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PRACOVNÍ SOUBORY\VŘ VO\VŘ na profil\"/>
    </mc:Choice>
  </mc:AlternateContent>
  <bookViews>
    <workbookView xWindow="0" yWindow="0" windowWidth="28800" windowHeight="11835" tabRatio="500"/>
  </bookViews>
  <sheets>
    <sheet name="Rozpocet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I22" i="1"/>
  <c r="D27" i="1"/>
  <c r="G9" i="1" l="1"/>
  <c r="G10" i="1"/>
  <c r="G11" i="1"/>
  <c r="G12" i="1"/>
  <c r="G13" i="1"/>
  <c r="G14" i="1"/>
  <c r="I20" i="1" l="1"/>
  <c r="I28" i="1"/>
  <c r="I24" i="1" l="1"/>
  <c r="I23" i="1" l="1"/>
  <c r="D15" i="1" l="1"/>
  <c r="D29" i="1" s="1"/>
  <c r="D17" i="1" l="1"/>
  <c r="I31" i="1" l="1"/>
  <c r="G30" i="1"/>
  <c r="I27" i="1"/>
  <c r="I26" i="1"/>
  <c r="G25" i="1"/>
  <c r="I19" i="1"/>
  <c r="H18" i="1"/>
  <c r="H36" i="1" s="1"/>
  <c r="G45" i="1" s="1"/>
  <c r="G16" i="1"/>
  <c r="G8" i="1"/>
  <c r="G17" i="1" l="1"/>
  <c r="I32" i="1"/>
  <c r="H45" i="1"/>
  <c r="I45" i="1" s="1"/>
  <c r="G15" i="1"/>
  <c r="G29" i="1" l="1"/>
  <c r="G36" i="1" s="1"/>
  <c r="I34" i="1" l="1"/>
  <c r="I33" i="1"/>
  <c r="I36" i="1" l="1"/>
  <c r="G41" i="1" s="1"/>
  <c r="H41" i="1" s="1"/>
  <c r="G44" i="1"/>
  <c r="H44" i="1" s="1"/>
  <c r="I44" i="1" s="1"/>
  <c r="G40" i="1"/>
  <c r="I41" i="1" l="1"/>
  <c r="D36" i="1"/>
  <c r="G39" i="1" s="1"/>
  <c r="H39" i="1" s="1"/>
  <c r="I39" i="1" s="1"/>
  <c r="H40" i="1"/>
  <c r="I40" i="1" s="1"/>
  <c r="G43" i="1"/>
  <c r="E40" i="1" l="1"/>
  <c r="E41" i="1" s="1"/>
  <c r="E44" i="1"/>
  <c r="E45" i="1" s="1"/>
  <c r="H43" i="1"/>
  <c r="I43" i="1" s="1"/>
</calcChain>
</file>

<file path=xl/sharedStrings.xml><?xml version="1.0" encoding="utf-8"?>
<sst xmlns="http://schemas.openxmlformats.org/spreadsheetml/2006/main" count="85" uniqueCount="57">
  <si>
    <t>Položkový rozpočet k akci:</t>
  </si>
  <si>
    <t>č.</t>
  </si>
  <si>
    <t>Položka</t>
  </si>
  <si>
    <t>Počet</t>
  </si>
  <si>
    <t>MJ</t>
  </si>
  <si>
    <t>Kč/MJ</t>
  </si>
  <si>
    <t>osvětlovací soustava</t>
  </si>
  <si>
    <t>řídící systém</t>
  </si>
  <si>
    <t>Svítidlo dle konfigurace 1</t>
  </si>
  <si>
    <t>ks</t>
  </si>
  <si>
    <t>Svítidlo dle konfigurace 2</t>
  </si>
  <si>
    <t>Svítidlo dle konfigurace 3</t>
  </si>
  <si>
    <t>Svítidlo dle konfigurace 4</t>
  </si>
  <si>
    <t>Svítidlo dle konfigurace 5</t>
  </si>
  <si>
    <t>Svítidlo dle konfigurace 6</t>
  </si>
  <si>
    <t>Svítidlo dle konfigurace 7</t>
  </si>
  <si>
    <t>Popl. za recykl. svítidla</t>
  </si>
  <si>
    <t>Demont. sv. vč.eko.likv.</t>
  </si>
  <si>
    <t>kmpl</t>
  </si>
  <si>
    <t>Kabel CYKY 3x1,5mm2 vč.montáže</t>
  </si>
  <si>
    <t>m</t>
  </si>
  <si>
    <t xml:space="preserve">Ost.konstr.materiál </t>
  </si>
  <si>
    <t>Montáž výložníků či nástavců</t>
  </si>
  <si>
    <t>Plošina</t>
  </si>
  <si>
    <t>hod</t>
  </si>
  <si>
    <t>Aktualizace pasportu</t>
  </si>
  <si>
    <t>Celkem</t>
  </si>
  <si>
    <t>Rekapitulace</t>
  </si>
  <si>
    <t>podíl</t>
  </si>
  <si>
    <t>bez DPH</t>
  </si>
  <si>
    <t>DPH (21%)</t>
  </si>
  <si>
    <t>s DPH</t>
  </si>
  <si>
    <t>tis. Kč</t>
  </si>
  <si>
    <t>Zpracování revizní zprávy</t>
  </si>
  <si>
    <t>Mont. sv. vč. zapoj.</t>
  </si>
  <si>
    <t>Výdaje v Kč bez DPH</t>
  </si>
  <si>
    <t>z toho výdaje na osvětlovací soustavu</t>
  </si>
  <si>
    <t>z toho výdaje na řídící systém</t>
  </si>
  <si>
    <t>Celkové výdaje</t>
  </si>
  <si>
    <t>Způsobilé</t>
  </si>
  <si>
    <t>z toho způsobilé výdaje</t>
  </si>
  <si>
    <t>z toho nezpůsobilé výdaje</t>
  </si>
  <si>
    <t>Nezpůsobilé</t>
  </si>
  <si>
    <t>Způsobilé výdaje</t>
  </si>
  <si>
    <t>Rekonstr. RVO (+ doplnění čítače provoz. hod. vč. Adm.)</t>
  </si>
  <si>
    <t>Demontáž stávajících výložníků</t>
  </si>
  <si>
    <t>Usazení sloupu (Kab.svork. zap.a zem.práce</t>
  </si>
  <si>
    <t>Zařízení staveniště a dopravní značení (5,48% z ceny práce)</t>
  </si>
  <si>
    <t>Provozní vlivy (5% z ceny práce)</t>
  </si>
  <si>
    <t>Výložník 500mm + přísl.</t>
  </si>
  <si>
    <t xml:space="preserve">Výložník 2m + přísl. </t>
  </si>
  <si>
    <t xml:space="preserve">Výložník 2,5m + přísl. </t>
  </si>
  <si>
    <t xml:space="preserve">Výložník 3,2m + přísl. </t>
  </si>
  <si>
    <t xml:space="preserve">Dodávka Sloup 10m kon.elast.přír.svork.patka,uz.soust, přip. </t>
  </si>
  <si>
    <t>Výměna svítidel ve městě Kaplici</t>
  </si>
  <si>
    <t>PD skutečného provedení</t>
  </si>
  <si>
    <t>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</si>
</sst>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\ %"/>
    <numFmt numFmtId="166" formatCode="0.0%"/>
    <numFmt numFmtId="167" formatCode="#,##0.000"/>
  </numFmts>
  <fonts count="6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5" fillId="0" borderId="0" applyBorder="0" applyProtection="0"/>
    <xf numFmtId="0" fontId="1" fillId="2" borderId="0" applyBorder="0" applyProtection="0"/>
  </cellStyleXfs>
  <cellXfs count="24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 applyBorder="1"/>
    <xf numFmtId="0" fontId="0" fillId="0" borderId="0" xfId="0" applyBorder="1"/>
    <xf numFmtId="0" fontId="4" fillId="0" borderId="1" xfId="0" applyFont="1" applyBorder="1"/>
    <xf numFmtId="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164" fontId="0" fillId="0" borderId="1" xfId="0" applyNumberFormat="1" applyBorder="1"/>
    <xf numFmtId="166" fontId="0" fillId="0" borderId="1" xfId="1" applyNumberFormat="1" applyFont="1" applyBorder="1" applyAlignment="1" applyProtection="1"/>
    <xf numFmtId="164" fontId="0" fillId="0" borderId="0" xfId="0" applyNumberFormat="1" applyBorder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" xfId="0" applyFill="1" applyBorder="1"/>
    <xf numFmtId="4" fontId="0" fillId="0" borderId="1" xfId="0" applyNumberFormat="1" applyFill="1" applyBorder="1"/>
    <xf numFmtId="0" fontId="3" fillId="0" borderId="0" xfId="0" applyFont="1" applyFill="1"/>
    <xf numFmtId="167" fontId="0" fillId="0" borderId="1" xfId="0" applyNumberFormat="1" applyBorder="1"/>
    <xf numFmtId="167" fontId="0" fillId="0" borderId="0" xfId="0" applyNumberFormat="1" applyBorder="1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Procenta" xfId="1" builtinId="5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19" zoomScale="80" zoomScaleNormal="80" workbookViewId="0">
      <selection activeCell="C48" sqref="C48"/>
    </sheetView>
  </sheetViews>
  <sheetFormatPr defaultRowHeight="15" x14ac:dyDescent="0.25"/>
  <cols>
    <col min="1" max="1" width="5.42578125" style="1" customWidth="1"/>
    <col min="2" max="2" width="3.42578125" customWidth="1"/>
    <col min="3" max="3" width="58.7109375" customWidth="1"/>
    <col min="4" max="4" width="13.85546875" customWidth="1"/>
    <col min="5" max="5" width="6.85546875" customWidth="1"/>
    <col min="6" max="6" width="10.85546875" bestFit="1" customWidth="1"/>
    <col min="7" max="7" width="12.5703125" customWidth="1"/>
    <col min="8" max="8" width="11.5703125" customWidth="1"/>
    <col min="9" max="9" width="12.42578125" customWidth="1"/>
    <col min="10" max="10" width="11" customWidth="1"/>
    <col min="11" max="1025" width="8.7109375" customWidth="1"/>
  </cols>
  <sheetData>
    <row r="1" spans="2:9" ht="7.5" customHeight="1" x14ac:dyDescent="0.25"/>
    <row r="2" spans="2:9" x14ac:dyDescent="0.25">
      <c r="C2" t="s">
        <v>0</v>
      </c>
      <c r="H2" s="22" t="s">
        <v>56</v>
      </c>
      <c r="I2" s="22"/>
    </row>
    <row r="3" spans="2:9" ht="18.75" x14ac:dyDescent="0.3">
      <c r="C3" s="19" t="s">
        <v>54</v>
      </c>
    </row>
    <row r="4" spans="2:9" ht="5.25" customHeight="1" x14ac:dyDescent="0.25"/>
    <row r="5" spans="2:9" ht="15" customHeight="1" x14ac:dyDescent="0.25">
      <c r="B5" s="23" t="s">
        <v>1</v>
      </c>
      <c r="C5" s="23" t="s">
        <v>2</v>
      </c>
      <c r="D5" s="23" t="s">
        <v>3</v>
      </c>
      <c r="E5" s="23" t="s">
        <v>4</v>
      </c>
      <c r="F5" s="23" t="s">
        <v>35</v>
      </c>
      <c r="G5" s="23"/>
      <c r="H5" s="23"/>
      <c r="I5" s="23"/>
    </row>
    <row r="6" spans="2:9" ht="15" customHeight="1" x14ac:dyDescent="0.25">
      <c r="B6" s="23"/>
      <c r="C6" s="23"/>
      <c r="D6" s="23"/>
      <c r="E6" s="23"/>
      <c r="F6" s="23" t="s">
        <v>5</v>
      </c>
      <c r="G6" s="23" t="s">
        <v>39</v>
      </c>
      <c r="H6" s="23"/>
      <c r="I6" s="23" t="s">
        <v>42</v>
      </c>
    </row>
    <row r="7" spans="2:9" ht="30" x14ac:dyDescent="0.25">
      <c r="B7" s="23"/>
      <c r="C7" s="23"/>
      <c r="D7" s="23"/>
      <c r="E7" s="23"/>
      <c r="F7" s="23"/>
      <c r="G7" s="2" t="s">
        <v>6</v>
      </c>
      <c r="H7" s="2" t="s">
        <v>7</v>
      </c>
      <c r="I7" s="23"/>
    </row>
    <row r="8" spans="2:9" x14ac:dyDescent="0.25">
      <c r="B8" s="17">
        <v>1</v>
      </c>
      <c r="C8" s="3" t="s">
        <v>8</v>
      </c>
      <c r="D8" s="3">
        <v>3</v>
      </c>
      <c r="E8" s="3" t="s">
        <v>9</v>
      </c>
      <c r="F8" s="4"/>
      <c r="G8" s="4">
        <f t="shared" ref="G8:G16" si="0">D8*F8</f>
        <v>0</v>
      </c>
      <c r="H8" s="4"/>
      <c r="I8" s="4"/>
    </row>
    <row r="9" spans="2:9" x14ac:dyDescent="0.25">
      <c r="B9" s="17">
        <v>2</v>
      </c>
      <c r="C9" s="3" t="s">
        <v>10</v>
      </c>
      <c r="D9" s="3">
        <v>69</v>
      </c>
      <c r="E9" s="3" t="s">
        <v>9</v>
      </c>
      <c r="F9" s="4"/>
      <c r="G9" s="4">
        <f t="shared" si="0"/>
        <v>0</v>
      </c>
      <c r="H9" s="4"/>
      <c r="I9" s="4"/>
    </row>
    <row r="10" spans="2:9" x14ac:dyDescent="0.25">
      <c r="B10" s="17">
        <v>3</v>
      </c>
      <c r="C10" s="3" t="s">
        <v>11</v>
      </c>
      <c r="D10" s="3">
        <v>35</v>
      </c>
      <c r="E10" s="3" t="s">
        <v>9</v>
      </c>
      <c r="F10" s="4"/>
      <c r="G10" s="4">
        <f t="shared" si="0"/>
        <v>0</v>
      </c>
      <c r="H10" s="4"/>
      <c r="I10" s="4"/>
    </row>
    <row r="11" spans="2:9" x14ac:dyDescent="0.25">
      <c r="B11" s="17">
        <v>4</v>
      </c>
      <c r="C11" s="3" t="s">
        <v>12</v>
      </c>
      <c r="D11" s="3">
        <v>18</v>
      </c>
      <c r="E11" s="3" t="s">
        <v>9</v>
      </c>
      <c r="F11" s="4"/>
      <c r="G11" s="4">
        <f t="shared" si="0"/>
        <v>0</v>
      </c>
      <c r="H11" s="4"/>
      <c r="I11" s="4"/>
    </row>
    <row r="12" spans="2:9" x14ac:dyDescent="0.25">
      <c r="B12" s="17">
        <v>5</v>
      </c>
      <c r="C12" s="3" t="s">
        <v>13</v>
      </c>
      <c r="D12" s="3">
        <v>3</v>
      </c>
      <c r="E12" s="3" t="s">
        <v>9</v>
      </c>
      <c r="F12" s="4"/>
      <c r="G12" s="4">
        <f t="shared" si="0"/>
        <v>0</v>
      </c>
      <c r="H12" s="4"/>
      <c r="I12" s="4"/>
    </row>
    <row r="13" spans="2:9" x14ac:dyDescent="0.25">
      <c r="B13" s="17">
        <v>6</v>
      </c>
      <c r="C13" s="3" t="s">
        <v>14</v>
      </c>
      <c r="D13" s="3">
        <v>5</v>
      </c>
      <c r="E13" s="3" t="s">
        <v>9</v>
      </c>
      <c r="F13" s="4"/>
      <c r="G13" s="4">
        <f t="shared" si="0"/>
        <v>0</v>
      </c>
      <c r="H13" s="4"/>
      <c r="I13" s="4"/>
    </row>
    <row r="14" spans="2:9" x14ac:dyDescent="0.25">
      <c r="B14" s="17">
        <v>7</v>
      </c>
      <c r="C14" s="3" t="s">
        <v>15</v>
      </c>
      <c r="D14" s="3">
        <v>13</v>
      </c>
      <c r="E14" s="3" t="s">
        <v>9</v>
      </c>
      <c r="F14" s="4"/>
      <c r="G14" s="4">
        <f t="shared" si="0"/>
        <v>0</v>
      </c>
      <c r="H14" s="4"/>
      <c r="I14" s="4"/>
    </row>
    <row r="15" spans="2:9" x14ac:dyDescent="0.25">
      <c r="B15" s="17">
        <v>8</v>
      </c>
      <c r="C15" s="3" t="s">
        <v>16</v>
      </c>
      <c r="D15" s="3">
        <f>SUM(D8:D14)</f>
        <v>146</v>
      </c>
      <c r="E15" s="3" t="s">
        <v>9</v>
      </c>
      <c r="F15" s="4"/>
      <c r="G15" s="4">
        <f t="shared" si="0"/>
        <v>0</v>
      </c>
      <c r="H15" s="4"/>
      <c r="I15" s="4"/>
    </row>
    <row r="16" spans="2:9" x14ac:dyDescent="0.25">
      <c r="B16" s="17">
        <v>9</v>
      </c>
      <c r="C16" s="17" t="s">
        <v>17</v>
      </c>
      <c r="D16" s="17">
        <v>145</v>
      </c>
      <c r="E16" s="17" t="s">
        <v>9</v>
      </c>
      <c r="F16" s="18"/>
      <c r="G16" s="18">
        <f t="shared" si="0"/>
        <v>0</v>
      </c>
      <c r="H16" s="18"/>
      <c r="I16" s="4"/>
    </row>
    <row r="17" spans="1:9" x14ac:dyDescent="0.25">
      <c r="B17" s="17">
        <v>10</v>
      </c>
      <c r="C17" s="3" t="s">
        <v>34</v>
      </c>
      <c r="D17" s="3">
        <f>D15</f>
        <v>146</v>
      </c>
      <c r="E17" s="3" t="s">
        <v>9</v>
      </c>
      <c r="F17" s="4"/>
      <c r="G17" s="4">
        <f>D17*F17</f>
        <v>0</v>
      </c>
      <c r="H17" s="4"/>
      <c r="I17" s="4"/>
    </row>
    <row r="18" spans="1:9" x14ac:dyDescent="0.25">
      <c r="B18" s="17">
        <v>11</v>
      </c>
      <c r="C18" s="17" t="s">
        <v>44</v>
      </c>
      <c r="D18" s="17">
        <v>7</v>
      </c>
      <c r="E18" s="17" t="s">
        <v>18</v>
      </c>
      <c r="F18" s="18"/>
      <c r="G18" s="18"/>
      <c r="H18" s="18">
        <f>D18*F18</f>
        <v>0</v>
      </c>
      <c r="I18" s="18"/>
    </row>
    <row r="19" spans="1:9" s="6" customFormat="1" x14ac:dyDescent="0.25">
      <c r="A19" s="5"/>
      <c r="B19" s="17">
        <v>12</v>
      </c>
      <c r="C19" s="3" t="s">
        <v>49</v>
      </c>
      <c r="D19" s="3">
        <v>1</v>
      </c>
      <c r="E19" s="3" t="s">
        <v>9</v>
      </c>
      <c r="F19" s="4"/>
      <c r="G19" s="4"/>
      <c r="H19" s="3"/>
      <c r="I19" s="4">
        <f>D19*F19</f>
        <v>0</v>
      </c>
    </row>
    <row r="20" spans="1:9" s="6" customFormat="1" x14ac:dyDescent="0.25">
      <c r="A20" s="5"/>
      <c r="B20" s="17">
        <v>13</v>
      </c>
      <c r="C20" s="3" t="s">
        <v>50</v>
      </c>
      <c r="D20" s="3">
        <v>64</v>
      </c>
      <c r="E20" s="3" t="s">
        <v>9</v>
      </c>
      <c r="F20" s="4"/>
      <c r="G20" s="4"/>
      <c r="H20" s="3"/>
      <c r="I20" s="4">
        <f t="shared" ref="I20:I22" si="1">D20*F20</f>
        <v>0</v>
      </c>
    </row>
    <row r="21" spans="1:9" s="6" customFormat="1" x14ac:dyDescent="0.25">
      <c r="A21" s="5"/>
      <c r="B21" s="17">
        <v>14</v>
      </c>
      <c r="C21" s="3" t="s">
        <v>51</v>
      </c>
      <c r="D21" s="3">
        <v>1</v>
      </c>
      <c r="E21" s="3" t="s">
        <v>9</v>
      </c>
      <c r="F21" s="4"/>
      <c r="G21" s="4"/>
      <c r="H21" s="3"/>
      <c r="I21" s="4">
        <f t="shared" si="1"/>
        <v>0</v>
      </c>
    </row>
    <row r="22" spans="1:9" s="6" customFormat="1" x14ac:dyDescent="0.25">
      <c r="A22" s="5"/>
      <c r="B22" s="17">
        <v>15</v>
      </c>
      <c r="C22" s="3" t="s">
        <v>52</v>
      </c>
      <c r="D22" s="3">
        <v>1</v>
      </c>
      <c r="E22" s="3" t="s">
        <v>9</v>
      </c>
      <c r="F22" s="4"/>
      <c r="G22" s="4"/>
      <c r="H22" s="3"/>
      <c r="I22" s="4">
        <f t="shared" si="1"/>
        <v>0</v>
      </c>
    </row>
    <row r="23" spans="1:9" s="6" customFormat="1" x14ac:dyDescent="0.25">
      <c r="A23" s="5"/>
      <c r="B23" s="17">
        <v>16</v>
      </c>
      <c r="C23" s="3" t="s">
        <v>53</v>
      </c>
      <c r="D23" s="3">
        <v>1</v>
      </c>
      <c r="E23" s="3" t="s">
        <v>18</v>
      </c>
      <c r="F23" s="4"/>
      <c r="G23" s="4"/>
      <c r="H23" s="3"/>
      <c r="I23" s="4">
        <f>D23*F23</f>
        <v>0</v>
      </c>
    </row>
    <row r="24" spans="1:9" s="6" customFormat="1" x14ac:dyDescent="0.25">
      <c r="A24" s="5"/>
      <c r="B24" s="17">
        <v>17</v>
      </c>
      <c r="C24" s="3" t="s">
        <v>46</v>
      </c>
      <c r="D24" s="3">
        <v>1</v>
      </c>
      <c r="E24" s="3" t="s">
        <v>18</v>
      </c>
      <c r="F24" s="4"/>
      <c r="G24" s="4"/>
      <c r="H24" s="3"/>
      <c r="I24" s="4">
        <f>D24*F24</f>
        <v>0</v>
      </c>
    </row>
    <row r="25" spans="1:9" s="6" customFormat="1" x14ac:dyDescent="0.25">
      <c r="A25" s="5"/>
      <c r="B25" s="17">
        <v>18</v>
      </c>
      <c r="C25" s="3" t="s">
        <v>19</v>
      </c>
      <c r="D25" s="3">
        <v>1520</v>
      </c>
      <c r="E25" s="3" t="s">
        <v>20</v>
      </c>
      <c r="F25" s="4"/>
      <c r="G25" s="4">
        <f>D25*F25</f>
        <v>0</v>
      </c>
      <c r="H25" s="4"/>
      <c r="I25" s="4"/>
    </row>
    <row r="26" spans="1:9" s="6" customFormat="1" x14ac:dyDescent="0.25">
      <c r="A26" s="5"/>
      <c r="B26" s="17">
        <v>19</v>
      </c>
      <c r="C26" s="3" t="s">
        <v>21</v>
      </c>
      <c r="D26" s="3">
        <v>1</v>
      </c>
      <c r="E26" s="3" t="s">
        <v>18</v>
      </c>
      <c r="F26" s="4"/>
      <c r="G26" s="4"/>
      <c r="H26" s="4"/>
      <c r="I26" s="4">
        <f>D26*F26</f>
        <v>0</v>
      </c>
    </row>
    <row r="27" spans="1:9" s="6" customFormat="1" x14ac:dyDescent="0.25">
      <c r="A27" s="5"/>
      <c r="B27" s="17">
        <v>20</v>
      </c>
      <c r="C27" s="3" t="s">
        <v>22</v>
      </c>
      <c r="D27" s="3">
        <f>SUM(D19:D22)</f>
        <v>67</v>
      </c>
      <c r="E27" s="3" t="s">
        <v>9</v>
      </c>
      <c r="F27" s="4"/>
      <c r="G27" s="4"/>
      <c r="H27" s="4"/>
      <c r="I27" s="4">
        <f>D27*F27</f>
        <v>0</v>
      </c>
    </row>
    <row r="28" spans="1:9" s="6" customFormat="1" x14ac:dyDescent="0.25">
      <c r="A28" s="5"/>
      <c r="B28" s="17">
        <v>21</v>
      </c>
      <c r="C28" s="3" t="s">
        <v>45</v>
      </c>
      <c r="D28" s="3">
        <v>88</v>
      </c>
      <c r="E28" s="3" t="s">
        <v>9</v>
      </c>
      <c r="F28" s="4"/>
      <c r="G28" s="4"/>
      <c r="H28" s="4"/>
      <c r="I28" s="4">
        <f>D28*F28</f>
        <v>0</v>
      </c>
    </row>
    <row r="29" spans="1:9" s="6" customFormat="1" x14ac:dyDescent="0.25">
      <c r="A29" s="5"/>
      <c r="B29" s="17">
        <v>22</v>
      </c>
      <c r="C29" s="3" t="s">
        <v>23</v>
      </c>
      <c r="D29" s="3">
        <f>ROUND((D15/2)+(0.2*D15/2)+(D27/3),0)</f>
        <v>110</v>
      </c>
      <c r="E29" s="3" t="s">
        <v>24</v>
      </c>
      <c r="F29" s="4"/>
      <c r="G29" s="4">
        <f>D29*F29</f>
        <v>0</v>
      </c>
      <c r="H29" s="4"/>
      <c r="I29" s="4"/>
    </row>
    <row r="30" spans="1:9" s="6" customFormat="1" x14ac:dyDescent="0.25">
      <c r="A30" s="5"/>
      <c r="B30" s="17">
        <v>24</v>
      </c>
      <c r="C30" s="17" t="s">
        <v>33</v>
      </c>
      <c r="D30" s="17">
        <v>1</v>
      </c>
      <c r="E30" s="17" t="s">
        <v>18</v>
      </c>
      <c r="F30" s="18"/>
      <c r="G30" s="18">
        <f>D30*F30</f>
        <v>0</v>
      </c>
      <c r="H30" s="4"/>
      <c r="I30" s="4"/>
    </row>
    <row r="31" spans="1:9" s="6" customFormat="1" x14ac:dyDescent="0.25">
      <c r="A31" s="5"/>
      <c r="B31" s="17">
        <v>25</v>
      </c>
      <c r="C31" s="17" t="s">
        <v>55</v>
      </c>
      <c r="D31" s="17">
        <v>1</v>
      </c>
      <c r="E31" s="17" t="s">
        <v>18</v>
      </c>
      <c r="F31" s="18"/>
      <c r="G31" s="18"/>
      <c r="H31" s="4"/>
      <c r="I31" s="4">
        <f>D31*F31</f>
        <v>0</v>
      </c>
    </row>
    <row r="32" spans="1:9" s="6" customFormat="1" x14ac:dyDescent="0.25">
      <c r="A32" s="5"/>
      <c r="B32" s="17">
        <v>26</v>
      </c>
      <c r="C32" s="17" t="s">
        <v>25</v>
      </c>
      <c r="D32" s="17">
        <v>1</v>
      </c>
      <c r="E32" s="17" t="s">
        <v>18</v>
      </c>
      <c r="F32" s="18"/>
      <c r="H32" s="4"/>
      <c r="I32" s="18">
        <f>D32*F32</f>
        <v>0</v>
      </c>
    </row>
    <row r="33" spans="1:9" s="6" customFormat="1" x14ac:dyDescent="0.25">
      <c r="A33" s="5"/>
      <c r="B33" s="17">
        <v>27</v>
      </c>
      <c r="C33" s="3" t="s">
        <v>47</v>
      </c>
      <c r="D33" s="3">
        <v>1</v>
      </c>
      <c r="E33" s="3" t="s">
        <v>18</v>
      </c>
      <c r="F33" s="4"/>
      <c r="G33" s="4"/>
      <c r="H33" s="4"/>
      <c r="I33" s="4">
        <f>D33*F33</f>
        <v>0</v>
      </c>
    </row>
    <row r="34" spans="1:9" s="6" customFormat="1" x14ac:dyDescent="0.25">
      <c r="A34" s="5"/>
      <c r="B34" s="17">
        <v>28</v>
      </c>
      <c r="C34" s="3" t="s">
        <v>48</v>
      </c>
      <c r="D34" s="3">
        <v>1</v>
      </c>
      <c r="E34" s="3" t="s">
        <v>18</v>
      </c>
      <c r="F34" s="4"/>
      <c r="G34" s="4"/>
      <c r="H34" s="4"/>
      <c r="I34" s="4">
        <f>D34*F34</f>
        <v>0</v>
      </c>
    </row>
    <row r="35" spans="1:9" s="6" customFormat="1" ht="9.75" customHeight="1" x14ac:dyDescent="0.25">
      <c r="A35" s="5"/>
    </row>
    <row r="36" spans="1:9" x14ac:dyDescent="0.25">
      <c r="B36" s="6"/>
      <c r="C36" s="7" t="s">
        <v>26</v>
      </c>
      <c r="D36" s="8">
        <f>SUM(G36:I36)</f>
        <v>0</v>
      </c>
      <c r="E36" s="6"/>
      <c r="F36" s="6"/>
      <c r="G36" s="8">
        <f>SUM(G8:G34)</f>
        <v>0</v>
      </c>
      <c r="H36" s="8">
        <f>SUM(H8:H34)</f>
        <v>0</v>
      </c>
      <c r="I36" s="8">
        <f>SUM(I8:I34)</f>
        <v>0</v>
      </c>
    </row>
    <row r="37" spans="1:9" s="6" customFormat="1" ht="8.25" customHeight="1" x14ac:dyDescent="0.25">
      <c r="A37" s="5"/>
      <c r="B37" s="9"/>
      <c r="C37" s="10"/>
      <c r="D37" s="10"/>
      <c r="E37" s="9"/>
      <c r="F37" s="9"/>
      <c r="G37" s="10"/>
      <c r="H37" s="10"/>
      <c r="I37" s="10"/>
    </row>
    <row r="38" spans="1:9" s="6" customFormat="1" x14ac:dyDescent="0.25">
      <c r="A38" s="5"/>
      <c r="B38" s="11"/>
      <c r="C38" s="11" t="s">
        <v>27</v>
      </c>
      <c r="D38" s="11"/>
      <c r="E38" s="11" t="s">
        <v>28</v>
      </c>
      <c r="F38" s="11"/>
      <c r="G38" s="11" t="s">
        <v>29</v>
      </c>
      <c r="H38" s="11" t="s">
        <v>30</v>
      </c>
      <c r="I38" s="11" t="s">
        <v>31</v>
      </c>
    </row>
    <row r="39" spans="1:9" x14ac:dyDescent="0.25">
      <c r="B39" s="3">
        <v>1</v>
      </c>
      <c r="C39" s="3" t="s">
        <v>38</v>
      </c>
      <c r="D39" s="3"/>
      <c r="E39" s="3"/>
      <c r="F39" s="3" t="s">
        <v>32</v>
      </c>
      <c r="G39" s="12">
        <f>D36/1000</f>
        <v>0</v>
      </c>
      <c r="H39" s="12">
        <f>0.21*G39</f>
        <v>0</v>
      </c>
      <c r="I39" s="20">
        <f>G39+H39</f>
        <v>0</v>
      </c>
    </row>
    <row r="40" spans="1:9" x14ac:dyDescent="0.25">
      <c r="B40" s="3">
        <v>2</v>
      </c>
      <c r="C40" s="3" t="s">
        <v>40</v>
      </c>
      <c r="D40" s="3"/>
      <c r="E40" s="13" t="e">
        <f>G40/G39</f>
        <v>#DIV/0!</v>
      </c>
      <c r="F40" s="3" t="s">
        <v>32</v>
      </c>
      <c r="G40" s="12">
        <f>(G36+H36)/1000</f>
        <v>0</v>
      </c>
      <c r="H40" s="12">
        <f>0.21*G40</f>
        <v>0</v>
      </c>
      <c r="I40" s="20">
        <f>G40+H40</f>
        <v>0</v>
      </c>
    </row>
    <row r="41" spans="1:9" x14ac:dyDescent="0.25">
      <c r="B41" s="3">
        <v>3</v>
      </c>
      <c r="C41" s="3" t="s">
        <v>41</v>
      </c>
      <c r="D41" s="3"/>
      <c r="E41" s="13" t="e">
        <f>1-E40</f>
        <v>#DIV/0!</v>
      </c>
      <c r="F41" s="3" t="s">
        <v>32</v>
      </c>
      <c r="G41" s="12">
        <f>I36/1000</f>
        <v>0</v>
      </c>
      <c r="H41" s="12">
        <f>0.21*G41</f>
        <v>0</v>
      </c>
      <c r="I41" s="20">
        <f>G41+H41</f>
        <v>0</v>
      </c>
    </row>
    <row r="42" spans="1:9" s="6" customFormat="1" ht="8.25" customHeight="1" x14ac:dyDescent="0.25">
      <c r="A42" s="5"/>
      <c r="G42" s="14"/>
      <c r="H42" s="14"/>
      <c r="I42" s="21"/>
    </row>
    <row r="43" spans="1:9" x14ac:dyDescent="0.25">
      <c r="B43" s="3">
        <v>4</v>
      </c>
      <c r="C43" s="3" t="s">
        <v>43</v>
      </c>
      <c r="D43" s="3"/>
      <c r="E43" s="3"/>
      <c r="F43" s="3" t="s">
        <v>32</v>
      </c>
      <c r="G43" s="12">
        <f>G40</f>
        <v>0</v>
      </c>
      <c r="H43" s="12">
        <f>0.21*G43</f>
        <v>0</v>
      </c>
      <c r="I43" s="20">
        <f>G43+H43</f>
        <v>0</v>
      </c>
    </row>
    <row r="44" spans="1:9" x14ac:dyDescent="0.25">
      <c r="B44" s="3">
        <v>5</v>
      </c>
      <c r="C44" s="3" t="s">
        <v>36</v>
      </c>
      <c r="D44" s="3"/>
      <c r="E44" s="13" t="e">
        <f>G44/G43</f>
        <v>#DIV/0!</v>
      </c>
      <c r="F44" s="3" t="s">
        <v>32</v>
      </c>
      <c r="G44" s="12">
        <f>G36/1000</f>
        <v>0</v>
      </c>
      <c r="H44" s="12">
        <f>0.21*G44</f>
        <v>0</v>
      </c>
      <c r="I44" s="20">
        <f>G44+H44</f>
        <v>0</v>
      </c>
    </row>
    <row r="45" spans="1:9" x14ac:dyDescent="0.25">
      <c r="B45" s="3">
        <v>6</v>
      </c>
      <c r="C45" s="3" t="s">
        <v>37</v>
      </c>
      <c r="D45" s="3"/>
      <c r="E45" s="13" t="e">
        <f>1-E44</f>
        <v>#DIV/0!</v>
      </c>
      <c r="F45" s="3" t="s">
        <v>32</v>
      </c>
      <c r="G45" s="12">
        <f>H36/1000</f>
        <v>0</v>
      </c>
      <c r="H45" s="12">
        <f>0.21*G45</f>
        <v>0</v>
      </c>
      <c r="I45" s="20">
        <f>G45+H45</f>
        <v>0</v>
      </c>
    </row>
    <row r="48" spans="1:9" x14ac:dyDescent="0.25">
      <c r="F48" s="15"/>
    </row>
    <row r="49" spans="6:9" x14ac:dyDescent="0.25">
      <c r="F49" s="15"/>
      <c r="G49" s="16"/>
      <c r="I49" s="16"/>
    </row>
    <row r="50" spans="6:9" x14ac:dyDescent="0.25">
      <c r="F50" s="15"/>
      <c r="G50" s="16"/>
      <c r="I50" s="16"/>
    </row>
  </sheetData>
  <mergeCells count="9">
    <mergeCell ref="H2:I2"/>
    <mergeCell ref="B5:B7"/>
    <mergeCell ref="C5:C7"/>
    <mergeCell ref="D5:D7"/>
    <mergeCell ref="E5:E7"/>
    <mergeCell ref="F5:I5"/>
    <mergeCell ref="F6:F7"/>
    <mergeCell ref="G6:H6"/>
    <mergeCell ref="I6:I7"/>
  </mergeCells>
  <pageMargins left="0.7" right="0.7" top="0.78749999999999998" bottom="0.78749999999999998" header="0.51180555555555496" footer="0.51180555555555496"/>
  <pageSetup paperSize="9" scale="6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Putzerová</dc:creator>
  <dc:description/>
  <cp:lastModifiedBy>Putzerová Ivana</cp:lastModifiedBy>
  <cp:revision>2</cp:revision>
  <cp:lastPrinted>2018-10-25T13:48:05Z</cp:lastPrinted>
  <dcterms:created xsi:type="dcterms:W3CDTF">2015-11-07T13:06:05Z</dcterms:created>
  <dcterms:modified xsi:type="dcterms:W3CDTF">2020-03-02T08:36:24Z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