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ptiPlex\Documents\DOKUMENTY\1PRÁCE\111 PROJEKTY V AKCI\CZPS PROJECTS\Kaplice\KAPLICE BLANSKO\VŘ\Přípravná dokumentace\"/>
    </mc:Choice>
  </mc:AlternateContent>
  <xr:revisionPtr revIDLastSave="0" documentId="13_ncr:1_{E03FB824-E5AC-41C2-8846-E3C484DB162F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Stavba" sheetId="1" r:id="rId1"/>
    <sheet name="VzorPolozky" sheetId="10" state="hidden" r:id="rId2"/>
    <sheet name="SO01 01-1 Pol" sheetId="12" r:id="rId3"/>
    <sheet name="SO01 01-2 Pol" sheetId="13" r:id="rId4"/>
    <sheet name="SO01 01-3 Pol" sheetId="14" r:id="rId5"/>
    <sheet name="SO01 01-4 Pol" sheetId="15" r:id="rId6"/>
    <sheet name="SO01 01-5 Pol" sheetId="16" r:id="rId7"/>
    <sheet name="SO01 01-6 Pol" sheetId="17" r:id="rId8"/>
    <sheet name="List1" sheetId="18" r:id="rId9"/>
  </sheets>
  <externalReferences>
    <externalReference r:id="rId10"/>
  </externalReferences>
  <definedNames>
    <definedName name="CelkemDPHVypocet" localSheetId="0">Stavba!$H$47</definedName>
    <definedName name="CenaCelkem">Stavba!$G$29</definedName>
    <definedName name="CenaCelkemBezDPH">Stavba!$G$28</definedName>
    <definedName name="CenaCelkemVypocet" localSheetId="0">Stavba!$I$47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Stavba!$G$24</definedName>
    <definedName name="DPHZakl">Stavba!$G$26</definedName>
    <definedName name="dpsc" localSheetId="0">Stavba!$C$13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'SO01 01-1 Pol'!$A$1:$V$787</definedName>
    <definedName name="_xlnm.Print_Area" localSheetId="3">'SO01 01-2 Pol'!$A$1:$V$210</definedName>
    <definedName name="_xlnm.Print_Area" localSheetId="4">'SO01 01-3 Pol'!$A$1:$V$188</definedName>
    <definedName name="_xlnm.Print_Area" localSheetId="5">'SO01 01-4 Pol'!$A$1:$V$144</definedName>
    <definedName name="_xlnm.Print_Area" localSheetId="6">'SO01 01-5 Pol'!$A$1:$V$102</definedName>
    <definedName name="_xlnm.Print_Area" localSheetId="7">'SO01 01-6 Pol'!$A$1:$V$92</definedName>
    <definedName name="_xlnm.Print_Area" localSheetId="0">Stavba!$A$1:$J$126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Stavba!$F$47</definedName>
    <definedName name="ZakladDPHZakl">Stavba!$G$25</definedName>
    <definedName name="ZakladDPHZaklVypocet" localSheetId="0">Stavba!$G$47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3" i="12" l="1"/>
  <c r="E77" i="12"/>
  <c r="E65" i="12"/>
  <c r="E48" i="12"/>
  <c r="E16" i="12"/>
  <c r="AE82" i="17" l="1"/>
  <c r="F46" i="1" s="1"/>
  <c r="BA80" i="17"/>
  <c r="BA77" i="17"/>
  <c r="BA74" i="17"/>
  <c r="BA72" i="17"/>
  <c r="BA70" i="17"/>
  <c r="BA68" i="17"/>
  <c r="BA66" i="17"/>
  <c r="BA64" i="17"/>
  <c r="BA62" i="17"/>
  <c r="BA60" i="17"/>
  <c r="BA58" i="17"/>
  <c r="BA56" i="17"/>
  <c r="BA54" i="17"/>
  <c r="BA52" i="17"/>
  <c r="BA50" i="17"/>
  <c r="BA47" i="17"/>
  <c r="BA45" i="17"/>
  <c r="BA43" i="17"/>
  <c r="BA41" i="17"/>
  <c r="BA39" i="17"/>
  <c r="BA36" i="17"/>
  <c r="BA34" i="17"/>
  <c r="BA32" i="17"/>
  <c r="BA30" i="17"/>
  <c r="BA27" i="17"/>
  <c r="BA25" i="17"/>
  <c r="BA23" i="17"/>
  <c r="BA20" i="17"/>
  <c r="BA18" i="17"/>
  <c r="BA15" i="17"/>
  <c r="BA13" i="17"/>
  <c r="BA11" i="17"/>
  <c r="BA9" i="17"/>
  <c r="G8" i="17"/>
  <c r="G7" i="17" s="1"/>
  <c r="I8" i="17"/>
  <c r="K8" i="17"/>
  <c r="O8" i="17"/>
  <c r="Q8" i="17"/>
  <c r="U8" i="17"/>
  <c r="G10" i="17"/>
  <c r="M10" i="17" s="1"/>
  <c r="I10" i="17"/>
  <c r="K10" i="17"/>
  <c r="O10" i="17"/>
  <c r="Q10" i="17"/>
  <c r="U10" i="17"/>
  <c r="G12" i="17"/>
  <c r="I12" i="17"/>
  <c r="K12" i="17"/>
  <c r="M12" i="17"/>
  <c r="O12" i="17"/>
  <c r="Q12" i="17"/>
  <c r="U12" i="17"/>
  <c r="G14" i="17"/>
  <c r="M14" i="17" s="1"/>
  <c r="I14" i="17"/>
  <c r="K14" i="17"/>
  <c r="O14" i="17"/>
  <c r="Q14" i="17"/>
  <c r="U14" i="17"/>
  <c r="G17" i="17"/>
  <c r="M17" i="17" s="1"/>
  <c r="I17" i="17"/>
  <c r="I16" i="17" s="1"/>
  <c r="K17" i="17"/>
  <c r="O17" i="17"/>
  <c r="Q17" i="17"/>
  <c r="Q16" i="17" s="1"/>
  <c r="U17" i="17"/>
  <c r="U16" i="17" s="1"/>
  <c r="G19" i="17"/>
  <c r="M19" i="17" s="1"/>
  <c r="I19" i="17"/>
  <c r="K19" i="17"/>
  <c r="O19" i="17"/>
  <c r="Q19" i="17"/>
  <c r="U19" i="17"/>
  <c r="G22" i="17"/>
  <c r="I22" i="17"/>
  <c r="K22" i="17"/>
  <c r="M22" i="17"/>
  <c r="O22" i="17"/>
  <c r="Q22" i="17"/>
  <c r="U22" i="17"/>
  <c r="G24" i="17"/>
  <c r="M24" i="17" s="1"/>
  <c r="I24" i="17"/>
  <c r="K24" i="17"/>
  <c r="O24" i="17"/>
  <c r="Q24" i="17"/>
  <c r="U24" i="17"/>
  <c r="G26" i="17"/>
  <c r="M26" i="17" s="1"/>
  <c r="I26" i="17"/>
  <c r="K26" i="17"/>
  <c r="O26" i="17"/>
  <c r="Q26" i="17"/>
  <c r="U26" i="17"/>
  <c r="U21" i="17" s="1"/>
  <c r="G29" i="17"/>
  <c r="M29" i="17" s="1"/>
  <c r="I29" i="17"/>
  <c r="K29" i="17"/>
  <c r="O29" i="17"/>
  <c r="O28" i="17" s="1"/>
  <c r="Q29" i="17"/>
  <c r="U29" i="17"/>
  <c r="G31" i="17"/>
  <c r="M31" i="17" s="1"/>
  <c r="I31" i="17"/>
  <c r="K31" i="17"/>
  <c r="O31" i="17"/>
  <c r="Q31" i="17"/>
  <c r="U31" i="17"/>
  <c r="G33" i="17"/>
  <c r="M33" i="17" s="1"/>
  <c r="I33" i="17"/>
  <c r="K33" i="17"/>
  <c r="O33" i="17"/>
  <c r="Q33" i="17"/>
  <c r="U33" i="17"/>
  <c r="G35" i="17"/>
  <c r="M35" i="17" s="1"/>
  <c r="I35" i="17"/>
  <c r="K35" i="17"/>
  <c r="O35" i="17"/>
  <c r="Q35" i="17"/>
  <c r="U35" i="17"/>
  <c r="G38" i="17"/>
  <c r="M38" i="17" s="1"/>
  <c r="I38" i="17"/>
  <c r="I37" i="17" s="1"/>
  <c r="K38" i="17"/>
  <c r="O38" i="17"/>
  <c r="O37" i="17" s="1"/>
  <c r="Q38" i="17"/>
  <c r="U38" i="17"/>
  <c r="G40" i="17"/>
  <c r="M40" i="17" s="1"/>
  <c r="I40" i="17"/>
  <c r="K40" i="17"/>
  <c r="O40" i="17"/>
  <c r="Q40" i="17"/>
  <c r="U40" i="17"/>
  <c r="G42" i="17"/>
  <c r="I42" i="17"/>
  <c r="K42" i="17"/>
  <c r="O42" i="17"/>
  <c r="Q42" i="17"/>
  <c r="U42" i="17"/>
  <c r="G44" i="17"/>
  <c r="M44" i="17" s="1"/>
  <c r="I44" i="17"/>
  <c r="K44" i="17"/>
  <c r="O44" i="17"/>
  <c r="Q44" i="17"/>
  <c r="U44" i="17"/>
  <c r="G46" i="17"/>
  <c r="M46" i="17" s="1"/>
  <c r="I46" i="17"/>
  <c r="K46" i="17"/>
  <c r="O46" i="17"/>
  <c r="Q46" i="17"/>
  <c r="U46" i="17"/>
  <c r="G49" i="17"/>
  <c r="M49" i="17" s="1"/>
  <c r="I49" i="17"/>
  <c r="K49" i="17"/>
  <c r="O49" i="17"/>
  <c r="Q49" i="17"/>
  <c r="U49" i="17"/>
  <c r="G51" i="17"/>
  <c r="I51" i="17"/>
  <c r="K51" i="17"/>
  <c r="M51" i="17"/>
  <c r="O51" i="17"/>
  <c r="Q51" i="17"/>
  <c r="U51" i="17"/>
  <c r="G53" i="17"/>
  <c r="I53" i="17"/>
  <c r="K53" i="17"/>
  <c r="M53" i="17"/>
  <c r="O53" i="17"/>
  <c r="Q53" i="17"/>
  <c r="U53" i="17"/>
  <c r="G55" i="17"/>
  <c r="M55" i="17" s="1"/>
  <c r="I55" i="17"/>
  <c r="K55" i="17"/>
  <c r="O55" i="17"/>
  <c r="Q55" i="17"/>
  <c r="U55" i="17"/>
  <c r="G57" i="17"/>
  <c r="M57" i="17" s="1"/>
  <c r="I57" i="17"/>
  <c r="K57" i="17"/>
  <c r="O57" i="17"/>
  <c r="Q57" i="17"/>
  <c r="U57" i="17"/>
  <c r="G59" i="17"/>
  <c r="M59" i="17" s="1"/>
  <c r="I59" i="17"/>
  <c r="K59" i="17"/>
  <c r="O59" i="17"/>
  <c r="Q59" i="17"/>
  <c r="U59" i="17"/>
  <c r="G61" i="17"/>
  <c r="M61" i="17" s="1"/>
  <c r="I61" i="17"/>
  <c r="K61" i="17"/>
  <c r="O61" i="17"/>
  <c r="Q61" i="17"/>
  <c r="U61" i="17"/>
  <c r="G63" i="17"/>
  <c r="M63" i="17" s="1"/>
  <c r="I63" i="17"/>
  <c r="K63" i="17"/>
  <c r="O63" i="17"/>
  <c r="Q63" i="17"/>
  <c r="U63" i="17"/>
  <c r="G65" i="17"/>
  <c r="M65" i="17" s="1"/>
  <c r="I65" i="17"/>
  <c r="K65" i="17"/>
  <c r="O65" i="17"/>
  <c r="Q65" i="17"/>
  <c r="U65" i="17"/>
  <c r="G67" i="17"/>
  <c r="I67" i="17"/>
  <c r="K67" i="17"/>
  <c r="M67" i="17"/>
  <c r="O67" i="17"/>
  <c r="Q67" i="17"/>
  <c r="U67" i="17"/>
  <c r="G69" i="17"/>
  <c r="M69" i="17" s="1"/>
  <c r="I69" i="17"/>
  <c r="K69" i="17"/>
  <c r="O69" i="17"/>
  <c r="Q69" i="17"/>
  <c r="U69" i="17"/>
  <c r="G71" i="17"/>
  <c r="M71" i="17" s="1"/>
  <c r="I71" i="17"/>
  <c r="K71" i="17"/>
  <c r="O71" i="17"/>
  <c r="Q71" i="17"/>
  <c r="U71" i="17"/>
  <c r="G73" i="17"/>
  <c r="M73" i="17" s="1"/>
  <c r="I73" i="17"/>
  <c r="K73" i="17"/>
  <c r="O73" i="17"/>
  <c r="Q73" i="17"/>
  <c r="U73" i="17"/>
  <c r="K75" i="17"/>
  <c r="O75" i="17"/>
  <c r="G76" i="17"/>
  <c r="M76" i="17" s="1"/>
  <c r="M75" i="17" s="1"/>
  <c r="I76" i="17"/>
  <c r="I75" i="17" s="1"/>
  <c r="K76" i="17"/>
  <c r="O76" i="17"/>
  <c r="Q76" i="17"/>
  <c r="Q75" i="17" s="1"/>
  <c r="U76" i="17"/>
  <c r="U75" i="17" s="1"/>
  <c r="O78" i="17"/>
  <c r="G79" i="17"/>
  <c r="M79" i="17" s="1"/>
  <c r="M78" i="17" s="1"/>
  <c r="I79" i="17"/>
  <c r="I78" i="17" s="1"/>
  <c r="K79" i="17"/>
  <c r="K78" i="17" s="1"/>
  <c r="O79" i="17"/>
  <c r="Q79" i="17"/>
  <c r="Q78" i="17" s="1"/>
  <c r="U79" i="17"/>
  <c r="U78" i="17" s="1"/>
  <c r="AE92" i="16"/>
  <c r="F45" i="1" s="1"/>
  <c r="BA90" i="16"/>
  <c r="BA87" i="16"/>
  <c r="BA84" i="16"/>
  <c r="BA82" i="16"/>
  <c r="BA80" i="16"/>
  <c r="BA78" i="16"/>
  <c r="BA76" i="16"/>
  <c r="BA74" i="16"/>
  <c r="BA72" i="16"/>
  <c r="BA70" i="16"/>
  <c r="BA67" i="16"/>
  <c r="BA65" i="16"/>
  <c r="BA63" i="16"/>
  <c r="BA61" i="16"/>
  <c r="BA59" i="16"/>
  <c r="BA57" i="16"/>
  <c r="BA55" i="16"/>
  <c r="BA53" i="16"/>
  <c r="BA51" i="16"/>
  <c r="BA49" i="16"/>
  <c r="BA47" i="16"/>
  <c r="BA45" i="16"/>
  <c r="BA43" i="16"/>
  <c r="BA41" i="16"/>
  <c r="BA39" i="16"/>
  <c r="BA36" i="16"/>
  <c r="BA34" i="16"/>
  <c r="BA32" i="16"/>
  <c r="BA30" i="16"/>
  <c r="BA27" i="16"/>
  <c r="BA25" i="16"/>
  <c r="BA23" i="16"/>
  <c r="BA20" i="16"/>
  <c r="BA18" i="16"/>
  <c r="BA15" i="16"/>
  <c r="BA13" i="16"/>
  <c r="BA11" i="16"/>
  <c r="BA9" i="16"/>
  <c r="G8" i="16"/>
  <c r="AF92" i="16" s="1"/>
  <c r="G45" i="1" s="1"/>
  <c r="I8" i="16"/>
  <c r="I7" i="16" s="1"/>
  <c r="K8" i="16"/>
  <c r="M8" i="16"/>
  <c r="O8" i="16"/>
  <c r="Q8" i="16"/>
  <c r="U8" i="16"/>
  <c r="G10" i="16"/>
  <c r="M10" i="16" s="1"/>
  <c r="I10" i="16"/>
  <c r="K10" i="16"/>
  <c r="O10" i="16"/>
  <c r="Q10" i="16"/>
  <c r="U10" i="16"/>
  <c r="G12" i="16"/>
  <c r="I12" i="16"/>
  <c r="K12" i="16"/>
  <c r="M12" i="16"/>
  <c r="O12" i="16"/>
  <c r="Q12" i="16"/>
  <c r="U12" i="16"/>
  <c r="G14" i="16"/>
  <c r="M14" i="16" s="1"/>
  <c r="I14" i="16"/>
  <c r="K14" i="16"/>
  <c r="O14" i="16"/>
  <c r="Q14" i="16"/>
  <c r="U14" i="16"/>
  <c r="I16" i="16"/>
  <c r="G17" i="16"/>
  <c r="M17" i="16" s="1"/>
  <c r="M16" i="16" s="1"/>
  <c r="I17" i="16"/>
  <c r="K17" i="16"/>
  <c r="O17" i="16"/>
  <c r="Q17" i="16"/>
  <c r="Q16" i="16" s="1"/>
  <c r="U17" i="16"/>
  <c r="U16" i="16" s="1"/>
  <c r="G19" i="16"/>
  <c r="M19" i="16" s="1"/>
  <c r="I19" i="16"/>
  <c r="K19" i="16"/>
  <c r="O19" i="16"/>
  <c r="Q19" i="16"/>
  <c r="U19" i="16"/>
  <c r="G22" i="16"/>
  <c r="I22" i="16"/>
  <c r="K22" i="16"/>
  <c r="M22" i="16"/>
  <c r="O22" i="16"/>
  <c r="Q22" i="16"/>
  <c r="U22" i="16"/>
  <c r="G24" i="16"/>
  <c r="M24" i="16" s="1"/>
  <c r="M21" i="16" s="1"/>
  <c r="I24" i="16"/>
  <c r="K24" i="16"/>
  <c r="O24" i="16"/>
  <c r="Q24" i="16"/>
  <c r="U24" i="16"/>
  <c r="G26" i="16"/>
  <c r="I26" i="16"/>
  <c r="K26" i="16"/>
  <c r="M26" i="16"/>
  <c r="O26" i="16"/>
  <c r="Q26" i="16"/>
  <c r="U26" i="16"/>
  <c r="G29" i="16"/>
  <c r="M29" i="16" s="1"/>
  <c r="I29" i="16"/>
  <c r="K29" i="16"/>
  <c r="O29" i="16"/>
  <c r="O28" i="16" s="1"/>
  <c r="Q29" i="16"/>
  <c r="U29" i="16"/>
  <c r="U28" i="16" s="1"/>
  <c r="G31" i="16"/>
  <c r="M31" i="16" s="1"/>
  <c r="I31" i="16"/>
  <c r="K31" i="16"/>
  <c r="O31" i="16"/>
  <c r="Q31" i="16"/>
  <c r="U31" i="16"/>
  <c r="G33" i="16"/>
  <c r="I33" i="16"/>
  <c r="K33" i="16"/>
  <c r="M33" i="16"/>
  <c r="O33" i="16"/>
  <c r="Q33" i="16"/>
  <c r="U33" i="16"/>
  <c r="G35" i="16"/>
  <c r="G28" i="16" s="1"/>
  <c r="I35" i="16"/>
  <c r="K35" i="16"/>
  <c r="O35" i="16"/>
  <c r="Q35" i="16"/>
  <c r="U35" i="16"/>
  <c r="G38" i="16"/>
  <c r="M38" i="16" s="1"/>
  <c r="I38" i="16"/>
  <c r="K38" i="16"/>
  <c r="O38" i="16"/>
  <c r="Q38" i="16"/>
  <c r="U38" i="16"/>
  <c r="G40" i="16"/>
  <c r="I40" i="16"/>
  <c r="K40" i="16"/>
  <c r="M40" i="16"/>
  <c r="O40" i="16"/>
  <c r="Q40" i="16"/>
  <c r="U40" i="16"/>
  <c r="G42" i="16"/>
  <c r="I42" i="16"/>
  <c r="K42" i="16"/>
  <c r="O42" i="16"/>
  <c r="Q42" i="16"/>
  <c r="U42" i="16"/>
  <c r="G44" i="16"/>
  <c r="M44" i="16" s="1"/>
  <c r="I44" i="16"/>
  <c r="K44" i="16"/>
  <c r="O44" i="16"/>
  <c r="Q44" i="16"/>
  <c r="U44" i="16"/>
  <c r="G46" i="16"/>
  <c r="M46" i="16" s="1"/>
  <c r="I46" i="16"/>
  <c r="K46" i="16"/>
  <c r="O46" i="16"/>
  <c r="Q46" i="16"/>
  <c r="U46" i="16"/>
  <c r="G48" i="16"/>
  <c r="M48" i="16" s="1"/>
  <c r="I48" i="16"/>
  <c r="K48" i="16"/>
  <c r="O48" i="16"/>
  <c r="Q48" i="16"/>
  <c r="U48" i="16"/>
  <c r="G50" i="16"/>
  <c r="M50" i="16" s="1"/>
  <c r="I50" i="16"/>
  <c r="K50" i="16"/>
  <c r="O50" i="16"/>
  <c r="Q50" i="16"/>
  <c r="U50" i="16"/>
  <c r="G52" i="16"/>
  <c r="M52" i="16" s="1"/>
  <c r="I52" i="16"/>
  <c r="K52" i="16"/>
  <c r="O52" i="16"/>
  <c r="Q52" i="16"/>
  <c r="U52" i="16"/>
  <c r="G54" i="16"/>
  <c r="I54" i="16"/>
  <c r="K54" i="16"/>
  <c r="M54" i="16"/>
  <c r="O54" i="16"/>
  <c r="Q54" i="16"/>
  <c r="U54" i="16"/>
  <c r="G56" i="16"/>
  <c r="M56" i="16" s="1"/>
  <c r="I56" i="16"/>
  <c r="K56" i="16"/>
  <c r="O56" i="16"/>
  <c r="Q56" i="16"/>
  <c r="U56" i="16"/>
  <c r="G58" i="16"/>
  <c r="M58" i="16" s="1"/>
  <c r="I58" i="16"/>
  <c r="K58" i="16"/>
  <c r="O58" i="16"/>
  <c r="Q58" i="16"/>
  <c r="U58" i="16"/>
  <c r="G60" i="16"/>
  <c r="M60" i="16" s="1"/>
  <c r="I60" i="16"/>
  <c r="K60" i="16"/>
  <c r="O60" i="16"/>
  <c r="Q60" i="16"/>
  <c r="U60" i="16"/>
  <c r="G62" i="16"/>
  <c r="M62" i="16" s="1"/>
  <c r="I62" i="16"/>
  <c r="K62" i="16"/>
  <c r="O62" i="16"/>
  <c r="Q62" i="16"/>
  <c r="U62" i="16"/>
  <c r="G64" i="16"/>
  <c r="I64" i="16"/>
  <c r="K64" i="16"/>
  <c r="M64" i="16"/>
  <c r="O64" i="16"/>
  <c r="Q64" i="16"/>
  <c r="U64" i="16"/>
  <c r="G66" i="16"/>
  <c r="M66" i="16" s="1"/>
  <c r="I66" i="16"/>
  <c r="K66" i="16"/>
  <c r="O66" i="16"/>
  <c r="Q66" i="16"/>
  <c r="U66" i="16"/>
  <c r="G69" i="16"/>
  <c r="M69" i="16" s="1"/>
  <c r="I69" i="16"/>
  <c r="K69" i="16"/>
  <c r="O69" i="16"/>
  <c r="Q69" i="16"/>
  <c r="U69" i="16"/>
  <c r="G71" i="16"/>
  <c r="I71" i="16"/>
  <c r="K71" i="16"/>
  <c r="M71" i="16"/>
  <c r="O71" i="16"/>
  <c r="Q71" i="16"/>
  <c r="U71" i="16"/>
  <c r="G73" i="16"/>
  <c r="I73" i="16"/>
  <c r="K73" i="16"/>
  <c r="O73" i="16"/>
  <c r="Q73" i="16"/>
  <c r="U73" i="16"/>
  <c r="G75" i="16"/>
  <c r="M75" i="16" s="1"/>
  <c r="I75" i="16"/>
  <c r="K75" i="16"/>
  <c r="O75" i="16"/>
  <c r="Q75" i="16"/>
  <c r="Q68" i="16" s="1"/>
  <c r="U75" i="16"/>
  <c r="G77" i="16"/>
  <c r="M77" i="16" s="1"/>
  <c r="I77" i="16"/>
  <c r="K77" i="16"/>
  <c r="O77" i="16"/>
  <c r="Q77" i="16"/>
  <c r="U77" i="16"/>
  <c r="G79" i="16"/>
  <c r="M79" i="16" s="1"/>
  <c r="I79" i="16"/>
  <c r="K79" i="16"/>
  <c r="O79" i="16"/>
  <c r="Q79" i="16"/>
  <c r="U79" i="16"/>
  <c r="G81" i="16"/>
  <c r="M81" i="16" s="1"/>
  <c r="I81" i="16"/>
  <c r="K81" i="16"/>
  <c r="O81" i="16"/>
  <c r="Q81" i="16"/>
  <c r="U81" i="16"/>
  <c r="G83" i="16"/>
  <c r="I83" i="16"/>
  <c r="K83" i="16"/>
  <c r="M83" i="16"/>
  <c r="O83" i="16"/>
  <c r="Q83" i="16"/>
  <c r="U83" i="16"/>
  <c r="G85" i="16"/>
  <c r="U85" i="16"/>
  <c r="G86" i="16"/>
  <c r="I86" i="16"/>
  <c r="I85" i="16" s="1"/>
  <c r="K86" i="16"/>
  <c r="K85" i="16" s="1"/>
  <c r="M86" i="16"/>
  <c r="M85" i="16" s="1"/>
  <c r="O86" i="16"/>
  <c r="O85" i="16" s="1"/>
  <c r="Q86" i="16"/>
  <c r="Q85" i="16" s="1"/>
  <c r="U86" i="16"/>
  <c r="G88" i="16"/>
  <c r="O88" i="16"/>
  <c r="G89" i="16"/>
  <c r="I89" i="16"/>
  <c r="I88" i="16" s="1"/>
  <c r="K89" i="16"/>
  <c r="K88" i="16" s="1"/>
  <c r="M89" i="16"/>
  <c r="M88" i="16" s="1"/>
  <c r="O89" i="16"/>
  <c r="Q89" i="16"/>
  <c r="Q88" i="16" s="1"/>
  <c r="U89" i="16"/>
  <c r="U88" i="16" s="1"/>
  <c r="AF134" i="15"/>
  <c r="G44" i="1" s="1"/>
  <c r="BA132" i="15"/>
  <c r="BA129" i="15"/>
  <c r="BA126" i="15"/>
  <c r="BA123" i="15"/>
  <c r="BA120" i="15"/>
  <c r="BA117" i="15"/>
  <c r="BA114" i="15"/>
  <c r="BA111" i="15"/>
  <c r="BA108" i="15"/>
  <c r="BA105" i="15"/>
  <c r="BA103" i="15"/>
  <c r="BA101" i="15"/>
  <c r="BA99" i="15"/>
  <c r="BA96" i="15"/>
  <c r="BA94" i="15"/>
  <c r="BA92" i="15"/>
  <c r="BA90" i="15"/>
  <c r="BA87" i="15"/>
  <c r="BA85" i="15"/>
  <c r="BA83" i="15"/>
  <c r="BA81" i="15"/>
  <c r="BA79" i="15"/>
  <c r="BA77" i="15"/>
  <c r="BA75" i="15"/>
  <c r="BA73" i="15"/>
  <c r="BA71" i="15"/>
  <c r="BA68" i="15"/>
  <c r="BA66" i="15"/>
  <c r="BA64" i="15"/>
  <c r="BA62" i="15"/>
  <c r="BA60" i="15"/>
  <c r="BA58" i="15"/>
  <c r="BA56" i="15"/>
  <c r="BA53" i="15"/>
  <c r="BA51" i="15"/>
  <c r="BA49" i="15"/>
  <c r="BA47" i="15"/>
  <c r="BA45" i="15"/>
  <c r="BA43" i="15"/>
  <c r="BA40" i="15"/>
  <c r="BA38" i="15"/>
  <c r="BA36" i="15"/>
  <c r="BA34" i="15"/>
  <c r="BA32" i="15"/>
  <c r="BA30" i="15"/>
  <c r="BA28" i="15"/>
  <c r="BA26" i="15"/>
  <c r="BA24" i="15"/>
  <c r="BA22" i="15"/>
  <c r="BA20" i="15"/>
  <c r="BA17" i="15"/>
  <c r="BA15" i="15"/>
  <c r="BA13" i="15"/>
  <c r="BA11" i="15"/>
  <c r="BA9" i="15"/>
  <c r="G8" i="15"/>
  <c r="M8" i="15" s="1"/>
  <c r="I8" i="15"/>
  <c r="K8" i="15"/>
  <c r="O8" i="15"/>
  <c r="Q8" i="15"/>
  <c r="U8" i="15"/>
  <c r="G10" i="15"/>
  <c r="G7" i="15" s="1"/>
  <c r="I10" i="15"/>
  <c r="K10" i="15"/>
  <c r="O10" i="15"/>
  <c r="Q10" i="15"/>
  <c r="U10" i="15"/>
  <c r="G12" i="15"/>
  <c r="I12" i="15"/>
  <c r="K12" i="15"/>
  <c r="M12" i="15"/>
  <c r="O12" i="15"/>
  <c r="Q12" i="15"/>
  <c r="U12" i="15"/>
  <c r="G14" i="15"/>
  <c r="M14" i="15" s="1"/>
  <c r="I14" i="15"/>
  <c r="K14" i="15"/>
  <c r="O14" i="15"/>
  <c r="Q14" i="15"/>
  <c r="U14" i="15"/>
  <c r="G16" i="15"/>
  <c r="I16" i="15"/>
  <c r="K16" i="15"/>
  <c r="M16" i="15"/>
  <c r="O16" i="15"/>
  <c r="Q16" i="15"/>
  <c r="U16" i="15"/>
  <c r="G19" i="15"/>
  <c r="M19" i="15" s="1"/>
  <c r="I19" i="15"/>
  <c r="K19" i="15"/>
  <c r="O19" i="15"/>
  <c r="Q19" i="15"/>
  <c r="U19" i="15"/>
  <c r="G21" i="15"/>
  <c r="M21" i="15" s="1"/>
  <c r="I21" i="15"/>
  <c r="K21" i="15"/>
  <c r="O21" i="15"/>
  <c r="Q21" i="15"/>
  <c r="U21" i="15"/>
  <c r="G23" i="15"/>
  <c r="M23" i="15" s="1"/>
  <c r="I23" i="15"/>
  <c r="K23" i="15"/>
  <c r="O23" i="15"/>
  <c r="Q23" i="15"/>
  <c r="U23" i="15"/>
  <c r="G25" i="15"/>
  <c r="M25" i="15" s="1"/>
  <c r="I25" i="15"/>
  <c r="K25" i="15"/>
  <c r="O25" i="15"/>
  <c r="Q25" i="15"/>
  <c r="U25" i="15"/>
  <c r="G27" i="15"/>
  <c r="I27" i="15"/>
  <c r="K27" i="15"/>
  <c r="M27" i="15"/>
  <c r="O27" i="15"/>
  <c r="Q27" i="15"/>
  <c r="U27" i="15"/>
  <c r="G29" i="15"/>
  <c r="M29" i="15" s="1"/>
  <c r="I29" i="15"/>
  <c r="K29" i="15"/>
  <c r="O29" i="15"/>
  <c r="Q29" i="15"/>
  <c r="U29" i="15"/>
  <c r="G31" i="15"/>
  <c r="I31" i="15"/>
  <c r="K31" i="15"/>
  <c r="M31" i="15"/>
  <c r="O31" i="15"/>
  <c r="Q31" i="15"/>
  <c r="U31" i="15"/>
  <c r="G33" i="15"/>
  <c r="M33" i="15" s="1"/>
  <c r="I33" i="15"/>
  <c r="K33" i="15"/>
  <c r="O33" i="15"/>
  <c r="Q33" i="15"/>
  <c r="U33" i="15"/>
  <c r="G35" i="15"/>
  <c r="M35" i="15" s="1"/>
  <c r="I35" i="15"/>
  <c r="K35" i="15"/>
  <c r="O35" i="15"/>
  <c r="Q35" i="15"/>
  <c r="U35" i="15"/>
  <c r="G37" i="15"/>
  <c r="M37" i="15" s="1"/>
  <c r="I37" i="15"/>
  <c r="K37" i="15"/>
  <c r="O37" i="15"/>
  <c r="Q37" i="15"/>
  <c r="U37" i="15"/>
  <c r="G39" i="15"/>
  <c r="M39" i="15" s="1"/>
  <c r="I39" i="15"/>
  <c r="K39" i="15"/>
  <c r="O39" i="15"/>
  <c r="Q39" i="15"/>
  <c r="U39" i="15"/>
  <c r="G42" i="15"/>
  <c r="I42" i="15"/>
  <c r="K42" i="15"/>
  <c r="O42" i="15"/>
  <c r="Q42" i="15"/>
  <c r="U42" i="15"/>
  <c r="G44" i="15"/>
  <c r="I44" i="15"/>
  <c r="K44" i="15"/>
  <c r="M44" i="15"/>
  <c r="O44" i="15"/>
  <c r="Q44" i="15"/>
  <c r="U44" i="15"/>
  <c r="G46" i="15"/>
  <c r="M46" i="15" s="1"/>
  <c r="I46" i="15"/>
  <c r="K46" i="15"/>
  <c r="O46" i="15"/>
  <c r="Q46" i="15"/>
  <c r="U46" i="15"/>
  <c r="G48" i="15"/>
  <c r="M48" i="15" s="1"/>
  <c r="I48" i="15"/>
  <c r="K48" i="15"/>
  <c r="O48" i="15"/>
  <c r="Q48" i="15"/>
  <c r="U48" i="15"/>
  <c r="G50" i="15"/>
  <c r="M50" i="15" s="1"/>
  <c r="I50" i="15"/>
  <c r="K50" i="15"/>
  <c r="O50" i="15"/>
  <c r="Q50" i="15"/>
  <c r="U50" i="15"/>
  <c r="G52" i="15"/>
  <c r="M52" i="15" s="1"/>
  <c r="I52" i="15"/>
  <c r="K52" i="15"/>
  <c r="O52" i="15"/>
  <c r="Q52" i="15"/>
  <c r="U52" i="15"/>
  <c r="G55" i="15"/>
  <c r="I55" i="15"/>
  <c r="K55" i="15"/>
  <c r="O55" i="15"/>
  <c r="Q55" i="15"/>
  <c r="U55" i="15"/>
  <c r="U54" i="15" s="1"/>
  <c r="G57" i="15"/>
  <c r="I57" i="15"/>
  <c r="K57" i="15"/>
  <c r="M57" i="15"/>
  <c r="O57" i="15"/>
  <c r="Q57" i="15"/>
  <c r="U57" i="15"/>
  <c r="G59" i="15"/>
  <c r="M59" i="15" s="1"/>
  <c r="I59" i="15"/>
  <c r="K59" i="15"/>
  <c r="O59" i="15"/>
  <c r="Q59" i="15"/>
  <c r="U59" i="15"/>
  <c r="G61" i="15"/>
  <c r="I61" i="15"/>
  <c r="K61" i="15"/>
  <c r="M61" i="15"/>
  <c r="O61" i="15"/>
  <c r="Q61" i="15"/>
  <c r="U61" i="15"/>
  <c r="G63" i="15"/>
  <c r="M63" i="15" s="1"/>
  <c r="I63" i="15"/>
  <c r="K63" i="15"/>
  <c r="O63" i="15"/>
  <c r="Q63" i="15"/>
  <c r="U63" i="15"/>
  <c r="G65" i="15"/>
  <c r="M65" i="15" s="1"/>
  <c r="I65" i="15"/>
  <c r="K65" i="15"/>
  <c r="O65" i="15"/>
  <c r="Q65" i="15"/>
  <c r="U65" i="15"/>
  <c r="G67" i="15"/>
  <c r="M67" i="15" s="1"/>
  <c r="I67" i="15"/>
  <c r="K67" i="15"/>
  <c r="O67" i="15"/>
  <c r="Q67" i="15"/>
  <c r="U67" i="15"/>
  <c r="G70" i="15"/>
  <c r="I70" i="15"/>
  <c r="K70" i="15"/>
  <c r="O70" i="15"/>
  <c r="Q70" i="15"/>
  <c r="U70" i="15"/>
  <c r="G72" i="15"/>
  <c r="M72" i="15" s="1"/>
  <c r="I72" i="15"/>
  <c r="K72" i="15"/>
  <c r="O72" i="15"/>
  <c r="Q72" i="15"/>
  <c r="U72" i="15"/>
  <c r="G74" i="15"/>
  <c r="I74" i="15"/>
  <c r="K74" i="15"/>
  <c r="M74" i="15"/>
  <c r="O74" i="15"/>
  <c r="Q74" i="15"/>
  <c r="U74" i="15"/>
  <c r="G76" i="15"/>
  <c r="M76" i="15" s="1"/>
  <c r="I76" i="15"/>
  <c r="K76" i="15"/>
  <c r="O76" i="15"/>
  <c r="Q76" i="15"/>
  <c r="U76" i="15"/>
  <c r="G78" i="15"/>
  <c r="M78" i="15" s="1"/>
  <c r="I78" i="15"/>
  <c r="K78" i="15"/>
  <c r="O78" i="15"/>
  <c r="Q78" i="15"/>
  <c r="U78" i="15"/>
  <c r="G80" i="15"/>
  <c r="M80" i="15" s="1"/>
  <c r="I80" i="15"/>
  <c r="K80" i="15"/>
  <c r="O80" i="15"/>
  <c r="Q80" i="15"/>
  <c r="U80" i="15"/>
  <c r="G82" i="15"/>
  <c r="M82" i="15" s="1"/>
  <c r="I82" i="15"/>
  <c r="K82" i="15"/>
  <c r="O82" i="15"/>
  <c r="Q82" i="15"/>
  <c r="U82" i="15"/>
  <c r="G84" i="15"/>
  <c r="I84" i="15"/>
  <c r="K84" i="15"/>
  <c r="M84" i="15"/>
  <c r="O84" i="15"/>
  <c r="Q84" i="15"/>
  <c r="U84" i="15"/>
  <c r="G86" i="15"/>
  <c r="M86" i="15" s="1"/>
  <c r="I86" i="15"/>
  <c r="K86" i="15"/>
  <c r="O86" i="15"/>
  <c r="Q86" i="15"/>
  <c r="U86" i="15"/>
  <c r="G89" i="15"/>
  <c r="I89" i="15"/>
  <c r="K89" i="15"/>
  <c r="M89" i="15"/>
  <c r="O89" i="15"/>
  <c r="Q89" i="15"/>
  <c r="U89" i="15"/>
  <c r="G91" i="15"/>
  <c r="M91" i="15" s="1"/>
  <c r="I91" i="15"/>
  <c r="K91" i="15"/>
  <c r="O91" i="15"/>
  <c r="Q91" i="15"/>
  <c r="U91" i="15"/>
  <c r="G93" i="15"/>
  <c r="I93" i="15"/>
  <c r="K93" i="15"/>
  <c r="O93" i="15"/>
  <c r="Q93" i="15"/>
  <c r="U93" i="15"/>
  <c r="G95" i="15"/>
  <c r="M95" i="15" s="1"/>
  <c r="I95" i="15"/>
  <c r="I88" i="15" s="1"/>
  <c r="K95" i="15"/>
  <c r="O95" i="15"/>
  <c r="Q95" i="15"/>
  <c r="U95" i="15"/>
  <c r="G98" i="15"/>
  <c r="M98" i="15" s="1"/>
  <c r="I98" i="15"/>
  <c r="K98" i="15"/>
  <c r="O98" i="15"/>
  <c r="O97" i="15" s="1"/>
  <c r="Q98" i="15"/>
  <c r="U98" i="15"/>
  <c r="G100" i="15"/>
  <c r="M100" i="15" s="1"/>
  <c r="I100" i="15"/>
  <c r="K100" i="15"/>
  <c r="O100" i="15"/>
  <c r="Q100" i="15"/>
  <c r="U100" i="15"/>
  <c r="G102" i="15"/>
  <c r="I102" i="15"/>
  <c r="K102" i="15"/>
  <c r="M102" i="15"/>
  <c r="O102" i="15"/>
  <c r="Q102" i="15"/>
  <c r="Q97" i="15" s="1"/>
  <c r="U102" i="15"/>
  <c r="G104" i="15"/>
  <c r="M104" i="15" s="1"/>
  <c r="I104" i="15"/>
  <c r="K104" i="15"/>
  <c r="O104" i="15"/>
  <c r="Q104" i="15"/>
  <c r="U104" i="15"/>
  <c r="Q106" i="15"/>
  <c r="G107" i="15"/>
  <c r="M107" i="15" s="1"/>
  <c r="M106" i="15" s="1"/>
  <c r="I107" i="15"/>
  <c r="I106" i="15" s="1"/>
  <c r="K107" i="15"/>
  <c r="K106" i="15" s="1"/>
  <c r="O107" i="15"/>
  <c r="O106" i="15" s="1"/>
  <c r="Q107" i="15"/>
  <c r="U107" i="15"/>
  <c r="U106" i="15" s="1"/>
  <c r="Q109" i="15"/>
  <c r="G110" i="15"/>
  <c r="M110" i="15" s="1"/>
  <c r="M109" i="15" s="1"/>
  <c r="I110" i="15"/>
  <c r="I109" i="15" s="1"/>
  <c r="K110" i="15"/>
  <c r="K109" i="15" s="1"/>
  <c r="O110" i="15"/>
  <c r="O109" i="15" s="1"/>
  <c r="Q110" i="15"/>
  <c r="U110" i="15"/>
  <c r="U109" i="15" s="1"/>
  <c r="G113" i="15"/>
  <c r="G112" i="15" s="1"/>
  <c r="I89" i="1" s="1"/>
  <c r="I113" i="15"/>
  <c r="I112" i="15" s="1"/>
  <c r="K113" i="15"/>
  <c r="K112" i="15" s="1"/>
  <c r="O113" i="15"/>
  <c r="O112" i="15" s="1"/>
  <c r="Q113" i="15"/>
  <c r="Q112" i="15" s="1"/>
  <c r="U113" i="15"/>
  <c r="U112" i="15" s="1"/>
  <c r="G115" i="15"/>
  <c r="I94" i="1" s="1"/>
  <c r="O115" i="15"/>
  <c r="Q115" i="15"/>
  <c r="G116" i="15"/>
  <c r="I116" i="15"/>
  <c r="I115" i="15" s="1"/>
  <c r="K116" i="15"/>
  <c r="K115" i="15" s="1"/>
  <c r="M116" i="15"/>
  <c r="M115" i="15" s="1"/>
  <c r="O116" i="15"/>
  <c r="Q116" i="15"/>
  <c r="U116" i="15"/>
  <c r="U115" i="15" s="1"/>
  <c r="K118" i="15"/>
  <c r="U118" i="15"/>
  <c r="G119" i="15"/>
  <c r="M119" i="15" s="1"/>
  <c r="M118" i="15" s="1"/>
  <c r="I119" i="15"/>
  <c r="I118" i="15" s="1"/>
  <c r="K119" i="15"/>
  <c r="O119" i="15"/>
  <c r="O118" i="15" s="1"/>
  <c r="Q119" i="15"/>
  <c r="Q118" i="15" s="1"/>
  <c r="U119" i="15"/>
  <c r="Q121" i="15"/>
  <c r="G122" i="15"/>
  <c r="M122" i="15" s="1"/>
  <c r="M121" i="15" s="1"/>
  <c r="I122" i="15"/>
  <c r="I121" i="15" s="1"/>
  <c r="K122" i="15"/>
  <c r="K121" i="15" s="1"/>
  <c r="O122" i="15"/>
  <c r="O121" i="15" s="1"/>
  <c r="Q122" i="15"/>
  <c r="U122" i="15"/>
  <c r="U121" i="15" s="1"/>
  <c r="U124" i="15"/>
  <c r="G125" i="15"/>
  <c r="G124" i="15" s="1"/>
  <c r="I97" i="1" s="1"/>
  <c r="I125" i="15"/>
  <c r="I124" i="15" s="1"/>
  <c r="K125" i="15"/>
  <c r="K124" i="15" s="1"/>
  <c r="O125" i="15"/>
  <c r="O124" i="15" s="1"/>
  <c r="Q125" i="15"/>
  <c r="Q124" i="15" s="1"/>
  <c r="U125" i="15"/>
  <c r="I127" i="15"/>
  <c r="Q127" i="15"/>
  <c r="G128" i="15"/>
  <c r="G127" i="15" s="1"/>
  <c r="I98" i="1" s="1"/>
  <c r="I128" i="15"/>
  <c r="K128" i="15"/>
  <c r="K127" i="15" s="1"/>
  <c r="M128" i="15"/>
  <c r="M127" i="15" s="1"/>
  <c r="O128" i="15"/>
  <c r="O127" i="15" s="1"/>
  <c r="Q128" i="15"/>
  <c r="U128" i="15"/>
  <c r="U127" i="15" s="1"/>
  <c r="U130" i="15"/>
  <c r="G131" i="15"/>
  <c r="M131" i="15" s="1"/>
  <c r="M130" i="15" s="1"/>
  <c r="I131" i="15"/>
  <c r="I130" i="15" s="1"/>
  <c r="K131" i="15"/>
  <c r="K130" i="15" s="1"/>
  <c r="O131" i="15"/>
  <c r="O130" i="15" s="1"/>
  <c r="Q131" i="15"/>
  <c r="Q130" i="15" s="1"/>
  <c r="U131" i="15"/>
  <c r="AF178" i="14"/>
  <c r="G43" i="1" s="1"/>
  <c r="BA176" i="14"/>
  <c r="BA173" i="14"/>
  <c r="BA170" i="14"/>
  <c r="BA167" i="14"/>
  <c r="BA164" i="14"/>
  <c r="BA161" i="14"/>
  <c r="BA159" i="14"/>
  <c r="BA157" i="14"/>
  <c r="BA154" i="14"/>
  <c r="BA152" i="14"/>
  <c r="BA150" i="14"/>
  <c r="BA148" i="14"/>
  <c r="BA146" i="14"/>
  <c r="BA144" i="14"/>
  <c r="BA142" i="14"/>
  <c r="BA140" i="14"/>
  <c r="BA138" i="14"/>
  <c r="BA136" i="14"/>
  <c r="BA134" i="14"/>
  <c r="BA132" i="14"/>
  <c r="BA130" i="14"/>
  <c r="BA128" i="14"/>
  <c r="BA126" i="14"/>
  <c r="BA124" i="14"/>
  <c r="BA122" i="14"/>
  <c r="BA120" i="14"/>
  <c r="BA118" i="14"/>
  <c r="BA116" i="14"/>
  <c r="BA114" i="14"/>
  <c r="BA112" i="14"/>
  <c r="BA110" i="14"/>
  <c r="BA108" i="14"/>
  <c r="BA106" i="14"/>
  <c r="BA104" i="14"/>
  <c r="BA102" i="14"/>
  <c r="BA100" i="14"/>
  <c r="BA97" i="14"/>
  <c r="BA95" i="14"/>
  <c r="BA93" i="14"/>
  <c r="BA90" i="14"/>
  <c r="BA88" i="14"/>
  <c r="BA86" i="14"/>
  <c r="BA84" i="14"/>
  <c r="BA82" i="14"/>
  <c r="BA80" i="14"/>
  <c r="BA78" i="14"/>
  <c r="BA76" i="14"/>
  <c r="BA74" i="14"/>
  <c r="BA72" i="14"/>
  <c r="BA70" i="14"/>
  <c r="BA68" i="14"/>
  <c r="BA66" i="14"/>
  <c r="BA64" i="14"/>
  <c r="BA62" i="14"/>
  <c r="BA60" i="14"/>
  <c r="BA58" i="14"/>
  <c r="BA56" i="14"/>
  <c r="BA54" i="14"/>
  <c r="BA52" i="14"/>
  <c r="BA50" i="14"/>
  <c r="BA48" i="14"/>
  <c r="BA46" i="14"/>
  <c r="BA44" i="14"/>
  <c r="BA42" i="14"/>
  <c r="BA39" i="14"/>
  <c r="BA37" i="14"/>
  <c r="BA35" i="14"/>
  <c r="BA33" i="14"/>
  <c r="BA31" i="14"/>
  <c r="BA29" i="14"/>
  <c r="BA27" i="14"/>
  <c r="BA25" i="14"/>
  <c r="BA23" i="14"/>
  <c r="BA21" i="14"/>
  <c r="BA19" i="14"/>
  <c r="BA17" i="14"/>
  <c r="BA15" i="14"/>
  <c r="BA13" i="14"/>
  <c r="BA11" i="14"/>
  <c r="BA9" i="14"/>
  <c r="G8" i="14"/>
  <c r="I8" i="14"/>
  <c r="K8" i="14"/>
  <c r="M8" i="14"/>
  <c r="O8" i="14"/>
  <c r="Q8" i="14"/>
  <c r="U8" i="14"/>
  <c r="G10" i="14"/>
  <c r="I10" i="14"/>
  <c r="K10" i="14"/>
  <c r="O10" i="14"/>
  <c r="Q10" i="14"/>
  <c r="U10" i="14"/>
  <c r="G12" i="14"/>
  <c r="I12" i="14"/>
  <c r="K12" i="14"/>
  <c r="M12" i="14"/>
  <c r="O12" i="14"/>
  <c r="Q12" i="14"/>
  <c r="U12" i="14"/>
  <c r="G14" i="14"/>
  <c r="M14" i="14" s="1"/>
  <c r="I14" i="14"/>
  <c r="K14" i="14"/>
  <c r="O14" i="14"/>
  <c r="Q14" i="14"/>
  <c r="U14" i="14"/>
  <c r="G16" i="14"/>
  <c r="M16" i="14" s="1"/>
  <c r="I16" i="14"/>
  <c r="K16" i="14"/>
  <c r="O16" i="14"/>
  <c r="Q16" i="14"/>
  <c r="U16" i="14"/>
  <c r="G18" i="14"/>
  <c r="M18" i="14" s="1"/>
  <c r="I18" i="14"/>
  <c r="K18" i="14"/>
  <c r="O18" i="14"/>
  <c r="Q18" i="14"/>
  <c r="U18" i="14"/>
  <c r="G20" i="14"/>
  <c r="M20" i="14" s="1"/>
  <c r="I20" i="14"/>
  <c r="K20" i="14"/>
  <c r="O20" i="14"/>
  <c r="Q20" i="14"/>
  <c r="U20" i="14"/>
  <c r="G22" i="14"/>
  <c r="M22" i="14" s="1"/>
  <c r="I22" i="14"/>
  <c r="K22" i="14"/>
  <c r="O22" i="14"/>
  <c r="Q22" i="14"/>
  <c r="U22" i="14"/>
  <c r="G24" i="14"/>
  <c r="I24" i="14"/>
  <c r="K24" i="14"/>
  <c r="M24" i="14"/>
  <c r="O24" i="14"/>
  <c r="Q24" i="14"/>
  <c r="U24" i="14"/>
  <c r="G26" i="14"/>
  <c r="M26" i="14" s="1"/>
  <c r="I26" i="14"/>
  <c r="K26" i="14"/>
  <c r="O26" i="14"/>
  <c r="Q26" i="14"/>
  <c r="U26" i="14"/>
  <c r="G28" i="14"/>
  <c r="I28" i="14"/>
  <c r="K28" i="14"/>
  <c r="M28" i="14"/>
  <c r="O28" i="14"/>
  <c r="Q28" i="14"/>
  <c r="U28" i="14"/>
  <c r="G30" i="14"/>
  <c r="M30" i="14" s="1"/>
  <c r="I30" i="14"/>
  <c r="K30" i="14"/>
  <c r="O30" i="14"/>
  <c r="Q30" i="14"/>
  <c r="U30" i="14"/>
  <c r="G32" i="14"/>
  <c r="M32" i="14" s="1"/>
  <c r="I32" i="14"/>
  <c r="K32" i="14"/>
  <c r="O32" i="14"/>
  <c r="Q32" i="14"/>
  <c r="U32" i="14"/>
  <c r="G34" i="14"/>
  <c r="M34" i="14" s="1"/>
  <c r="I34" i="14"/>
  <c r="K34" i="14"/>
  <c r="O34" i="14"/>
  <c r="Q34" i="14"/>
  <c r="U34" i="14"/>
  <c r="G36" i="14"/>
  <c r="M36" i="14" s="1"/>
  <c r="I36" i="14"/>
  <c r="K36" i="14"/>
  <c r="O36" i="14"/>
  <c r="Q36" i="14"/>
  <c r="U36" i="14"/>
  <c r="G38" i="14"/>
  <c r="M38" i="14" s="1"/>
  <c r="I38" i="14"/>
  <c r="K38" i="14"/>
  <c r="O38" i="14"/>
  <c r="Q38" i="14"/>
  <c r="U38" i="14"/>
  <c r="G41" i="14"/>
  <c r="I41" i="14"/>
  <c r="K41" i="14"/>
  <c r="M41" i="14"/>
  <c r="O41" i="14"/>
  <c r="Q41" i="14"/>
  <c r="U41" i="14"/>
  <c r="G43" i="14"/>
  <c r="I43" i="14"/>
  <c r="K43" i="14"/>
  <c r="O43" i="14"/>
  <c r="Q43" i="14"/>
  <c r="U43" i="14"/>
  <c r="G45" i="14"/>
  <c r="I45" i="14"/>
  <c r="K45" i="14"/>
  <c r="M45" i="14"/>
  <c r="O45" i="14"/>
  <c r="Q45" i="14"/>
  <c r="U45" i="14"/>
  <c r="G47" i="14"/>
  <c r="M47" i="14" s="1"/>
  <c r="I47" i="14"/>
  <c r="K47" i="14"/>
  <c r="O47" i="14"/>
  <c r="Q47" i="14"/>
  <c r="U47" i="14"/>
  <c r="G49" i="14"/>
  <c r="M49" i="14" s="1"/>
  <c r="I49" i="14"/>
  <c r="K49" i="14"/>
  <c r="O49" i="14"/>
  <c r="Q49" i="14"/>
  <c r="U49" i="14"/>
  <c r="G51" i="14"/>
  <c r="M51" i="14" s="1"/>
  <c r="I51" i="14"/>
  <c r="K51" i="14"/>
  <c r="O51" i="14"/>
  <c r="Q51" i="14"/>
  <c r="U51" i="14"/>
  <c r="G53" i="14"/>
  <c r="M53" i="14" s="1"/>
  <c r="I53" i="14"/>
  <c r="K53" i="14"/>
  <c r="O53" i="14"/>
  <c r="Q53" i="14"/>
  <c r="U53" i="14"/>
  <c r="G55" i="14"/>
  <c r="M55" i="14" s="1"/>
  <c r="I55" i="14"/>
  <c r="K55" i="14"/>
  <c r="O55" i="14"/>
  <c r="Q55" i="14"/>
  <c r="U55" i="14"/>
  <c r="G57" i="14"/>
  <c r="I57" i="14"/>
  <c r="K57" i="14"/>
  <c r="M57" i="14"/>
  <c r="O57" i="14"/>
  <c r="Q57" i="14"/>
  <c r="U57" i="14"/>
  <c r="G59" i="14"/>
  <c r="M59" i="14" s="1"/>
  <c r="I59" i="14"/>
  <c r="K59" i="14"/>
  <c r="O59" i="14"/>
  <c r="Q59" i="14"/>
  <c r="U59" i="14"/>
  <c r="G61" i="14"/>
  <c r="I61" i="14"/>
  <c r="K61" i="14"/>
  <c r="M61" i="14"/>
  <c r="O61" i="14"/>
  <c r="Q61" i="14"/>
  <c r="U61" i="14"/>
  <c r="G63" i="14"/>
  <c r="M63" i="14" s="1"/>
  <c r="I63" i="14"/>
  <c r="K63" i="14"/>
  <c r="O63" i="14"/>
  <c r="Q63" i="14"/>
  <c r="U63" i="14"/>
  <c r="G65" i="14"/>
  <c r="M65" i="14" s="1"/>
  <c r="I65" i="14"/>
  <c r="K65" i="14"/>
  <c r="O65" i="14"/>
  <c r="Q65" i="14"/>
  <c r="U65" i="14"/>
  <c r="G67" i="14"/>
  <c r="M67" i="14" s="1"/>
  <c r="I67" i="14"/>
  <c r="K67" i="14"/>
  <c r="O67" i="14"/>
  <c r="Q67" i="14"/>
  <c r="U67" i="14"/>
  <c r="G69" i="14"/>
  <c r="M69" i="14" s="1"/>
  <c r="I69" i="14"/>
  <c r="K69" i="14"/>
  <c r="O69" i="14"/>
  <c r="Q69" i="14"/>
  <c r="U69" i="14"/>
  <c r="G71" i="14"/>
  <c r="M71" i="14" s="1"/>
  <c r="I71" i="14"/>
  <c r="K71" i="14"/>
  <c r="O71" i="14"/>
  <c r="Q71" i="14"/>
  <c r="U71" i="14"/>
  <c r="G73" i="14"/>
  <c r="I73" i="14"/>
  <c r="K73" i="14"/>
  <c r="M73" i="14"/>
  <c r="O73" i="14"/>
  <c r="Q73" i="14"/>
  <c r="U73" i="14"/>
  <c r="G75" i="14"/>
  <c r="M75" i="14" s="1"/>
  <c r="I75" i="14"/>
  <c r="K75" i="14"/>
  <c r="O75" i="14"/>
  <c r="Q75" i="14"/>
  <c r="U75" i="14"/>
  <c r="G77" i="14"/>
  <c r="I77" i="14"/>
  <c r="K77" i="14"/>
  <c r="M77" i="14"/>
  <c r="O77" i="14"/>
  <c r="Q77" i="14"/>
  <c r="U77" i="14"/>
  <c r="G79" i="14"/>
  <c r="M79" i="14" s="1"/>
  <c r="I79" i="14"/>
  <c r="K79" i="14"/>
  <c r="O79" i="14"/>
  <c r="Q79" i="14"/>
  <c r="U79" i="14"/>
  <c r="G81" i="14"/>
  <c r="M81" i="14" s="1"/>
  <c r="I81" i="14"/>
  <c r="K81" i="14"/>
  <c r="O81" i="14"/>
  <c r="Q81" i="14"/>
  <c r="U81" i="14"/>
  <c r="G83" i="14"/>
  <c r="M83" i="14" s="1"/>
  <c r="I83" i="14"/>
  <c r="K83" i="14"/>
  <c r="O83" i="14"/>
  <c r="Q83" i="14"/>
  <c r="U83" i="14"/>
  <c r="G85" i="14"/>
  <c r="M85" i="14" s="1"/>
  <c r="I85" i="14"/>
  <c r="K85" i="14"/>
  <c r="O85" i="14"/>
  <c r="Q85" i="14"/>
  <c r="U85" i="14"/>
  <c r="G87" i="14"/>
  <c r="M87" i="14" s="1"/>
  <c r="I87" i="14"/>
  <c r="K87" i="14"/>
  <c r="O87" i="14"/>
  <c r="Q87" i="14"/>
  <c r="U87" i="14"/>
  <c r="G89" i="14"/>
  <c r="I89" i="14"/>
  <c r="K89" i="14"/>
  <c r="M89" i="14"/>
  <c r="O89" i="14"/>
  <c r="Q89" i="14"/>
  <c r="U89" i="14"/>
  <c r="G92" i="14"/>
  <c r="I92" i="14"/>
  <c r="I91" i="14" s="1"/>
  <c r="K92" i="14"/>
  <c r="M92" i="14"/>
  <c r="O92" i="14"/>
  <c r="Q92" i="14"/>
  <c r="U92" i="14"/>
  <c r="G94" i="14"/>
  <c r="M94" i="14" s="1"/>
  <c r="I94" i="14"/>
  <c r="K94" i="14"/>
  <c r="K91" i="14" s="1"/>
  <c r="O94" i="14"/>
  <c r="Q94" i="14"/>
  <c r="U94" i="14"/>
  <c r="G96" i="14"/>
  <c r="M96" i="14" s="1"/>
  <c r="I96" i="14"/>
  <c r="K96" i="14"/>
  <c r="O96" i="14"/>
  <c r="Q96" i="14"/>
  <c r="U96" i="14"/>
  <c r="G99" i="14"/>
  <c r="M99" i="14" s="1"/>
  <c r="I99" i="14"/>
  <c r="K99" i="14"/>
  <c r="O99" i="14"/>
  <c r="Q99" i="14"/>
  <c r="U99" i="14"/>
  <c r="G101" i="14"/>
  <c r="M101" i="14" s="1"/>
  <c r="I101" i="14"/>
  <c r="K101" i="14"/>
  <c r="O101" i="14"/>
  <c r="Q101" i="14"/>
  <c r="U101" i="14"/>
  <c r="G103" i="14"/>
  <c r="M103" i="14" s="1"/>
  <c r="I103" i="14"/>
  <c r="K103" i="14"/>
  <c r="O103" i="14"/>
  <c r="Q103" i="14"/>
  <c r="U103" i="14"/>
  <c r="G105" i="14"/>
  <c r="M105" i="14" s="1"/>
  <c r="I105" i="14"/>
  <c r="K105" i="14"/>
  <c r="O105" i="14"/>
  <c r="Q105" i="14"/>
  <c r="U105" i="14"/>
  <c r="G107" i="14"/>
  <c r="I107" i="14"/>
  <c r="K107" i="14"/>
  <c r="M107" i="14"/>
  <c r="O107" i="14"/>
  <c r="Q107" i="14"/>
  <c r="U107" i="14"/>
  <c r="G109" i="14"/>
  <c r="M109" i="14" s="1"/>
  <c r="I109" i="14"/>
  <c r="K109" i="14"/>
  <c r="O109" i="14"/>
  <c r="Q109" i="14"/>
  <c r="U109" i="14"/>
  <c r="G111" i="14"/>
  <c r="M111" i="14" s="1"/>
  <c r="I111" i="14"/>
  <c r="K111" i="14"/>
  <c r="O111" i="14"/>
  <c r="Q111" i="14"/>
  <c r="U111" i="14"/>
  <c r="G113" i="14"/>
  <c r="M113" i="14" s="1"/>
  <c r="I113" i="14"/>
  <c r="K113" i="14"/>
  <c r="O113" i="14"/>
  <c r="Q113" i="14"/>
  <c r="U113" i="14"/>
  <c r="G115" i="14"/>
  <c r="M115" i="14" s="1"/>
  <c r="I115" i="14"/>
  <c r="K115" i="14"/>
  <c r="O115" i="14"/>
  <c r="Q115" i="14"/>
  <c r="U115" i="14"/>
  <c r="G117" i="14"/>
  <c r="I117" i="14"/>
  <c r="K117" i="14"/>
  <c r="M117" i="14"/>
  <c r="O117" i="14"/>
  <c r="Q117" i="14"/>
  <c r="U117" i="14"/>
  <c r="G119" i="14"/>
  <c r="M119" i="14" s="1"/>
  <c r="I119" i="14"/>
  <c r="K119" i="14"/>
  <c r="O119" i="14"/>
  <c r="Q119" i="14"/>
  <c r="U119" i="14"/>
  <c r="G121" i="14"/>
  <c r="M121" i="14" s="1"/>
  <c r="I121" i="14"/>
  <c r="K121" i="14"/>
  <c r="O121" i="14"/>
  <c r="Q121" i="14"/>
  <c r="U121" i="14"/>
  <c r="G123" i="14"/>
  <c r="M123" i="14" s="1"/>
  <c r="I123" i="14"/>
  <c r="K123" i="14"/>
  <c r="O123" i="14"/>
  <c r="Q123" i="14"/>
  <c r="U123" i="14"/>
  <c r="G125" i="14"/>
  <c r="M125" i="14" s="1"/>
  <c r="I125" i="14"/>
  <c r="K125" i="14"/>
  <c r="O125" i="14"/>
  <c r="Q125" i="14"/>
  <c r="U125" i="14"/>
  <c r="G127" i="14"/>
  <c r="I127" i="14"/>
  <c r="K127" i="14"/>
  <c r="M127" i="14"/>
  <c r="O127" i="14"/>
  <c r="Q127" i="14"/>
  <c r="U127" i="14"/>
  <c r="G129" i="14"/>
  <c r="M129" i="14" s="1"/>
  <c r="I129" i="14"/>
  <c r="K129" i="14"/>
  <c r="O129" i="14"/>
  <c r="Q129" i="14"/>
  <c r="U129" i="14"/>
  <c r="G131" i="14"/>
  <c r="M131" i="14" s="1"/>
  <c r="I131" i="14"/>
  <c r="K131" i="14"/>
  <c r="O131" i="14"/>
  <c r="Q131" i="14"/>
  <c r="U131" i="14"/>
  <c r="G133" i="14"/>
  <c r="M133" i="14" s="1"/>
  <c r="I133" i="14"/>
  <c r="K133" i="14"/>
  <c r="O133" i="14"/>
  <c r="Q133" i="14"/>
  <c r="U133" i="14"/>
  <c r="G135" i="14"/>
  <c r="M135" i="14" s="1"/>
  <c r="I135" i="14"/>
  <c r="K135" i="14"/>
  <c r="O135" i="14"/>
  <c r="Q135" i="14"/>
  <c r="U135" i="14"/>
  <c r="G137" i="14"/>
  <c r="M137" i="14" s="1"/>
  <c r="I137" i="14"/>
  <c r="K137" i="14"/>
  <c r="O137" i="14"/>
  <c r="Q137" i="14"/>
  <c r="U137" i="14"/>
  <c r="G139" i="14"/>
  <c r="I139" i="14"/>
  <c r="K139" i="14"/>
  <c r="M139" i="14"/>
  <c r="O139" i="14"/>
  <c r="Q139" i="14"/>
  <c r="U139" i="14"/>
  <c r="G141" i="14"/>
  <c r="M141" i="14" s="1"/>
  <c r="I141" i="14"/>
  <c r="K141" i="14"/>
  <c r="O141" i="14"/>
  <c r="Q141" i="14"/>
  <c r="U141" i="14"/>
  <c r="G143" i="14"/>
  <c r="M143" i="14" s="1"/>
  <c r="I143" i="14"/>
  <c r="K143" i="14"/>
  <c r="O143" i="14"/>
  <c r="Q143" i="14"/>
  <c r="U143" i="14"/>
  <c r="G145" i="14"/>
  <c r="M145" i="14" s="1"/>
  <c r="I145" i="14"/>
  <c r="K145" i="14"/>
  <c r="O145" i="14"/>
  <c r="Q145" i="14"/>
  <c r="U145" i="14"/>
  <c r="G147" i="14"/>
  <c r="M147" i="14" s="1"/>
  <c r="I147" i="14"/>
  <c r="K147" i="14"/>
  <c r="O147" i="14"/>
  <c r="Q147" i="14"/>
  <c r="U147" i="14"/>
  <c r="G149" i="14"/>
  <c r="I149" i="14"/>
  <c r="K149" i="14"/>
  <c r="M149" i="14"/>
  <c r="O149" i="14"/>
  <c r="Q149" i="14"/>
  <c r="U149" i="14"/>
  <c r="G151" i="14"/>
  <c r="M151" i="14" s="1"/>
  <c r="I151" i="14"/>
  <c r="K151" i="14"/>
  <c r="O151" i="14"/>
  <c r="Q151" i="14"/>
  <c r="U151" i="14"/>
  <c r="G153" i="14"/>
  <c r="M153" i="14" s="1"/>
  <c r="I153" i="14"/>
  <c r="K153" i="14"/>
  <c r="O153" i="14"/>
  <c r="Q153" i="14"/>
  <c r="U153" i="14"/>
  <c r="G156" i="14"/>
  <c r="M156" i="14" s="1"/>
  <c r="I156" i="14"/>
  <c r="I155" i="14" s="1"/>
  <c r="K156" i="14"/>
  <c r="K155" i="14" s="1"/>
  <c r="O156" i="14"/>
  <c r="Q156" i="14"/>
  <c r="Q155" i="14" s="1"/>
  <c r="U156" i="14"/>
  <c r="G158" i="14"/>
  <c r="G155" i="14" s="1"/>
  <c r="I158" i="14"/>
  <c r="K158" i="14"/>
  <c r="O158" i="14"/>
  <c r="Q158" i="14"/>
  <c r="U158" i="14"/>
  <c r="G160" i="14"/>
  <c r="M160" i="14" s="1"/>
  <c r="I160" i="14"/>
  <c r="K160" i="14"/>
  <c r="O160" i="14"/>
  <c r="Q160" i="14"/>
  <c r="U160" i="14"/>
  <c r="K162" i="14"/>
  <c r="Q162" i="14"/>
  <c r="G163" i="14"/>
  <c r="G162" i="14" s="1"/>
  <c r="I163" i="14"/>
  <c r="I162" i="14" s="1"/>
  <c r="K163" i="14"/>
  <c r="M163" i="14"/>
  <c r="M162" i="14" s="1"/>
  <c r="O163" i="14"/>
  <c r="O162" i="14" s="1"/>
  <c r="Q163" i="14"/>
  <c r="U163" i="14"/>
  <c r="U162" i="14" s="1"/>
  <c r="I165" i="14"/>
  <c r="O165" i="14"/>
  <c r="G166" i="14"/>
  <c r="G165" i="14" s="1"/>
  <c r="I90" i="1" s="1"/>
  <c r="I166" i="14"/>
  <c r="K166" i="14"/>
  <c r="K165" i="14" s="1"/>
  <c r="O166" i="14"/>
  <c r="Q166" i="14"/>
  <c r="Q165" i="14" s="1"/>
  <c r="U166" i="14"/>
  <c r="U165" i="14" s="1"/>
  <c r="G168" i="14"/>
  <c r="I91" i="1" s="1"/>
  <c r="M168" i="14"/>
  <c r="O168" i="14"/>
  <c r="U168" i="14"/>
  <c r="G169" i="14"/>
  <c r="I169" i="14"/>
  <c r="I168" i="14" s="1"/>
  <c r="K169" i="14"/>
  <c r="K168" i="14" s="1"/>
  <c r="M169" i="14"/>
  <c r="O169" i="14"/>
  <c r="Q169" i="14"/>
  <c r="Q168" i="14" s="1"/>
  <c r="U169" i="14"/>
  <c r="G171" i="14"/>
  <c r="I92" i="1" s="1"/>
  <c r="M171" i="14"/>
  <c r="U171" i="14"/>
  <c r="G172" i="14"/>
  <c r="I172" i="14"/>
  <c r="I171" i="14" s="1"/>
  <c r="K172" i="14"/>
  <c r="K171" i="14" s="1"/>
  <c r="M172" i="14"/>
  <c r="O172" i="14"/>
  <c r="O171" i="14" s="1"/>
  <c r="Q172" i="14"/>
  <c r="Q171" i="14" s="1"/>
  <c r="U172" i="14"/>
  <c r="O174" i="14"/>
  <c r="Q174" i="14"/>
  <c r="G175" i="14"/>
  <c r="G174" i="14" s="1"/>
  <c r="I93" i="1" s="1"/>
  <c r="I175" i="14"/>
  <c r="I174" i="14" s="1"/>
  <c r="K175" i="14"/>
  <c r="K174" i="14" s="1"/>
  <c r="O175" i="14"/>
  <c r="Q175" i="14"/>
  <c r="U175" i="14"/>
  <c r="U174" i="14" s="1"/>
  <c r="AF200" i="13"/>
  <c r="G42" i="1" s="1"/>
  <c r="G8" i="13"/>
  <c r="I8" i="13"/>
  <c r="K8" i="13"/>
  <c r="M8" i="13"/>
  <c r="O8" i="13"/>
  <c r="Q8" i="13"/>
  <c r="U8" i="13"/>
  <c r="G9" i="13"/>
  <c r="AE200" i="13" s="1"/>
  <c r="F42" i="1" s="1"/>
  <c r="I9" i="13"/>
  <c r="K9" i="13"/>
  <c r="O9" i="13"/>
  <c r="Q9" i="13"/>
  <c r="U9" i="13"/>
  <c r="G10" i="13"/>
  <c r="M10" i="13" s="1"/>
  <c r="I10" i="13"/>
  <c r="K10" i="13"/>
  <c r="O10" i="13"/>
  <c r="Q10" i="13"/>
  <c r="U10" i="13"/>
  <c r="G11" i="13"/>
  <c r="M11" i="13" s="1"/>
  <c r="I11" i="13"/>
  <c r="K11" i="13"/>
  <c r="O11" i="13"/>
  <c r="Q11" i="13"/>
  <c r="U11" i="13"/>
  <c r="G12" i="13"/>
  <c r="M12" i="13" s="1"/>
  <c r="I12" i="13"/>
  <c r="K12" i="13"/>
  <c r="O12" i="13"/>
  <c r="Q12" i="13"/>
  <c r="U12" i="13"/>
  <c r="G13" i="13"/>
  <c r="M13" i="13" s="1"/>
  <c r="I13" i="13"/>
  <c r="K13" i="13"/>
  <c r="O13" i="13"/>
  <c r="Q13" i="13"/>
  <c r="U13" i="13"/>
  <c r="G14" i="13"/>
  <c r="M14" i="13" s="1"/>
  <c r="I14" i="13"/>
  <c r="K14" i="13"/>
  <c r="O14" i="13"/>
  <c r="Q14" i="13"/>
  <c r="U14" i="13"/>
  <c r="G15" i="13"/>
  <c r="M15" i="13" s="1"/>
  <c r="I15" i="13"/>
  <c r="K15" i="13"/>
  <c r="O15" i="13"/>
  <c r="Q15" i="13"/>
  <c r="U15" i="13"/>
  <c r="G16" i="13"/>
  <c r="M16" i="13" s="1"/>
  <c r="I16" i="13"/>
  <c r="K16" i="13"/>
  <c r="O16" i="13"/>
  <c r="Q16" i="13"/>
  <c r="U16" i="13"/>
  <c r="G17" i="13"/>
  <c r="M17" i="13" s="1"/>
  <c r="I17" i="13"/>
  <c r="K17" i="13"/>
  <c r="O17" i="13"/>
  <c r="Q17" i="13"/>
  <c r="U17" i="13"/>
  <c r="G18" i="13"/>
  <c r="M18" i="13" s="1"/>
  <c r="I18" i="13"/>
  <c r="K18" i="13"/>
  <c r="O18" i="13"/>
  <c r="Q18" i="13"/>
  <c r="U18" i="13"/>
  <c r="G19" i="13"/>
  <c r="M19" i="13" s="1"/>
  <c r="I19" i="13"/>
  <c r="K19" i="13"/>
  <c r="O19" i="13"/>
  <c r="Q19" i="13"/>
  <c r="U19" i="13"/>
  <c r="G20" i="13"/>
  <c r="M20" i="13" s="1"/>
  <c r="I20" i="13"/>
  <c r="K20" i="13"/>
  <c r="O20" i="13"/>
  <c r="Q20" i="13"/>
  <c r="U20" i="13"/>
  <c r="G21" i="13"/>
  <c r="M21" i="13" s="1"/>
  <c r="I21" i="13"/>
  <c r="K21" i="13"/>
  <c r="O21" i="13"/>
  <c r="Q21" i="13"/>
  <c r="U21" i="13"/>
  <c r="G22" i="13"/>
  <c r="M22" i="13" s="1"/>
  <c r="I22" i="13"/>
  <c r="K22" i="13"/>
  <c r="O22" i="13"/>
  <c r="Q22" i="13"/>
  <c r="U22" i="13"/>
  <c r="G23" i="13"/>
  <c r="M23" i="13" s="1"/>
  <c r="I23" i="13"/>
  <c r="K23" i="13"/>
  <c r="O23" i="13"/>
  <c r="Q23" i="13"/>
  <c r="U23" i="13"/>
  <c r="G24" i="13"/>
  <c r="M24" i="13" s="1"/>
  <c r="I24" i="13"/>
  <c r="K24" i="13"/>
  <c r="O24" i="13"/>
  <c r="Q24" i="13"/>
  <c r="U24" i="13"/>
  <c r="G25" i="13"/>
  <c r="M25" i="13" s="1"/>
  <c r="I25" i="13"/>
  <c r="K25" i="13"/>
  <c r="O25" i="13"/>
  <c r="Q25" i="13"/>
  <c r="U25" i="13"/>
  <c r="G26" i="13"/>
  <c r="I26" i="13"/>
  <c r="K26" i="13"/>
  <c r="M26" i="13"/>
  <c r="O26" i="13"/>
  <c r="Q26" i="13"/>
  <c r="U26" i="13"/>
  <c r="G27" i="13"/>
  <c r="M27" i="13" s="1"/>
  <c r="I27" i="13"/>
  <c r="K27" i="13"/>
  <c r="O27" i="13"/>
  <c r="Q27" i="13"/>
  <c r="U27" i="13"/>
  <c r="G28" i="13"/>
  <c r="M28" i="13" s="1"/>
  <c r="I28" i="13"/>
  <c r="K28" i="13"/>
  <c r="O28" i="13"/>
  <c r="Q28" i="13"/>
  <c r="U28" i="13"/>
  <c r="G29" i="13"/>
  <c r="M29" i="13" s="1"/>
  <c r="I29" i="13"/>
  <c r="K29" i="13"/>
  <c r="O29" i="13"/>
  <c r="Q29" i="13"/>
  <c r="U29" i="13"/>
  <c r="G30" i="13"/>
  <c r="M30" i="13" s="1"/>
  <c r="I30" i="13"/>
  <c r="K30" i="13"/>
  <c r="O30" i="13"/>
  <c r="Q30" i="13"/>
  <c r="U30" i="13"/>
  <c r="G31" i="13"/>
  <c r="M31" i="13" s="1"/>
  <c r="I31" i="13"/>
  <c r="K31" i="13"/>
  <c r="O31" i="13"/>
  <c r="Q31" i="13"/>
  <c r="U31" i="13"/>
  <c r="G32" i="13"/>
  <c r="M32" i="13" s="1"/>
  <c r="I32" i="13"/>
  <c r="K32" i="13"/>
  <c r="O32" i="13"/>
  <c r="Q32" i="13"/>
  <c r="U32" i="13"/>
  <c r="G33" i="13"/>
  <c r="I33" i="13"/>
  <c r="K33" i="13"/>
  <c r="M33" i="13"/>
  <c r="O33" i="13"/>
  <c r="Q33" i="13"/>
  <c r="U33" i="13"/>
  <c r="G34" i="13"/>
  <c r="M34" i="13" s="1"/>
  <c r="I34" i="13"/>
  <c r="K34" i="13"/>
  <c r="O34" i="13"/>
  <c r="Q34" i="13"/>
  <c r="U34" i="13"/>
  <c r="G35" i="13"/>
  <c r="M35" i="13" s="1"/>
  <c r="I35" i="13"/>
  <c r="K35" i="13"/>
  <c r="O35" i="13"/>
  <c r="Q35" i="13"/>
  <c r="U35" i="13"/>
  <c r="G36" i="13"/>
  <c r="M36" i="13" s="1"/>
  <c r="I36" i="13"/>
  <c r="K36" i="13"/>
  <c r="O36" i="13"/>
  <c r="Q36" i="13"/>
  <c r="U36" i="13"/>
  <c r="G37" i="13"/>
  <c r="M37" i="13" s="1"/>
  <c r="I37" i="13"/>
  <c r="K37" i="13"/>
  <c r="O37" i="13"/>
  <c r="Q37" i="13"/>
  <c r="U37" i="13"/>
  <c r="G38" i="13"/>
  <c r="M38" i="13" s="1"/>
  <c r="I38" i="13"/>
  <c r="K38" i="13"/>
  <c r="O38" i="13"/>
  <c r="Q38" i="13"/>
  <c r="U38" i="13"/>
  <c r="G39" i="13"/>
  <c r="M39" i="13" s="1"/>
  <c r="I39" i="13"/>
  <c r="K39" i="13"/>
  <c r="O39" i="13"/>
  <c r="Q39" i="13"/>
  <c r="U39" i="13"/>
  <c r="G40" i="13"/>
  <c r="M40" i="13" s="1"/>
  <c r="I40" i="13"/>
  <c r="K40" i="13"/>
  <c r="O40" i="13"/>
  <c r="Q40" i="13"/>
  <c r="U40" i="13"/>
  <c r="G41" i="13"/>
  <c r="I41" i="13"/>
  <c r="K41" i="13"/>
  <c r="M41" i="13"/>
  <c r="O41" i="13"/>
  <c r="Q41" i="13"/>
  <c r="U41" i="13"/>
  <c r="G42" i="13"/>
  <c r="M42" i="13" s="1"/>
  <c r="I42" i="13"/>
  <c r="K42" i="13"/>
  <c r="O42" i="13"/>
  <c r="Q42" i="13"/>
  <c r="U42" i="13"/>
  <c r="G43" i="13"/>
  <c r="M43" i="13" s="1"/>
  <c r="I43" i="13"/>
  <c r="K43" i="13"/>
  <c r="O43" i="13"/>
  <c r="Q43" i="13"/>
  <c r="U43" i="13"/>
  <c r="G44" i="13"/>
  <c r="M44" i="13" s="1"/>
  <c r="I44" i="13"/>
  <c r="K44" i="13"/>
  <c r="O44" i="13"/>
  <c r="Q44" i="13"/>
  <c r="U44" i="13"/>
  <c r="G45" i="13"/>
  <c r="M45" i="13" s="1"/>
  <c r="I45" i="13"/>
  <c r="K45" i="13"/>
  <c r="O45" i="13"/>
  <c r="Q45" i="13"/>
  <c r="U45" i="13"/>
  <c r="G46" i="13"/>
  <c r="M46" i="13" s="1"/>
  <c r="I46" i="13"/>
  <c r="K46" i="13"/>
  <c r="O46" i="13"/>
  <c r="Q46" i="13"/>
  <c r="U46" i="13"/>
  <c r="G47" i="13"/>
  <c r="M47" i="13" s="1"/>
  <c r="I47" i="13"/>
  <c r="K47" i="13"/>
  <c r="O47" i="13"/>
  <c r="Q47" i="13"/>
  <c r="U47" i="13"/>
  <c r="G48" i="13"/>
  <c r="M48" i="13" s="1"/>
  <c r="I48" i="13"/>
  <c r="K48" i="13"/>
  <c r="O48" i="13"/>
  <c r="Q48" i="13"/>
  <c r="U48" i="13"/>
  <c r="G49" i="13"/>
  <c r="I49" i="13"/>
  <c r="K49" i="13"/>
  <c r="M49" i="13"/>
  <c r="O49" i="13"/>
  <c r="Q49" i="13"/>
  <c r="U49" i="13"/>
  <c r="G50" i="13"/>
  <c r="M50" i="13" s="1"/>
  <c r="I50" i="13"/>
  <c r="K50" i="13"/>
  <c r="O50" i="13"/>
  <c r="Q50" i="13"/>
  <c r="U50" i="13"/>
  <c r="G51" i="13"/>
  <c r="M51" i="13" s="1"/>
  <c r="I51" i="13"/>
  <c r="K51" i="13"/>
  <c r="O51" i="13"/>
  <c r="Q51" i="13"/>
  <c r="U51" i="13"/>
  <c r="G52" i="13"/>
  <c r="M52" i="13" s="1"/>
  <c r="I52" i="13"/>
  <c r="K52" i="13"/>
  <c r="O52" i="13"/>
  <c r="Q52" i="13"/>
  <c r="U52" i="13"/>
  <c r="G53" i="13"/>
  <c r="M53" i="13" s="1"/>
  <c r="I53" i="13"/>
  <c r="K53" i="13"/>
  <c r="O53" i="13"/>
  <c r="Q53" i="13"/>
  <c r="U53" i="13"/>
  <c r="G54" i="13"/>
  <c r="M54" i="13" s="1"/>
  <c r="I54" i="13"/>
  <c r="K54" i="13"/>
  <c r="O54" i="13"/>
  <c r="Q54" i="13"/>
  <c r="U54" i="13"/>
  <c r="G55" i="13"/>
  <c r="M55" i="13" s="1"/>
  <c r="I55" i="13"/>
  <c r="K55" i="13"/>
  <c r="O55" i="13"/>
  <c r="Q55" i="13"/>
  <c r="U55" i="13"/>
  <c r="G56" i="13"/>
  <c r="M56" i="13" s="1"/>
  <c r="I56" i="13"/>
  <c r="K56" i="13"/>
  <c r="O56" i="13"/>
  <c r="Q56" i="13"/>
  <c r="U56" i="13"/>
  <c r="G57" i="13"/>
  <c r="I57" i="13"/>
  <c r="K57" i="13"/>
  <c r="M57" i="13"/>
  <c r="O57" i="13"/>
  <c r="Q57" i="13"/>
  <c r="U57" i="13"/>
  <c r="G58" i="13"/>
  <c r="M58" i="13" s="1"/>
  <c r="I58" i="13"/>
  <c r="K58" i="13"/>
  <c r="O58" i="13"/>
  <c r="Q58" i="13"/>
  <c r="U58" i="13"/>
  <c r="G59" i="13"/>
  <c r="M59" i="13" s="1"/>
  <c r="I59" i="13"/>
  <c r="K59" i="13"/>
  <c r="O59" i="13"/>
  <c r="Q59" i="13"/>
  <c r="U59" i="13"/>
  <c r="G60" i="13"/>
  <c r="M60" i="13" s="1"/>
  <c r="I60" i="13"/>
  <c r="K60" i="13"/>
  <c r="O60" i="13"/>
  <c r="Q60" i="13"/>
  <c r="U60" i="13"/>
  <c r="G61" i="13"/>
  <c r="M61" i="13" s="1"/>
  <c r="I61" i="13"/>
  <c r="K61" i="13"/>
  <c r="O61" i="13"/>
  <c r="Q61" i="13"/>
  <c r="U61" i="13"/>
  <c r="G62" i="13"/>
  <c r="M62" i="13" s="1"/>
  <c r="I62" i="13"/>
  <c r="K62" i="13"/>
  <c r="O62" i="13"/>
  <c r="Q62" i="13"/>
  <c r="U62" i="13"/>
  <c r="G63" i="13"/>
  <c r="M63" i="13" s="1"/>
  <c r="I63" i="13"/>
  <c r="K63" i="13"/>
  <c r="O63" i="13"/>
  <c r="Q63" i="13"/>
  <c r="U63" i="13"/>
  <c r="G64" i="13"/>
  <c r="M64" i="13" s="1"/>
  <c r="I64" i="13"/>
  <c r="K64" i="13"/>
  <c r="O64" i="13"/>
  <c r="Q64" i="13"/>
  <c r="U64" i="13"/>
  <c r="G66" i="13"/>
  <c r="M66" i="13" s="1"/>
  <c r="M65" i="13" s="1"/>
  <c r="I66" i="13"/>
  <c r="I65" i="13" s="1"/>
  <c r="K66" i="13"/>
  <c r="K65" i="13" s="1"/>
  <c r="O66" i="13"/>
  <c r="O65" i="13" s="1"/>
  <c r="Q66" i="13"/>
  <c r="Q65" i="13" s="1"/>
  <c r="U66" i="13"/>
  <c r="U65" i="13" s="1"/>
  <c r="G68" i="13"/>
  <c r="I68" i="13"/>
  <c r="K68" i="13"/>
  <c r="M68" i="13"/>
  <c r="O68" i="13"/>
  <c r="Q68" i="13"/>
  <c r="U68" i="13"/>
  <c r="G69" i="13"/>
  <c r="M69" i="13" s="1"/>
  <c r="I69" i="13"/>
  <c r="K69" i="13"/>
  <c r="O69" i="13"/>
  <c r="Q69" i="13"/>
  <c r="U69" i="13"/>
  <c r="G70" i="13"/>
  <c r="M70" i="13" s="1"/>
  <c r="I70" i="13"/>
  <c r="K70" i="13"/>
  <c r="O70" i="13"/>
  <c r="Q70" i="13"/>
  <c r="U70" i="13"/>
  <c r="G71" i="13"/>
  <c r="I71" i="13"/>
  <c r="K71" i="13"/>
  <c r="O71" i="13"/>
  <c r="Q71" i="13"/>
  <c r="U71" i="13"/>
  <c r="G72" i="13"/>
  <c r="M72" i="13" s="1"/>
  <c r="I72" i="13"/>
  <c r="K72" i="13"/>
  <c r="O72" i="13"/>
  <c r="Q72" i="13"/>
  <c r="U72" i="13"/>
  <c r="G73" i="13"/>
  <c r="M73" i="13" s="1"/>
  <c r="I73" i="13"/>
  <c r="K73" i="13"/>
  <c r="O73" i="13"/>
  <c r="Q73" i="13"/>
  <c r="U73" i="13"/>
  <c r="G74" i="13"/>
  <c r="I74" i="13"/>
  <c r="K74" i="13"/>
  <c r="M74" i="13"/>
  <c r="O74" i="13"/>
  <c r="Q74" i="13"/>
  <c r="U74" i="13"/>
  <c r="G75" i="13"/>
  <c r="M75" i="13" s="1"/>
  <c r="I75" i="13"/>
  <c r="K75" i="13"/>
  <c r="O75" i="13"/>
  <c r="Q75" i="13"/>
  <c r="U75" i="13"/>
  <c r="G76" i="13"/>
  <c r="M76" i="13" s="1"/>
  <c r="I76" i="13"/>
  <c r="K76" i="13"/>
  <c r="O76" i="13"/>
  <c r="Q76" i="13"/>
  <c r="U76" i="13"/>
  <c r="G77" i="13"/>
  <c r="M77" i="13" s="1"/>
  <c r="I77" i="13"/>
  <c r="K77" i="13"/>
  <c r="O77" i="13"/>
  <c r="Q77" i="13"/>
  <c r="U77" i="13"/>
  <c r="G78" i="13"/>
  <c r="I78" i="13"/>
  <c r="K78" i="13"/>
  <c r="M78" i="13"/>
  <c r="O78" i="13"/>
  <c r="Q78" i="13"/>
  <c r="U78" i="13"/>
  <c r="G79" i="13"/>
  <c r="M79" i="13" s="1"/>
  <c r="I79" i="13"/>
  <c r="K79" i="13"/>
  <c r="O79" i="13"/>
  <c r="Q79" i="13"/>
  <c r="U79" i="13"/>
  <c r="G80" i="13"/>
  <c r="M80" i="13" s="1"/>
  <c r="I80" i="13"/>
  <c r="K80" i="13"/>
  <c r="O80" i="13"/>
  <c r="Q80" i="13"/>
  <c r="U80" i="13"/>
  <c r="G81" i="13"/>
  <c r="M81" i="13" s="1"/>
  <c r="I81" i="13"/>
  <c r="K81" i="13"/>
  <c r="O81" i="13"/>
  <c r="Q81" i="13"/>
  <c r="U81" i="13"/>
  <c r="G82" i="13"/>
  <c r="I82" i="13"/>
  <c r="K82" i="13"/>
  <c r="M82" i="13"/>
  <c r="O82" i="13"/>
  <c r="Q82" i="13"/>
  <c r="U82" i="13"/>
  <c r="G83" i="13"/>
  <c r="M83" i="13" s="1"/>
  <c r="I83" i="13"/>
  <c r="K83" i="13"/>
  <c r="O83" i="13"/>
  <c r="Q83" i="13"/>
  <c r="U83" i="13"/>
  <c r="G84" i="13"/>
  <c r="I84" i="13"/>
  <c r="K84" i="13"/>
  <c r="M84" i="13"/>
  <c r="O84" i="13"/>
  <c r="Q84" i="13"/>
  <c r="U84" i="13"/>
  <c r="G85" i="13"/>
  <c r="M85" i="13" s="1"/>
  <c r="I85" i="13"/>
  <c r="K85" i="13"/>
  <c r="O85" i="13"/>
  <c r="Q85" i="13"/>
  <c r="U85" i="13"/>
  <c r="G86" i="13"/>
  <c r="I86" i="13"/>
  <c r="K86" i="13"/>
  <c r="M86" i="13"/>
  <c r="O86" i="13"/>
  <c r="Q86" i="13"/>
  <c r="U86" i="13"/>
  <c r="G87" i="13"/>
  <c r="M87" i="13" s="1"/>
  <c r="I87" i="13"/>
  <c r="K87" i="13"/>
  <c r="O87" i="13"/>
  <c r="Q87" i="13"/>
  <c r="U87" i="13"/>
  <c r="G88" i="13"/>
  <c r="M88" i="13" s="1"/>
  <c r="I88" i="13"/>
  <c r="K88" i="13"/>
  <c r="O88" i="13"/>
  <c r="Q88" i="13"/>
  <c r="U88" i="13"/>
  <c r="G89" i="13"/>
  <c r="M89" i="13" s="1"/>
  <c r="I89" i="13"/>
  <c r="K89" i="13"/>
  <c r="O89" i="13"/>
  <c r="Q89" i="13"/>
  <c r="U89" i="13"/>
  <c r="G90" i="13"/>
  <c r="I90" i="13"/>
  <c r="K90" i="13"/>
  <c r="M90" i="13"/>
  <c r="O90" i="13"/>
  <c r="Q90" i="13"/>
  <c r="U90" i="13"/>
  <c r="G91" i="13"/>
  <c r="M91" i="13" s="1"/>
  <c r="I91" i="13"/>
  <c r="K91" i="13"/>
  <c r="O91" i="13"/>
  <c r="Q91" i="13"/>
  <c r="U91" i="13"/>
  <c r="G93" i="13"/>
  <c r="M93" i="13" s="1"/>
  <c r="I93" i="13"/>
  <c r="K93" i="13"/>
  <c r="O93" i="13"/>
  <c r="Q93" i="13"/>
  <c r="U93" i="13"/>
  <c r="G94" i="13"/>
  <c r="M94" i="13" s="1"/>
  <c r="I94" i="13"/>
  <c r="K94" i="13"/>
  <c r="O94" i="13"/>
  <c r="Q94" i="13"/>
  <c r="U94" i="13"/>
  <c r="G95" i="13"/>
  <c r="I95" i="13"/>
  <c r="K95" i="13"/>
  <c r="O95" i="13"/>
  <c r="Q95" i="13"/>
  <c r="U95" i="13"/>
  <c r="G96" i="13"/>
  <c r="I96" i="13"/>
  <c r="K96" i="13"/>
  <c r="M96" i="13"/>
  <c r="O96" i="13"/>
  <c r="Q96" i="13"/>
  <c r="U96" i="13"/>
  <c r="G97" i="13"/>
  <c r="M97" i="13" s="1"/>
  <c r="I97" i="13"/>
  <c r="K97" i="13"/>
  <c r="O97" i="13"/>
  <c r="Q97" i="13"/>
  <c r="U97" i="13"/>
  <c r="G98" i="13"/>
  <c r="M98" i="13" s="1"/>
  <c r="I98" i="13"/>
  <c r="K98" i="13"/>
  <c r="O98" i="13"/>
  <c r="Q98" i="13"/>
  <c r="U98" i="13"/>
  <c r="G99" i="13"/>
  <c r="M99" i="13" s="1"/>
  <c r="I99" i="13"/>
  <c r="K99" i="13"/>
  <c r="O99" i="13"/>
  <c r="Q99" i="13"/>
  <c r="U99" i="13"/>
  <c r="G100" i="13"/>
  <c r="M100" i="13" s="1"/>
  <c r="I100" i="13"/>
  <c r="K100" i="13"/>
  <c r="O100" i="13"/>
  <c r="Q100" i="13"/>
  <c r="U100" i="13"/>
  <c r="G101" i="13"/>
  <c r="M101" i="13" s="1"/>
  <c r="I101" i="13"/>
  <c r="K101" i="13"/>
  <c r="O101" i="13"/>
  <c r="Q101" i="13"/>
  <c r="U101" i="13"/>
  <c r="G102" i="13"/>
  <c r="M102" i="13" s="1"/>
  <c r="I102" i="13"/>
  <c r="K102" i="13"/>
  <c r="O102" i="13"/>
  <c r="Q102" i="13"/>
  <c r="U102" i="13"/>
  <c r="G103" i="13"/>
  <c r="M103" i="13" s="1"/>
  <c r="I103" i="13"/>
  <c r="K103" i="13"/>
  <c r="O103" i="13"/>
  <c r="Q103" i="13"/>
  <c r="U103" i="13"/>
  <c r="G104" i="13"/>
  <c r="M104" i="13" s="1"/>
  <c r="I104" i="13"/>
  <c r="K104" i="13"/>
  <c r="O104" i="13"/>
  <c r="Q104" i="13"/>
  <c r="U104" i="13"/>
  <c r="G105" i="13"/>
  <c r="M105" i="13" s="1"/>
  <c r="I105" i="13"/>
  <c r="K105" i="13"/>
  <c r="O105" i="13"/>
  <c r="Q105" i="13"/>
  <c r="U105" i="13"/>
  <c r="G107" i="13"/>
  <c r="M107" i="13" s="1"/>
  <c r="I107" i="13"/>
  <c r="K107" i="13"/>
  <c r="O107" i="13"/>
  <c r="Q107" i="13"/>
  <c r="U107" i="13"/>
  <c r="G108" i="13"/>
  <c r="M108" i="13" s="1"/>
  <c r="I108" i="13"/>
  <c r="K108" i="13"/>
  <c r="O108" i="13"/>
  <c r="Q108" i="13"/>
  <c r="U108" i="13"/>
  <c r="G109" i="13"/>
  <c r="I109" i="13"/>
  <c r="K109" i="13"/>
  <c r="M109" i="13"/>
  <c r="O109" i="13"/>
  <c r="Q109" i="13"/>
  <c r="U109" i="13"/>
  <c r="G110" i="13"/>
  <c r="M110" i="13" s="1"/>
  <c r="I110" i="13"/>
  <c r="K110" i="13"/>
  <c r="O110" i="13"/>
  <c r="Q110" i="13"/>
  <c r="U110" i="13"/>
  <c r="G111" i="13"/>
  <c r="M111" i="13" s="1"/>
  <c r="I111" i="13"/>
  <c r="K111" i="13"/>
  <c r="O111" i="13"/>
  <c r="Q111" i="13"/>
  <c r="U111" i="13"/>
  <c r="G112" i="13"/>
  <c r="I112" i="13"/>
  <c r="K112" i="13"/>
  <c r="M112" i="13"/>
  <c r="O112" i="13"/>
  <c r="Q112" i="13"/>
  <c r="U112" i="13"/>
  <c r="G113" i="13"/>
  <c r="M113" i="13" s="1"/>
  <c r="I113" i="13"/>
  <c r="K113" i="13"/>
  <c r="O113" i="13"/>
  <c r="Q113" i="13"/>
  <c r="U113" i="13"/>
  <c r="G114" i="13"/>
  <c r="I114" i="13"/>
  <c r="K114" i="13"/>
  <c r="M114" i="13"/>
  <c r="O114" i="13"/>
  <c r="Q114" i="13"/>
  <c r="U114" i="13"/>
  <c r="G115" i="13"/>
  <c r="M115" i="13" s="1"/>
  <c r="I115" i="13"/>
  <c r="K115" i="13"/>
  <c r="O115" i="13"/>
  <c r="Q115" i="13"/>
  <c r="U115" i="13"/>
  <c r="G116" i="13"/>
  <c r="M116" i="13" s="1"/>
  <c r="I116" i="13"/>
  <c r="K116" i="13"/>
  <c r="O116" i="13"/>
  <c r="Q116" i="13"/>
  <c r="U116" i="13"/>
  <c r="G117" i="13"/>
  <c r="I117" i="13"/>
  <c r="K117" i="13"/>
  <c r="M117" i="13"/>
  <c r="O117" i="13"/>
  <c r="Q117" i="13"/>
  <c r="U117" i="13"/>
  <c r="G118" i="13"/>
  <c r="M118" i="13" s="1"/>
  <c r="I118" i="13"/>
  <c r="K118" i="13"/>
  <c r="O118" i="13"/>
  <c r="Q118" i="13"/>
  <c r="U118" i="13"/>
  <c r="G119" i="13"/>
  <c r="M119" i="13" s="1"/>
  <c r="I119" i="13"/>
  <c r="K119" i="13"/>
  <c r="O119" i="13"/>
  <c r="Q119" i="13"/>
  <c r="U119" i="13"/>
  <c r="G120" i="13"/>
  <c r="I120" i="13"/>
  <c r="K120" i="13"/>
  <c r="M120" i="13"/>
  <c r="O120" i="13"/>
  <c r="Q120" i="13"/>
  <c r="U120" i="13"/>
  <c r="G121" i="13"/>
  <c r="M121" i="13" s="1"/>
  <c r="I121" i="13"/>
  <c r="K121" i="13"/>
  <c r="O121" i="13"/>
  <c r="Q121" i="13"/>
  <c r="U121" i="13"/>
  <c r="G123" i="13"/>
  <c r="M123" i="13" s="1"/>
  <c r="I123" i="13"/>
  <c r="K123" i="13"/>
  <c r="O123" i="13"/>
  <c r="Q123" i="13"/>
  <c r="U123" i="13"/>
  <c r="G124" i="13"/>
  <c r="M124" i="13" s="1"/>
  <c r="I124" i="13"/>
  <c r="K124" i="13"/>
  <c r="O124" i="13"/>
  <c r="Q124" i="13"/>
  <c r="U124" i="13"/>
  <c r="G125" i="13"/>
  <c r="I125" i="13"/>
  <c r="K125" i="13"/>
  <c r="M125" i="13"/>
  <c r="O125" i="13"/>
  <c r="Q125" i="13"/>
  <c r="U125" i="13"/>
  <c r="G126" i="13"/>
  <c r="I126" i="13"/>
  <c r="K126" i="13"/>
  <c r="M126" i="13"/>
  <c r="O126" i="13"/>
  <c r="Q126" i="13"/>
  <c r="U126" i="13"/>
  <c r="G127" i="13"/>
  <c r="M127" i="13" s="1"/>
  <c r="I127" i="13"/>
  <c r="K127" i="13"/>
  <c r="O127" i="13"/>
  <c r="Q127" i="13"/>
  <c r="U127" i="13"/>
  <c r="G128" i="13"/>
  <c r="I128" i="13"/>
  <c r="K128" i="13"/>
  <c r="M128" i="13"/>
  <c r="O128" i="13"/>
  <c r="Q128" i="13"/>
  <c r="U128" i="13"/>
  <c r="G129" i="13"/>
  <c r="M129" i="13" s="1"/>
  <c r="I129" i="13"/>
  <c r="K129" i="13"/>
  <c r="O129" i="13"/>
  <c r="Q129" i="13"/>
  <c r="U129" i="13"/>
  <c r="G130" i="13"/>
  <c r="M130" i="13" s="1"/>
  <c r="I130" i="13"/>
  <c r="K130" i="13"/>
  <c r="O130" i="13"/>
  <c r="Q130" i="13"/>
  <c r="U130" i="13"/>
  <c r="G131" i="13"/>
  <c r="M131" i="13" s="1"/>
  <c r="I131" i="13"/>
  <c r="K131" i="13"/>
  <c r="O131" i="13"/>
  <c r="Q131" i="13"/>
  <c r="U131" i="13"/>
  <c r="G132" i="13"/>
  <c r="M132" i="13" s="1"/>
  <c r="I132" i="13"/>
  <c r="K132" i="13"/>
  <c r="O132" i="13"/>
  <c r="Q132" i="13"/>
  <c r="U132" i="13"/>
  <c r="G133" i="13"/>
  <c r="I133" i="13"/>
  <c r="K133" i="13"/>
  <c r="M133" i="13"/>
  <c r="O133" i="13"/>
  <c r="Q133" i="13"/>
  <c r="U133" i="13"/>
  <c r="G134" i="13"/>
  <c r="I134" i="13"/>
  <c r="K134" i="13"/>
  <c r="M134" i="13"/>
  <c r="O134" i="13"/>
  <c r="Q134" i="13"/>
  <c r="U134" i="13"/>
  <c r="G135" i="13"/>
  <c r="M135" i="13" s="1"/>
  <c r="I135" i="13"/>
  <c r="K135" i="13"/>
  <c r="O135" i="13"/>
  <c r="Q135" i="13"/>
  <c r="U135" i="13"/>
  <c r="G137" i="13"/>
  <c r="I137" i="13"/>
  <c r="K137" i="13"/>
  <c r="O137" i="13"/>
  <c r="Q137" i="13"/>
  <c r="U137" i="13"/>
  <c r="G138" i="13"/>
  <c r="M138" i="13" s="1"/>
  <c r="I138" i="13"/>
  <c r="K138" i="13"/>
  <c r="O138" i="13"/>
  <c r="Q138" i="13"/>
  <c r="U138" i="13"/>
  <c r="G139" i="13"/>
  <c r="M139" i="13" s="1"/>
  <c r="I139" i="13"/>
  <c r="K139" i="13"/>
  <c r="O139" i="13"/>
  <c r="Q139" i="13"/>
  <c r="U139" i="13"/>
  <c r="G140" i="13"/>
  <c r="M140" i="13" s="1"/>
  <c r="I140" i="13"/>
  <c r="K140" i="13"/>
  <c r="O140" i="13"/>
  <c r="Q140" i="13"/>
  <c r="U140" i="13"/>
  <c r="G141" i="13"/>
  <c r="I141" i="13"/>
  <c r="K141" i="13"/>
  <c r="M141" i="13"/>
  <c r="O141" i="13"/>
  <c r="Q141" i="13"/>
  <c r="U141" i="13"/>
  <c r="G142" i="13"/>
  <c r="M142" i="13" s="1"/>
  <c r="I142" i="13"/>
  <c r="K142" i="13"/>
  <c r="O142" i="13"/>
  <c r="Q142" i="13"/>
  <c r="U142" i="13"/>
  <c r="G143" i="13"/>
  <c r="M143" i="13" s="1"/>
  <c r="I143" i="13"/>
  <c r="K143" i="13"/>
  <c r="O143" i="13"/>
  <c r="Q143" i="13"/>
  <c r="U143" i="13"/>
  <c r="G144" i="13"/>
  <c r="M144" i="13" s="1"/>
  <c r="I144" i="13"/>
  <c r="K144" i="13"/>
  <c r="O144" i="13"/>
  <c r="Q144" i="13"/>
  <c r="U144" i="13"/>
  <c r="G145" i="13"/>
  <c r="M145" i="13" s="1"/>
  <c r="I145" i="13"/>
  <c r="K145" i="13"/>
  <c r="O145" i="13"/>
  <c r="Q145" i="13"/>
  <c r="U145" i="13"/>
  <c r="G146" i="13"/>
  <c r="I146" i="13"/>
  <c r="K146" i="13"/>
  <c r="M146" i="13"/>
  <c r="O146" i="13"/>
  <c r="Q146" i="13"/>
  <c r="U146" i="13"/>
  <c r="G147" i="13"/>
  <c r="M147" i="13" s="1"/>
  <c r="I147" i="13"/>
  <c r="K147" i="13"/>
  <c r="O147" i="13"/>
  <c r="Q147" i="13"/>
  <c r="U147" i="13"/>
  <c r="G148" i="13"/>
  <c r="M148" i="13" s="1"/>
  <c r="I148" i="13"/>
  <c r="K148" i="13"/>
  <c r="O148" i="13"/>
  <c r="Q148" i="13"/>
  <c r="U148" i="13"/>
  <c r="G149" i="13"/>
  <c r="M149" i="13" s="1"/>
  <c r="I149" i="13"/>
  <c r="K149" i="13"/>
  <c r="O149" i="13"/>
  <c r="Q149" i="13"/>
  <c r="U149" i="13"/>
  <c r="G150" i="13"/>
  <c r="I150" i="13"/>
  <c r="K150" i="13"/>
  <c r="M150" i="13"/>
  <c r="O150" i="13"/>
  <c r="Q150" i="13"/>
  <c r="U150" i="13"/>
  <c r="G151" i="13"/>
  <c r="M151" i="13" s="1"/>
  <c r="I151" i="13"/>
  <c r="K151" i="13"/>
  <c r="O151" i="13"/>
  <c r="Q151" i="13"/>
  <c r="U151" i="13"/>
  <c r="G152" i="13"/>
  <c r="M152" i="13" s="1"/>
  <c r="I152" i="13"/>
  <c r="K152" i="13"/>
  <c r="O152" i="13"/>
  <c r="Q152" i="13"/>
  <c r="U152" i="13"/>
  <c r="G153" i="13"/>
  <c r="M153" i="13" s="1"/>
  <c r="I153" i="13"/>
  <c r="K153" i="13"/>
  <c r="O153" i="13"/>
  <c r="Q153" i="13"/>
  <c r="U153" i="13"/>
  <c r="G154" i="13"/>
  <c r="M154" i="13" s="1"/>
  <c r="I154" i="13"/>
  <c r="K154" i="13"/>
  <c r="O154" i="13"/>
  <c r="Q154" i="13"/>
  <c r="U154" i="13"/>
  <c r="G156" i="13"/>
  <c r="M156" i="13" s="1"/>
  <c r="I156" i="13"/>
  <c r="K156" i="13"/>
  <c r="O156" i="13"/>
  <c r="Q156" i="13"/>
  <c r="U156" i="13"/>
  <c r="G157" i="13"/>
  <c r="I157" i="13"/>
  <c r="K157" i="13"/>
  <c r="M157" i="13"/>
  <c r="O157" i="13"/>
  <c r="Q157" i="13"/>
  <c r="U157" i="13"/>
  <c r="G158" i="13"/>
  <c r="I158" i="13"/>
  <c r="K158" i="13"/>
  <c r="M158" i="13"/>
  <c r="O158" i="13"/>
  <c r="Q158" i="13"/>
  <c r="U158" i="13"/>
  <c r="G159" i="13"/>
  <c r="I159" i="13"/>
  <c r="K159" i="13"/>
  <c r="O159" i="13"/>
  <c r="Q159" i="13"/>
  <c r="U159" i="13"/>
  <c r="G160" i="13"/>
  <c r="M160" i="13" s="1"/>
  <c r="I160" i="13"/>
  <c r="K160" i="13"/>
  <c r="O160" i="13"/>
  <c r="Q160" i="13"/>
  <c r="U160" i="13"/>
  <c r="G161" i="13"/>
  <c r="M161" i="13" s="1"/>
  <c r="I161" i="13"/>
  <c r="K161" i="13"/>
  <c r="O161" i="13"/>
  <c r="Q161" i="13"/>
  <c r="U161" i="13"/>
  <c r="G162" i="13"/>
  <c r="M162" i="13" s="1"/>
  <c r="I162" i="13"/>
  <c r="K162" i="13"/>
  <c r="O162" i="13"/>
  <c r="Q162" i="13"/>
  <c r="U162" i="13"/>
  <c r="G163" i="13"/>
  <c r="M163" i="13" s="1"/>
  <c r="I163" i="13"/>
  <c r="K163" i="13"/>
  <c r="O163" i="13"/>
  <c r="Q163" i="13"/>
  <c r="U163" i="13"/>
  <c r="G164" i="13"/>
  <c r="M164" i="13" s="1"/>
  <c r="I164" i="13"/>
  <c r="K164" i="13"/>
  <c r="O164" i="13"/>
  <c r="Q164" i="13"/>
  <c r="U164" i="13"/>
  <c r="G165" i="13"/>
  <c r="I165" i="13"/>
  <c r="K165" i="13"/>
  <c r="M165" i="13"/>
  <c r="O165" i="13"/>
  <c r="Q165" i="13"/>
  <c r="U165" i="13"/>
  <c r="G166" i="13"/>
  <c r="I166" i="13"/>
  <c r="K166" i="13"/>
  <c r="M166" i="13"/>
  <c r="O166" i="13"/>
  <c r="Q166" i="13"/>
  <c r="U166" i="13"/>
  <c r="G167" i="13"/>
  <c r="M167" i="13" s="1"/>
  <c r="I167" i="13"/>
  <c r="K167" i="13"/>
  <c r="O167" i="13"/>
  <c r="Q167" i="13"/>
  <c r="U167" i="13"/>
  <c r="G168" i="13"/>
  <c r="M168" i="13" s="1"/>
  <c r="I168" i="13"/>
  <c r="K168" i="13"/>
  <c r="O168" i="13"/>
  <c r="Q168" i="13"/>
  <c r="U168" i="13"/>
  <c r="G169" i="13"/>
  <c r="M169" i="13" s="1"/>
  <c r="I169" i="13"/>
  <c r="K169" i="13"/>
  <c r="O169" i="13"/>
  <c r="Q169" i="13"/>
  <c r="U169" i="13"/>
  <c r="G170" i="13"/>
  <c r="I170" i="13"/>
  <c r="K170" i="13"/>
  <c r="M170" i="13"/>
  <c r="O170" i="13"/>
  <c r="Q170" i="13"/>
  <c r="U170" i="13"/>
  <c r="G171" i="13"/>
  <c r="M171" i="13" s="1"/>
  <c r="I171" i="13"/>
  <c r="K171" i="13"/>
  <c r="O171" i="13"/>
  <c r="Q171" i="13"/>
  <c r="U171" i="13"/>
  <c r="G172" i="13"/>
  <c r="M172" i="13" s="1"/>
  <c r="I172" i="13"/>
  <c r="K172" i="13"/>
  <c r="O172" i="13"/>
  <c r="Q172" i="13"/>
  <c r="U172" i="13"/>
  <c r="G173" i="13"/>
  <c r="I173" i="13"/>
  <c r="K173" i="13"/>
  <c r="M173" i="13"/>
  <c r="O173" i="13"/>
  <c r="Q173" i="13"/>
  <c r="U173" i="13"/>
  <c r="G174" i="13"/>
  <c r="M174" i="13" s="1"/>
  <c r="I174" i="13"/>
  <c r="K174" i="13"/>
  <c r="O174" i="13"/>
  <c r="Q174" i="13"/>
  <c r="U174" i="13"/>
  <c r="G175" i="13"/>
  <c r="I81" i="1" s="1"/>
  <c r="G176" i="13"/>
  <c r="M176" i="13" s="1"/>
  <c r="M175" i="13" s="1"/>
  <c r="I176" i="13"/>
  <c r="I175" i="13" s="1"/>
  <c r="K176" i="13"/>
  <c r="K175" i="13" s="1"/>
  <c r="O176" i="13"/>
  <c r="O175" i="13" s="1"/>
  <c r="Q176" i="13"/>
  <c r="Q175" i="13" s="1"/>
  <c r="U176" i="13"/>
  <c r="U175" i="13" s="1"/>
  <c r="G178" i="13"/>
  <c r="G177" i="13" s="1"/>
  <c r="I178" i="13"/>
  <c r="I177" i="13" s="1"/>
  <c r="K178" i="13"/>
  <c r="O178" i="13"/>
  <c r="Q178" i="13"/>
  <c r="Q177" i="13" s="1"/>
  <c r="U178" i="13"/>
  <c r="U177" i="13" s="1"/>
  <c r="G179" i="13"/>
  <c r="M179" i="13" s="1"/>
  <c r="I179" i="13"/>
  <c r="K179" i="13"/>
  <c r="K177" i="13" s="1"/>
  <c r="O179" i="13"/>
  <c r="Q179" i="13"/>
  <c r="U179" i="13"/>
  <c r="G181" i="13"/>
  <c r="M181" i="13" s="1"/>
  <c r="I181" i="13"/>
  <c r="K181" i="13"/>
  <c r="O181" i="13"/>
  <c r="Q181" i="13"/>
  <c r="U181" i="13"/>
  <c r="G182" i="13"/>
  <c r="M182" i="13" s="1"/>
  <c r="I182" i="13"/>
  <c r="K182" i="13"/>
  <c r="O182" i="13"/>
  <c r="Q182" i="13"/>
  <c r="U182" i="13"/>
  <c r="G183" i="13"/>
  <c r="I183" i="13"/>
  <c r="K183" i="13"/>
  <c r="O183" i="13"/>
  <c r="Q183" i="13"/>
  <c r="U183" i="13"/>
  <c r="G184" i="13"/>
  <c r="M184" i="13" s="1"/>
  <c r="I184" i="13"/>
  <c r="K184" i="13"/>
  <c r="O184" i="13"/>
  <c r="Q184" i="13"/>
  <c r="U184" i="13"/>
  <c r="G185" i="13"/>
  <c r="M185" i="13" s="1"/>
  <c r="I185" i="13"/>
  <c r="K185" i="13"/>
  <c r="O185" i="13"/>
  <c r="Q185" i="13"/>
  <c r="U185" i="13"/>
  <c r="G186" i="13"/>
  <c r="M186" i="13" s="1"/>
  <c r="I186" i="13"/>
  <c r="K186" i="13"/>
  <c r="O186" i="13"/>
  <c r="Q186" i="13"/>
  <c r="U186" i="13"/>
  <c r="G187" i="13"/>
  <c r="M187" i="13" s="1"/>
  <c r="I187" i="13"/>
  <c r="K187" i="13"/>
  <c r="O187" i="13"/>
  <c r="Q187" i="13"/>
  <c r="U187" i="13"/>
  <c r="G188" i="13"/>
  <c r="M188" i="13" s="1"/>
  <c r="I188" i="13"/>
  <c r="K188" i="13"/>
  <c r="O188" i="13"/>
  <c r="Q188" i="13"/>
  <c r="U188" i="13"/>
  <c r="G190" i="13"/>
  <c r="M190" i="13" s="1"/>
  <c r="I190" i="13"/>
  <c r="K190" i="13"/>
  <c r="O190" i="13"/>
  <c r="Q190" i="13"/>
  <c r="U190" i="13"/>
  <c r="U189" i="13" s="1"/>
  <c r="G191" i="13"/>
  <c r="M191" i="13" s="1"/>
  <c r="I191" i="13"/>
  <c r="K191" i="13"/>
  <c r="O191" i="13"/>
  <c r="Q191" i="13"/>
  <c r="U191" i="13"/>
  <c r="G192" i="13"/>
  <c r="I192" i="13"/>
  <c r="K192" i="13"/>
  <c r="M192" i="13"/>
  <c r="O192" i="13"/>
  <c r="Q192" i="13"/>
  <c r="U192" i="13"/>
  <c r="G193" i="13"/>
  <c r="M193" i="13" s="1"/>
  <c r="I193" i="13"/>
  <c r="K193" i="13"/>
  <c r="O193" i="13"/>
  <c r="Q193" i="13"/>
  <c r="U193" i="13"/>
  <c r="G194" i="13"/>
  <c r="M194" i="13" s="1"/>
  <c r="I194" i="13"/>
  <c r="K194" i="13"/>
  <c r="O194" i="13"/>
  <c r="Q194" i="13"/>
  <c r="U194" i="13"/>
  <c r="G195" i="13"/>
  <c r="M195" i="13" s="1"/>
  <c r="I195" i="13"/>
  <c r="K195" i="13"/>
  <c r="O195" i="13"/>
  <c r="Q195" i="13"/>
  <c r="U195" i="13"/>
  <c r="G196" i="13"/>
  <c r="M196" i="13" s="1"/>
  <c r="I196" i="13"/>
  <c r="K196" i="13"/>
  <c r="O196" i="13"/>
  <c r="Q196" i="13"/>
  <c r="U196" i="13"/>
  <c r="G198" i="13"/>
  <c r="M198" i="13" s="1"/>
  <c r="M197" i="13" s="1"/>
  <c r="I198" i="13"/>
  <c r="I197" i="13" s="1"/>
  <c r="K198" i="13"/>
  <c r="K197" i="13" s="1"/>
  <c r="O198" i="13"/>
  <c r="O197" i="13" s="1"/>
  <c r="Q198" i="13"/>
  <c r="Q197" i="13" s="1"/>
  <c r="U198" i="13"/>
  <c r="U197" i="13" s="1"/>
  <c r="AF777" i="12"/>
  <c r="BA770" i="12"/>
  <c r="BA735" i="12"/>
  <c r="BA678" i="12"/>
  <c r="BA670" i="12"/>
  <c r="BA667" i="12"/>
  <c r="BA620" i="12"/>
  <c r="BA613" i="12"/>
  <c r="BA609" i="12"/>
  <c r="BA607" i="12"/>
  <c r="BA605" i="12"/>
  <c r="BA603" i="12"/>
  <c r="BA601" i="12"/>
  <c r="BA598" i="12"/>
  <c r="BA596" i="12"/>
  <c r="BA593" i="12"/>
  <c r="BA590" i="12"/>
  <c r="BA583" i="12"/>
  <c r="BA580" i="12"/>
  <c r="BA577" i="12"/>
  <c r="BA574" i="12"/>
  <c r="BA571" i="12"/>
  <c r="BA566" i="12"/>
  <c r="BA563" i="12"/>
  <c r="BA523" i="12"/>
  <c r="BA481" i="12"/>
  <c r="BA480" i="12"/>
  <c r="BA468" i="12"/>
  <c r="BA456" i="12"/>
  <c r="BA440" i="12"/>
  <c r="BA415" i="12"/>
  <c r="BA405" i="12"/>
  <c r="BA402" i="12"/>
  <c r="BA368" i="12"/>
  <c r="BA362" i="12"/>
  <c r="BA300" i="12"/>
  <c r="BA291" i="12"/>
  <c r="BA246" i="12"/>
  <c r="BA242" i="12"/>
  <c r="BA209" i="12"/>
  <c r="BA208" i="12"/>
  <c r="BA205" i="12"/>
  <c r="BA204" i="12"/>
  <c r="BA201" i="12"/>
  <c r="BA200" i="12"/>
  <c r="BA195" i="12"/>
  <c r="BA194" i="12"/>
  <c r="BA193" i="12"/>
  <c r="BA192" i="12"/>
  <c r="BA186" i="12"/>
  <c r="BA153" i="12"/>
  <c r="BA150" i="12"/>
  <c r="BA147" i="12"/>
  <c r="BA144" i="12"/>
  <c r="BA141" i="12"/>
  <c r="BA104" i="12"/>
  <c r="BA66" i="12"/>
  <c r="BA47" i="12"/>
  <c r="BA9" i="12"/>
  <c r="G8" i="12"/>
  <c r="I8" i="12"/>
  <c r="K8" i="12"/>
  <c r="O8" i="12"/>
  <c r="Q8" i="12"/>
  <c r="U8" i="12"/>
  <c r="G11" i="12"/>
  <c r="I11" i="12"/>
  <c r="K11" i="12"/>
  <c r="M11" i="12"/>
  <c r="O11" i="12"/>
  <c r="Q11" i="12"/>
  <c r="U11" i="12"/>
  <c r="G13" i="12"/>
  <c r="M13" i="12" s="1"/>
  <c r="I13" i="12"/>
  <c r="K13" i="12"/>
  <c r="O13" i="12"/>
  <c r="Q13" i="12"/>
  <c r="U13" i="12"/>
  <c r="G15" i="12"/>
  <c r="M15" i="12" s="1"/>
  <c r="I15" i="12"/>
  <c r="K15" i="12"/>
  <c r="O15" i="12"/>
  <c r="Q15" i="12"/>
  <c r="U15" i="12"/>
  <c r="G17" i="12"/>
  <c r="M17" i="12" s="1"/>
  <c r="I17" i="12"/>
  <c r="K17" i="12"/>
  <c r="O17" i="12"/>
  <c r="Q17" i="12"/>
  <c r="U17" i="12"/>
  <c r="G18" i="12"/>
  <c r="M18" i="12" s="1"/>
  <c r="I18" i="12"/>
  <c r="K18" i="12"/>
  <c r="O18" i="12"/>
  <c r="Q18" i="12"/>
  <c r="U18" i="12"/>
  <c r="G21" i="12"/>
  <c r="M21" i="12" s="1"/>
  <c r="I21" i="12"/>
  <c r="K21" i="12"/>
  <c r="O21" i="12"/>
  <c r="Q21" i="12"/>
  <c r="U21" i="12"/>
  <c r="G23" i="12"/>
  <c r="M23" i="12" s="1"/>
  <c r="I23" i="12"/>
  <c r="K23" i="12"/>
  <c r="O23" i="12"/>
  <c r="Q23" i="12"/>
  <c r="U23" i="12"/>
  <c r="G30" i="12"/>
  <c r="M30" i="12" s="1"/>
  <c r="I30" i="12"/>
  <c r="K30" i="12"/>
  <c r="O30" i="12"/>
  <c r="Q30" i="12"/>
  <c r="U30" i="12"/>
  <c r="G32" i="12"/>
  <c r="I32" i="12"/>
  <c r="K32" i="12"/>
  <c r="M32" i="12"/>
  <c r="O32" i="12"/>
  <c r="Q32" i="12"/>
  <c r="U32" i="12"/>
  <c r="G37" i="12"/>
  <c r="I37" i="12"/>
  <c r="K37" i="12"/>
  <c r="M37" i="12"/>
  <c r="O37" i="12"/>
  <c r="Q37" i="12"/>
  <c r="U37" i="12"/>
  <c r="G39" i="12"/>
  <c r="M39" i="12" s="1"/>
  <c r="I39" i="12"/>
  <c r="K39" i="12"/>
  <c r="O39" i="12"/>
  <c r="Q39" i="12"/>
  <c r="U39" i="12"/>
  <c r="G41" i="12"/>
  <c r="M41" i="12" s="1"/>
  <c r="I41" i="12"/>
  <c r="K41" i="12"/>
  <c r="O41" i="12"/>
  <c r="Q41" i="12"/>
  <c r="U41" i="12"/>
  <c r="G43" i="12"/>
  <c r="M43" i="12" s="1"/>
  <c r="I43" i="12"/>
  <c r="K43" i="12"/>
  <c r="O43" i="12"/>
  <c r="Q43" i="12"/>
  <c r="U43" i="12"/>
  <c r="G46" i="12"/>
  <c r="M46" i="12" s="1"/>
  <c r="I46" i="12"/>
  <c r="K46" i="12"/>
  <c r="O46" i="12"/>
  <c r="Q46" i="12"/>
  <c r="U46" i="12"/>
  <c r="G50" i="12"/>
  <c r="M50" i="12" s="1"/>
  <c r="I50" i="12"/>
  <c r="K50" i="12"/>
  <c r="O50" i="12"/>
  <c r="Q50" i="12"/>
  <c r="U50" i="12"/>
  <c r="G58" i="12"/>
  <c r="M58" i="12" s="1"/>
  <c r="I58" i="12"/>
  <c r="K58" i="12"/>
  <c r="O58" i="12"/>
  <c r="Q58" i="12"/>
  <c r="U58" i="12"/>
  <c r="G60" i="12"/>
  <c r="M60" i="12" s="1"/>
  <c r="I60" i="12"/>
  <c r="K60" i="12"/>
  <c r="O60" i="12"/>
  <c r="Q60" i="12"/>
  <c r="U60" i="12"/>
  <c r="G63" i="12"/>
  <c r="I63" i="12"/>
  <c r="I62" i="12" s="1"/>
  <c r="K63" i="12"/>
  <c r="K62" i="12" s="1"/>
  <c r="O63" i="12"/>
  <c r="O62" i="12" s="1"/>
  <c r="Q63" i="12"/>
  <c r="Q62" i="12" s="1"/>
  <c r="U63" i="12"/>
  <c r="U62" i="12" s="1"/>
  <c r="G65" i="12"/>
  <c r="M65" i="12" s="1"/>
  <c r="I65" i="12"/>
  <c r="K65" i="12"/>
  <c r="O65" i="12"/>
  <c r="Q65" i="12"/>
  <c r="U65" i="12"/>
  <c r="G77" i="12"/>
  <c r="M77" i="12" s="1"/>
  <c r="I77" i="12"/>
  <c r="K77" i="12"/>
  <c r="O77" i="12"/>
  <c r="Q77" i="12"/>
  <c r="U77" i="12"/>
  <c r="G83" i="12"/>
  <c r="I83" i="12"/>
  <c r="K83" i="12"/>
  <c r="O83" i="12"/>
  <c r="Q83" i="12"/>
  <c r="U83" i="12"/>
  <c r="G87" i="12"/>
  <c r="M87" i="12" s="1"/>
  <c r="I87" i="12"/>
  <c r="K87" i="12"/>
  <c r="O87" i="12"/>
  <c r="Q87" i="12"/>
  <c r="U87" i="12"/>
  <c r="G91" i="12"/>
  <c r="M91" i="12" s="1"/>
  <c r="I91" i="12"/>
  <c r="K91" i="12"/>
  <c r="O91" i="12"/>
  <c r="Q91" i="12"/>
  <c r="U91" i="12"/>
  <c r="G94" i="12"/>
  <c r="M94" i="12" s="1"/>
  <c r="I94" i="12"/>
  <c r="K94" i="12"/>
  <c r="O94" i="12"/>
  <c r="Q94" i="12"/>
  <c r="U94" i="12"/>
  <c r="G96" i="12"/>
  <c r="M96" i="12" s="1"/>
  <c r="I96" i="12"/>
  <c r="K96" i="12"/>
  <c r="O96" i="12"/>
  <c r="Q96" i="12"/>
  <c r="U96" i="12"/>
  <c r="G98" i="12"/>
  <c r="M98" i="12" s="1"/>
  <c r="I98" i="12"/>
  <c r="K98" i="12"/>
  <c r="O98" i="12"/>
  <c r="Q98" i="12"/>
  <c r="U98" i="12"/>
  <c r="G101" i="12"/>
  <c r="M101" i="12" s="1"/>
  <c r="I101" i="12"/>
  <c r="K101" i="12"/>
  <c r="O101" i="12"/>
  <c r="Q101" i="12"/>
  <c r="U101" i="12"/>
  <c r="G103" i="12"/>
  <c r="M103" i="12" s="1"/>
  <c r="I103" i="12"/>
  <c r="K103" i="12"/>
  <c r="O103" i="12"/>
  <c r="Q103" i="12"/>
  <c r="U103" i="12"/>
  <c r="G106" i="12"/>
  <c r="M106" i="12" s="1"/>
  <c r="I106" i="12"/>
  <c r="K106" i="12"/>
  <c r="O106" i="12"/>
  <c r="Q106" i="12"/>
  <c r="U106" i="12"/>
  <c r="G108" i="12"/>
  <c r="M108" i="12" s="1"/>
  <c r="I108" i="12"/>
  <c r="K108" i="12"/>
  <c r="O108" i="12"/>
  <c r="Q108" i="12"/>
  <c r="U108" i="12"/>
  <c r="G110" i="12"/>
  <c r="M110" i="12" s="1"/>
  <c r="I110" i="12"/>
  <c r="K110" i="12"/>
  <c r="O110" i="12"/>
  <c r="Q110" i="12"/>
  <c r="U110" i="12"/>
  <c r="G112" i="12"/>
  <c r="M112" i="12" s="1"/>
  <c r="I112" i="12"/>
  <c r="K112" i="12"/>
  <c r="O112" i="12"/>
  <c r="Q112" i="12"/>
  <c r="U112" i="12"/>
  <c r="G115" i="12"/>
  <c r="M115" i="12" s="1"/>
  <c r="I115" i="12"/>
  <c r="K115" i="12"/>
  <c r="O115" i="12"/>
  <c r="Q115" i="12"/>
  <c r="U115" i="12"/>
  <c r="G117" i="12"/>
  <c r="I117" i="12"/>
  <c r="K117" i="12"/>
  <c r="M117" i="12"/>
  <c r="O117" i="12"/>
  <c r="Q117" i="12"/>
  <c r="U117" i="12"/>
  <c r="G119" i="12"/>
  <c r="M119" i="12" s="1"/>
  <c r="I119" i="12"/>
  <c r="K119" i="12"/>
  <c r="O119" i="12"/>
  <c r="Q119" i="12"/>
  <c r="U119" i="12"/>
  <c r="G124" i="12"/>
  <c r="I124" i="12"/>
  <c r="K124" i="12"/>
  <c r="O124" i="12"/>
  <c r="Q124" i="12"/>
  <c r="U124" i="12"/>
  <c r="G126" i="12"/>
  <c r="M126" i="12" s="1"/>
  <c r="I126" i="12"/>
  <c r="K126" i="12"/>
  <c r="O126" i="12"/>
  <c r="Q126" i="12"/>
  <c r="U126" i="12"/>
  <c r="G129" i="12"/>
  <c r="M129" i="12" s="1"/>
  <c r="I129" i="12"/>
  <c r="K129" i="12"/>
  <c r="O129" i="12"/>
  <c r="Q129" i="12"/>
  <c r="U129" i="12"/>
  <c r="G130" i="12"/>
  <c r="I130" i="12"/>
  <c r="K130" i="12"/>
  <c r="M130" i="12"/>
  <c r="O130" i="12"/>
  <c r="Q130" i="12"/>
  <c r="U130" i="12"/>
  <c r="G132" i="12"/>
  <c r="M132" i="12" s="1"/>
  <c r="I132" i="12"/>
  <c r="K132" i="12"/>
  <c r="O132" i="12"/>
  <c r="Q132" i="12"/>
  <c r="U132" i="12"/>
  <c r="G134" i="12"/>
  <c r="M134" i="12" s="1"/>
  <c r="I134" i="12"/>
  <c r="K134" i="12"/>
  <c r="O134" i="12"/>
  <c r="Q134" i="12"/>
  <c r="U134" i="12"/>
  <c r="G135" i="12"/>
  <c r="M135" i="12" s="1"/>
  <c r="I135" i="12"/>
  <c r="K135" i="12"/>
  <c r="O135" i="12"/>
  <c r="Q135" i="12"/>
  <c r="U135" i="12"/>
  <c r="G136" i="12"/>
  <c r="M136" i="12" s="1"/>
  <c r="I136" i="12"/>
  <c r="K136" i="12"/>
  <c r="O136" i="12"/>
  <c r="Q136" i="12"/>
  <c r="U136" i="12"/>
  <c r="G137" i="12"/>
  <c r="M137" i="12" s="1"/>
  <c r="I137" i="12"/>
  <c r="K137" i="12"/>
  <c r="O137" i="12"/>
  <c r="Q137" i="12"/>
  <c r="U137" i="12"/>
  <c r="G138" i="12"/>
  <c r="M138" i="12" s="1"/>
  <c r="I138" i="12"/>
  <c r="K138" i="12"/>
  <c r="O138" i="12"/>
  <c r="Q138" i="12"/>
  <c r="U138" i="12"/>
  <c r="G140" i="12"/>
  <c r="M140" i="12" s="1"/>
  <c r="I140" i="12"/>
  <c r="K140" i="12"/>
  <c r="O140" i="12"/>
  <c r="Q140" i="12"/>
  <c r="U140" i="12"/>
  <c r="G143" i="12"/>
  <c r="I143" i="12"/>
  <c r="K143" i="12"/>
  <c r="M143" i="12"/>
  <c r="O143" i="12"/>
  <c r="Q143" i="12"/>
  <c r="U143" i="12"/>
  <c r="G146" i="12"/>
  <c r="M146" i="12" s="1"/>
  <c r="I146" i="12"/>
  <c r="K146" i="12"/>
  <c r="O146" i="12"/>
  <c r="Q146" i="12"/>
  <c r="U146" i="12"/>
  <c r="G149" i="12"/>
  <c r="M149" i="12" s="1"/>
  <c r="I149" i="12"/>
  <c r="K149" i="12"/>
  <c r="O149" i="12"/>
  <c r="Q149" i="12"/>
  <c r="U149" i="12"/>
  <c r="G152" i="12"/>
  <c r="M152" i="12" s="1"/>
  <c r="I152" i="12"/>
  <c r="K152" i="12"/>
  <c r="O152" i="12"/>
  <c r="Q152" i="12"/>
  <c r="U152" i="12"/>
  <c r="G156" i="12"/>
  <c r="M156" i="12" s="1"/>
  <c r="I156" i="12"/>
  <c r="K156" i="12"/>
  <c r="O156" i="12"/>
  <c r="Q156" i="12"/>
  <c r="U156" i="12"/>
  <c r="G159" i="12"/>
  <c r="M159" i="12" s="1"/>
  <c r="I159" i="12"/>
  <c r="K159" i="12"/>
  <c r="O159" i="12"/>
  <c r="Q159" i="12"/>
  <c r="U159" i="12"/>
  <c r="G164" i="12"/>
  <c r="M164" i="12" s="1"/>
  <c r="I164" i="12"/>
  <c r="K164" i="12"/>
  <c r="O164" i="12"/>
  <c r="Q164" i="12"/>
  <c r="U164" i="12"/>
  <c r="G169" i="12"/>
  <c r="M169" i="12" s="1"/>
  <c r="I169" i="12"/>
  <c r="K169" i="12"/>
  <c r="O169" i="12"/>
  <c r="Q169" i="12"/>
  <c r="U169" i="12"/>
  <c r="G170" i="12"/>
  <c r="M170" i="12" s="1"/>
  <c r="I170" i="12"/>
  <c r="K170" i="12"/>
  <c r="O170" i="12"/>
  <c r="Q170" i="12"/>
  <c r="U170" i="12"/>
  <c r="G171" i="12"/>
  <c r="M171" i="12" s="1"/>
  <c r="I171" i="12"/>
  <c r="K171" i="12"/>
  <c r="O171" i="12"/>
  <c r="Q171" i="12"/>
  <c r="U171" i="12"/>
  <c r="G172" i="12"/>
  <c r="M172" i="12" s="1"/>
  <c r="I172" i="12"/>
  <c r="K172" i="12"/>
  <c r="O172" i="12"/>
  <c r="Q172" i="12"/>
  <c r="U172" i="12"/>
  <c r="G174" i="12"/>
  <c r="M174" i="12" s="1"/>
  <c r="I174" i="12"/>
  <c r="K174" i="12"/>
  <c r="O174" i="12"/>
  <c r="Q174" i="12"/>
  <c r="U174" i="12"/>
  <c r="G177" i="12"/>
  <c r="M177" i="12" s="1"/>
  <c r="I177" i="12"/>
  <c r="K177" i="12"/>
  <c r="O177" i="12"/>
  <c r="Q177" i="12"/>
  <c r="U177" i="12"/>
  <c r="G180" i="12"/>
  <c r="M180" i="12" s="1"/>
  <c r="I180" i="12"/>
  <c r="K180" i="12"/>
  <c r="O180" i="12"/>
  <c r="Q180" i="12"/>
  <c r="U180" i="12"/>
  <c r="G181" i="12"/>
  <c r="M181" i="12" s="1"/>
  <c r="I181" i="12"/>
  <c r="K181" i="12"/>
  <c r="O181" i="12"/>
  <c r="Q181" i="12"/>
  <c r="U181" i="12"/>
  <c r="G182" i="12"/>
  <c r="M182" i="12" s="1"/>
  <c r="I182" i="12"/>
  <c r="K182" i="12"/>
  <c r="O182" i="12"/>
  <c r="Q182" i="12"/>
  <c r="U182" i="12"/>
  <c r="G183" i="12"/>
  <c r="I183" i="12"/>
  <c r="K183" i="12"/>
  <c r="M183" i="12"/>
  <c r="O183" i="12"/>
  <c r="Q183" i="12"/>
  <c r="U183" i="12"/>
  <c r="G185" i="12"/>
  <c r="M185" i="12" s="1"/>
  <c r="I185" i="12"/>
  <c r="K185" i="12"/>
  <c r="O185" i="12"/>
  <c r="Q185" i="12"/>
  <c r="U185" i="12"/>
  <c r="G188" i="12"/>
  <c r="M188" i="12" s="1"/>
  <c r="I188" i="12"/>
  <c r="K188" i="12"/>
  <c r="O188" i="12"/>
  <c r="Q188" i="12"/>
  <c r="U188" i="12"/>
  <c r="G191" i="12"/>
  <c r="M191" i="12" s="1"/>
  <c r="I191" i="12"/>
  <c r="K191" i="12"/>
  <c r="O191" i="12"/>
  <c r="Q191" i="12"/>
  <c r="U191" i="12"/>
  <c r="G197" i="12"/>
  <c r="M197" i="12" s="1"/>
  <c r="I197" i="12"/>
  <c r="K197" i="12"/>
  <c r="O197" i="12"/>
  <c r="Q197" i="12"/>
  <c r="U197" i="12"/>
  <c r="G199" i="12"/>
  <c r="M199" i="12" s="1"/>
  <c r="I199" i="12"/>
  <c r="K199" i="12"/>
  <c r="O199" i="12"/>
  <c r="Q199" i="12"/>
  <c r="U199" i="12"/>
  <c r="G203" i="12"/>
  <c r="M203" i="12" s="1"/>
  <c r="I203" i="12"/>
  <c r="K203" i="12"/>
  <c r="O203" i="12"/>
  <c r="Q203" i="12"/>
  <c r="U203" i="12"/>
  <c r="G207" i="12"/>
  <c r="M207" i="12" s="1"/>
  <c r="I207" i="12"/>
  <c r="K207" i="12"/>
  <c r="O207" i="12"/>
  <c r="Q207" i="12"/>
  <c r="U207" i="12"/>
  <c r="G212" i="12"/>
  <c r="M212" i="12" s="1"/>
  <c r="I212" i="12"/>
  <c r="K212" i="12"/>
  <c r="O212" i="12"/>
  <c r="Q212" i="12"/>
  <c r="U212" i="12"/>
  <c r="G215" i="12"/>
  <c r="M215" i="12" s="1"/>
  <c r="I215" i="12"/>
  <c r="K215" i="12"/>
  <c r="O215" i="12"/>
  <c r="Q215" i="12"/>
  <c r="U215" i="12"/>
  <c r="G216" i="12"/>
  <c r="M216" i="12" s="1"/>
  <c r="I216" i="12"/>
  <c r="K216" i="12"/>
  <c r="O216" i="12"/>
  <c r="Q216" i="12"/>
  <c r="U216" i="12"/>
  <c r="G221" i="12"/>
  <c r="M221" i="12" s="1"/>
  <c r="I221" i="12"/>
  <c r="K221" i="12"/>
  <c r="O221" i="12"/>
  <c r="Q221" i="12"/>
  <c r="U221" i="12"/>
  <c r="G223" i="12"/>
  <c r="M223" i="12" s="1"/>
  <c r="I223" i="12"/>
  <c r="K223" i="12"/>
  <c r="O223" i="12"/>
  <c r="Q223" i="12"/>
  <c r="U223" i="12"/>
  <c r="G225" i="12"/>
  <c r="I225" i="12"/>
  <c r="K225" i="12"/>
  <c r="M225" i="12"/>
  <c r="O225" i="12"/>
  <c r="Q225" i="12"/>
  <c r="U225" i="12"/>
  <c r="G226" i="12"/>
  <c r="M226" i="12" s="1"/>
  <c r="I226" i="12"/>
  <c r="K226" i="12"/>
  <c r="O226" i="12"/>
  <c r="Q226" i="12"/>
  <c r="U226" i="12"/>
  <c r="G228" i="12"/>
  <c r="M228" i="12" s="1"/>
  <c r="I228" i="12"/>
  <c r="K228" i="12"/>
  <c r="O228" i="12"/>
  <c r="Q228" i="12"/>
  <c r="U228" i="12"/>
  <c r="G229" i="12"/>
  <c r="M229" i="12" s="1"/>
  <c r="I229" i="12"/>
  <c r="K229" i="12"/>
  <c r="O229" i="12"/>
  <c r="Q229" i="12"/>
  <c r="U229" i="12"/>
  <c r="G231" i="12"/>
  <c r="M231" i="12" s="1"/>
  <c r="I231" i="12"/>
  <c r="K231" i="12"/>
  <c r="O231" i="12"/>
  <c r="Q231" i="12"/>
  <c r="U231" i="12"/>
  <c r="G235" i="12"/>
  <c r="M235" i="12" s="1"/>
  <c r="I235" i="12"/>
  <c r="K235" i="12"/>
  <c r="O235" i="12"/>
  <c r="Q235" i="12"/>
  <c r="U235" i="12"/>
  <c r="G236" i="12"/>
  <c r="M236" i="12" s="1"/>
  <c r="I236" i="12"/>
  <c r="K236" i="12"/>
  <c r="O236" i="12"/>
  <c r="Q236" i="12"/>
  <c r="U236" i="12"/>
  <c r="G238" i="12"/>
  <c r="M238" i="12" s="1"/>
  <c r="I238" i="12"/>
  <c r="K238" i="12"/>
  <c r="O238" i="12"/>
  <c r="Q238" i="12"/>
  <c r="U238" i="12"/>
  <c r="G240" i="12"/>
  <c r="M240" i="12" s="1"/>
  <c r="I240" i="12"/>
  <c r="K240" i="12"/>
  <c r="O240" i="12"/>
  <c r="Q240" i="12"/>
  <c r="U240" i="12"/>
  <c r="G241" i="12"/>
  <c r="M241" i="12" s="1"/>
  <c r="I241" i="12"/>
  <c r="K241" i="12"/>
  <c r="O241" i="12"/>
  <c r="Q241" i="12"/>
  <c r="U241" i="12"/>
  <c r="G245" i="12"/>
  <c r="M245" i="12" s="1"/>
  <c r="I245" i="12"/>
  <c r="K245" i="12"/>
  <c r="O245" i="12"/>
  <c r="Q245" i="12"/>
  <c r="U245" i="12"/>
  <c r="G248" i="12"/>
  <c r="M248" i="12" s="1"/>
  <c r="I248" i="12"/>
  <c r="K248" i="12"/>
  <c r="O248" i="12"/>
  <c r="Q248" i="12"/>
  <c r="U248" i="12"/>
  <c r="G250" i="12"/>
  <c r="M250" i="12" s="1"/>
  <c r="I250" i="12"/>
  <c r="K250" i="12"/>
  <c r="O250" i="12"/>
  <c r="Q250" i="12"/>
  <c r="U250" i="12"/>
  <c r="G253" i="12"/>
  <c r="I253" i="12"/>
  <c r="K253" i="12"/>
  <c r="M253" i="12"/>
  <c r="O253" i="12"/>
  <c r="Q253" i="12"/>
  <c r="U253" i="12"/>
  <c r="G255" i="12"/>
  <c r="M255" i="12" s="1"/>
  <c r="I255" i="12"/>
  <c r="K255" i="12"/>
  <c r="O255" i="12"/>
  <c r="Q255" i="12"/>
  <c r="U255" i="12"/>
  <c r="G257" i="12"/>
  <c r="M257" i="12" s="1"/>
  <c r="I257" i="12"/>
  <c r="K257" i="12"/>
  <c r="O257" i="12"/>
  <c r="Q257" i="12"/>
  <c r="U257" i="12"/>
  <c r="G261" i="12"/>
  <c r="M261" i="12" s="1"/>
  <c r="I261" i="12"/>
  <c r="K261" i="12"/>
  <c r="O261" i="12"/>
  <c r="Q261" i="12"/>
  <c r="U261" i="12"/>
  <c r="G264" i="12"/>
  <c r="M264" i="12" s="1"/>
  <c r="I264" i="12"/>
  <c r="K264" i="12"/>
  <c r="O264" i="12"/>
  <c r="Q264" i="12"/>
  <c r="U264" i="12"/>
  <c r="G266" i="12"/>
  <c r="M266" i="12" s="1"/>
  <c r="I266" i="12"/>
  <c r="K266" i="12"/>
  <c r="O266" i="12"/>
  <c r="Q266" i="12"/>
  <c r="U266" i="12"/>
  <c r="G268" i="12"/>
  <c r="M268" i="12" s="1"/>
  <c r="I268" i="12"/>
  <c r="K268" i="12"/>
  <c r="O268" i="12"/>
  <c r="Q268" i="12"/>
  <c r="U268" i="12"/>
  <c r="G270" i="12"/>
  <c r="M270" i="12" s="1"/>
  <c r="I270" i="12"/>
  <c r="K270" i="12"/>
  <c r="O270" i="12"/>
  <c r="Q270" i="12"/>
  <c r="U270" i="12"/>
  <c r="G272" i="12"/>
  <c r="M272" i="12" s="1"/>
  <c r="I272" i="12"/>
  <c r="K272" i="12"/>
  <c r="O272" i="12"/>
  <c r="Q272" i="12"/>
  <c r="U272" i="12"/>
  <c r="G274" i="12"/>
  <c r="M274" i="12" s="1"/>
  <c r="I274" i="12"/>
  <c r="K274" i="12"/>
  <c r="O274" i="12"/>
  <c r="Q274" i="12"/>
  <c r="U274" i="12"/>
  <c r="G276" i="12"/>
  <c r="M276" i="12" s="1"/>
  <c r="I276" i="12"/>
  <c r="K276" i="12"/>
  <c r="O276" i="12"/>
  <c r="Q276" i="12"/>
  <c r="U276" i="12"/>
  <c r="G278" i="12"/>
  <c r="M278" i="12" s="1"/>
  <c r="I278" i="12"/>
  <c r="K278" i="12"/>
  <c r="O278" i="12"/>
  <c r="Q278" i="12"/>
  <c r="U278" i="12"/>
  <c r="G280" i="12"/>
  <c r="M280" i="12" s="1"/>
  <c r="I280" i="12"/>
  <c r="K280" i="12"/>
  <c r="O280" i="12"/>
  <c r="Q280" i="12"/>
  <c r="U280" i="12"/>
  <c r="G283" i="12"/>
  <c r="M283" i="12" s="1"/>
  <c r="I283" i="12"/>
  <c r="K283" i="12"/>
  <c r="O283" i="12"/>
  <c r="Q283" i="12"/>
  <c r="U283" i="12"/>
  <c r="G287" i="12"/>
  <c r="M287" i="12" s="1"/>
  <c r="I287" i="12"/>
  <c r="K287" i="12"/>
  <c r="O287" i="12"/>
  <c r="Q287" i="12"/>
  <c r="U287" i="12"/>
  <c r="G290" i="12"/>
  <c r="M290" i="12" s="1"/>
  <c r="I290" i="12"/>
  <c r="K290" i="12"/>
  <c r="O290" i="12"/>
  <c r="Q290" i="12"/>
  <c r="U290" i="12"/>
  <c r="G299" i="12"/>
  <c r="M299" i="12" s="1"/>
  <c r="I299" i="12"/>
  <c r="K299" i="12"/>
  <c r="O299" i="12"/>
  <c r="Q299" i="12"/>
  <c r="U299" i="12"/>
  <c r="G325" i="12"/>
  <c r="M325" i="12" s="1"/>
  <c r="I325" i="12"/>
  <c r="K325" i="12"/>
  <c r="O325" i="12"/>
  <c r="Q325" i="12"/>
  <c r="U325" i="12"/>
  <c r="G331" i="12"/>
  <c r="I331" i="12"/>
  <c r="K331" i="12"/>
  <c r="M331" i="12"/>
  <c r="O331" i="12"/>
  <c r="Q331" i="12"/>
  <c r="U331" i="12"/>
  <c r="G335" i="12"/>
  <c r="M335" i="12" s="1"/>
  <c r="I335" i="12"/>
  <c r="K335" i="12"/>
  <c r="O335" i="12"/>
  <c r="Q335" i="12"/>
  <c r="U335" i="12"/>
  <c r="G340" i="12"/>
  <c r="M340" i="12" s="1"/>
  <c r="I340" i="12"/>
  <c r="K340" i="12"/>
  <c r="O340" i="12"/>
  <c r="Q340" i="12"/>
  <c r="U340" i="12"/>
  <c r="G344" i="12"/>
  <c r="M344" i="12" s="1"/>
  <c r="I344" i="12"/>
  <c r="K344" i="12"/>
  <c r="O344" i="12"/>
  <c r="Q344" i="12"/>
  <c r="U344" i="12"/>
  <c r="G346" i="12"/>
  <c r="M346" i="12" s="1"/>
  <c r="I346" i="12"/>
  <c r="K346" i="12"/>
  <c r="O346" i="12"/>
  <c r="Q346" i="12"/>
  <c r="U346" i="12"/>
  <c r="G351" i="12"/>
  <c r="M351" i="12" s="1"/>
  <c r="I351" i="12"/>
  <c r="K351" i="12"/>
  <c r="O351" i="12"/>
  <c r="Q351" i="12"/>
  <c r="U351" i="12"/>
  <c r="G357" i="12"/>
  <c r="M357" i="12" s="1"/>
  <c r="I357" i="12"/>
  <c r="K357" i="12"/>
  <c r="O357" i="12"/>
  <c r="Q357" i="12"/>
  <c r="U357" i="12"/>
  <c r="G359" i="12"/>
  <c r="I359" i="12"/>
  <c r="K359" i="12"/>
  <c r="M359" i="12"/>
  <c r="O359" i="12"/>
  <c r="Q359" i="12"/>
  <c r="U359" i="12"/>
  <c r="G361" i="12"/>
  <c r="M361" i="12" s="1"/>
  <c r="I361" i="12"/>
  <c r="K361" i="12"/>
  <c r="O361" i="12"/>
  <c r="Q361" i="12"/>
  <c r="U361" i="12"/>
  <c r="G365" i="12"/>
  <c r="M365" i="12" s="1"/>
  <c r="I365" i="12"/>
  <c r="K365" i="12"/>
  <c r="O365" i="12"/>
  <c r="Q365" i="12"/>
  <c r="U365" i="12"/>
  <c r="G366" i="12"/>
  <c r="I366" i="12"/>
  <c r="K366" i="12"/>
  <c r="M366" i="12"/>
  <c r="O366" i="12"/>
  <c r="Q366" i="12"/>
  <c r="U366" i="12"/>
  <c r="G367" i="12"/>
  <c r="M367" i="12" s="1"/>
  <c r="I367" i="12"/>
  <c r="K367" i="12"/>
  <c r="O367" i="12"/>
  <c r="Q367" i="12"/>
  <c r="U367" i="12"/>
  <c r="G370" i="12"/>
  <c r="M370" i="12" s="1"/>
  <c r="I370" i="12"/>
  <c r="K370" i="12"/>
  <c r="O370" i="12"/>
  <c r="Q370" i="12"/>
  <c r="U370" i="12"/>
  <c r="G372" i="12"/>
  <c r="M372" i="12" s="1"/>
  <c r="I372" i="12"/>
  <c r="K372" i="12"/>
  <c r="O372" i="12"/>
  <c r="Q372" i="12"/>
  <c r="U372" i="12"/>
  <c r="G374" i="12"/>
  <c r="M374" i="12" s="1"/>
  <c r="I374" i="12"/>
  <c r="K374" i="12"/>
  <c r="O374" i="12"/>
  <c r="Q374" i="12"/>
  <c r="U374" i="12"/>
  <c r="G378" i="12"/>
  <c r="I378" i="12"/>
  <c r="K378" i="12"/>
  <c r="M378" i="12"/>
  <c r="O378" i="12"/>
  <c r="Q378" i="12"/>
  <c r="U378" i="12"/>
  <c r="G381" i="12"/>
  <c r="M381" i="12" s="1"/>
  <c r="I381" i="12"/>
  <c r="K381" i="12"/>
  <c r="O381" i="12"/>
  <c r="Q381" i="12"/>
  <c r="U381" i="12"/>
  <c r="G384" i="12"/>
  <c r="M384" i="12" s="1"/>
  <c r="I384" i="12"/>
  <c r="K384" i="12"/>
  <c r="O384" i="12"/>
  <c r="Q384" i="12"/>
  <c r="U384" i="12"/>
  <c r="G385" i="12"/>
  <c r="M385" i="12" s="1"/>
  <c r="I385" i="12"/>
  <c r="K385" i="12"/>
  <c r="O385" i="12"/>
  <c r="Q385" i="12"/>
  <c r="U385" i="12"/>
  <c r="G386" i="12"/>
  <c r="M386" i="12" s="1"/>
  <c r="I386" i="12"/>
  <c r="K386" i="12"/>
  <c r="O386" i="12"/>
  <c r="Q386" i="12"/>
  <c r="U386" i="12"/>
  <c r="G388" i="12"/>
  <c r="I388" i="12"/>
  <c r="K388" i="12"/>
  <c r="M388" i="12"/>
  <c r="O388" i="12"/>
  <c r="Q388" i="12"/>
  <c r="U388" i="12"/>
  <c r="G390" i="12"/>
  <c r="M390" i="12" s="1"/>
  <c r="I390" i="12"/>
  <c r="K390" i="12"/>
  <c r="O390" i="12"/>
  <c r="Q390" i="12"/>
  <c r="U390" i="12"/>
  <c r="G391" i="12"/>
  <c r="M391" i="12" s="1"/>
  <c r="I391" i="12"/>
  <c r="K391" i="12"/>
  <c r="O391" i="12"/>
  <c r="Q391" i="12"/>
  <c r="U391" i="12"/>
  <c r="G392" i="12"/>
  <c r="I392" i="12"/>
  <c r="K392" i="12"/>
  <c r="M392" i="12"/>
  <c r="O392" i="12"/>
  <c r="Q392" i="12"/>
  <c r="U392" i="12"/>
  <c r="G394" i="12"/>
  <c r="I394" i="12"/>
  <c r="K394" i="12"/>
  <c r="K393" i="12" s="1"/>
  <c r="M394" i="12"/>
  <c r="O394" i="12"/>
  <c r="Q394" i="12"/>
  <c r="U394" i="12"/>
  <c r="U393" i="12" s="1"/>
  <c r="G396" i="12"/>
  <c r="I396" i="12"/>
  <c r="K396" i="12"/>
  <c r="M396" i="12"/>
  <c r="O396" i="12"/>
  <c r="Q396" i="12"/>
  <c r="U396" i="12"/>
  <c r="G397" i="12"/>
  <c r="M397" i="12" s="1"/>
  <c r="I397" i="12"/>
  <c r="K397" i="12"/>
  <c r="O397" i="12"/>
  <c r="Q397" i="12"/>
  <c r="U397" i="12"/>
  <c r="G399" i="12"/>
  <c r="M399" i="12" s="1"/>
  <c r="I399" i="12"/>
  <c r="K399" i="12"/>
  <c r="O399" i="12"/>
  <c r="Q399" i="12"/>
  <c r="U399" i="12"/>
  <c r="G401" i="12"/>
  <c r="I401" i="12"/>
  <c r="K401" i="12"/>
  <c r="O401" i="12"/>
  <c r="Q401" i="12"/>
  <c r="U401" i="12"/>
  <c r="G404" i="12"/>
  <c r="M404" i="12" s="1"/>
  <c r="I404" i="12"/>
  <c r="K404" i="12"/>
  <c r="O404" i="12"/>
  <c r="Q404" i="12"/>
  <c r="U404" i="12"/>
  <c r="U398" i="12" s="1"/>
  <c r="G407" i="12"/>
  <c r="M407" i="12" s="1"/>
  <c r="I407" i="12"/>
  <c r="K407" i="12"/>
  <c r="O407" i="12"/>
  <c r="Q407" i="12"/>
  <c r="U407" i="12"/>
  <c r="G409" i="12"/>
  <c r="M409" i="12" s="1"/>
  <c r="I409" i="12"/>
  <c r="K409" i="12"/>
  <c r="O409" i="12"/>
  <c r="Q409" i="12"/>
  <c r="Q408" i="12" s="1"/>
  <c r="U409" i="12"/>
  <c r="G410" i="12"/>
  <c r="M410" i="12" s="1"/>
  <c r="I410" i="12"/>
  <c r="K410" i="12"/>
  <c r="O410" i="12"/>
  <c r="Q410" i="12"/>
  <c r="U410" i="12"/>
  <c r="G411" i="12"/>
  <c r="M411" i="12" s="1"/>
  <c r="I411" i="12"/>
  <c r="K411" i="12"/>
  <c r="O411" i="12"/>
  <c r="Q411" i="12"/>
  <c r="U411" i="12"/>
  <c r="G414" i="12"/>
  <c r="G413" i="12" s="1"/>
  <c r="I86" i="1" s="1"/>
  <c r="I414" i="12"/>
  <c r="I413" i="12" s="1"/>
  <c r="K414" i="12"/>
  <c r="K413" i="12" s="1"/>
  <c r="O414" i="12"/>
  <c r="O413" i="12" s="1"/>
  <c r="Q414" i="12"/>
  <c r="Q413" i="12" s="1"/>
  <c r="U414" i="12"/>
  <c r="U413" i="12" s="1"/>
  <c r="G419" i="12"/>
  <c r="G418" i="12" s="1"/>
  <c r="I87" i="1" s="1"/>
  <c r="I419" i="12"/>
  <c r="I418" i="12" s="1"/>
  <c r="K419" i="12"/>
  <c r="K418" i="12" s="1"/>
  <c r="O419" i="12"/>
  <c r="O418" i="12" s="1"/>
  <c r="Q419" i="12"/>
  <c r="Q418" i="12" s="1"/>
  <c r="U419" i="12"/>
  <c r="U418" i="12" s="1"/>
  <c r="G421" i="12"/>
  <c r="M421" i="12" s="1"/>
  <c r="I421" i="12"/>
  <c r="K421" i="12"/>
  <c r="O421" i="12"/>
  <c r="Q421" i="12"/>
  <c r="U421" i="12"/>
  <c r="G424" i="12"/>
  <c r="M424" i="12" s="1"/>
  <c r="I424" i="12"/>
  <c r="K424" i="12"/>
  <c r="O424" i="12"/>
  <c r="Q424" i="12"/>
  <c r="U424" i="12"/>
  <c r="G428" i="12"/>
  <c r="M428" i="12" s="1"/>
  <c r="I428" i="12"/>
  <c r="K428" i="12"/>
  <c r="O428" i="12"/>
  <c r="Q428" i="12"/>
  <c r="U428" i="12"/>
  <c r="G431" i="12"/>
  <c r="M431" i="12" s="1"/>
  <c r="I431" i="12"/>
  <c r="K431" i="12"/>
  <c r="O431" i="12"/>
  <c r="Q431" i="12"/>
  <c r="U431" i="12"/>
  <c r="G433" i="12"/>
  <c r="M433" i="12" s="1"/>
  <c r="I433" i="12"/>
  <c r="K433" i="12"/>
  <c r="O433" i="12"/>
  <c r="Q433" i="12"/>
  <c r="U433" i="12"/>
  <c r="G435" i="12"/>
  <c r="M435" i="12" s="1"/>
  <c r="I435" i="12"/>
  <c r="K435" i="12"/>
  <c r="O435" i="12"/>
  <c r="Q435" i="12"/>
  <c r="U435" i="12"/>
  <c r="G439" i="12"/>
  <c r="M439" i="12" s="1"/>
  <c r="I439" i="12"/>
  <c r="K439" i="12"/>
  <c r="O439" i="12"/>
  <c r="Q439" i="12"/>
  <c r="U439" i="12"/>
  <c r="G442" i="12"/>
  <c r="M442" i="12" s="1"/>
  <c r="I442" i="12"/>
  <c r="K442" i="12"/>
  <c r="O442" i="12"/>
  <c r="Q442" i="12"/>
  <c r="U442" i="12"/>
  <c r="G446" i="12"/>
  <c r="M446" i="12" s="1"/>
  <c r="I446" i="12"/>
  <c r="K446" i="12"/>
  <c r="O446" i="12"/>
  <c r="Q446" i="12"/>
  <c r="U446" i="12"/>
  <c r="G455" i="12"/>
  <c r="M455" i="12" s="1"/>
  <c r="I455" i="12"/>
  <c r="K455" i="12"/>
  <c r="O455" i="12"/>
  <c r="Q455" i="12"/>
  <c r="U455" i="12"/>
  <c r="G465" i="12"/>
  <c r="M465" i="12" s="1"/>
  <c r="I465" i="12"/>
  <c r="K465" i="12"/>
  <c r="O465" i="12"/>
  <c r="Q465" i="12"/>
  <c r="U465" i="12"/>
  <c r="G467" i="12"/>
  <c r="I467" i="12"/>
  <c r="I466" i="12" s="1"/>
  <c r="K467" i="12"/>
  <c r="K466" i="12" s="1"/>
  <c r="O467" i="12"/>
  <c r="Q467" i="12"/>
  <c r="Q466" i="12" s="1"/>
  <c r="U467" i="12"/>
  <c r="G470" i="12"/>
  <c r="M470" i="12" s="1"/>
  <c r="I470" i="12"/>
  <c r="K470" i="12"/>
  <c r="O470" i="12"/>
  <c r="Q470" i="12"/>
  <c r="U470" i="12"/>
  <c r="G472" i="12"/>
  <c r="M472" i="12" s="1"/>
  <c r="I472" i="12"/>
  <c r="K472" i="12"/>
  <c r="O472" i="12"/>
  <c r="Q472" i="12"/>
  <c r="U472" i="12"/>
  <c r="G474" i="12"/>
  <c r="M474" i="12" s="1"/>
  <c r="I474" i="12"/>
  <c r="K474" i="12"/>
  <c r="O474" i="12"/>
  <c r="Q474" i="12"/>
  <c r="U474" i="12"/>
  <c r="G476" i="12"/>
  <c r="M476" i="12" s="1"/>
  <c r="I476" i="12"/>
  <c r="K476" i="12"/>
  <c r="O476" i="12"/>
  <c r="Q476" i="12"/>
  <c r="U476" i="12"/>
  <c r="G479" i="12"/>
  <c r="M479" i="12" s="1"/>
  <c r="I479" i="12"/>
  <c r="K479" i="12"/>
  <c r="O479" i="12"/>
  <c r="Q479" i="12"/>
  <c r="U479" i="12"/>
  <c r="G483" i="12"/>
  <c r="M483" i="12" s="1"/>
  <c r="I483" i="12"/>
  <c r="K483" i="12"/>
  <c r="O483" i="12"/>
  <c r="Q483" i="12"/>
  <c r="U483" i="12"/>
  <c r="G485" i="12"/>
  <c r="M485" i="12" s="1"/>
  <c r="I485" i="12"/>
  <c r="K485" i="12"/>
  <c r="O485" i="12"/>
  <c r="Q485" i="12"/>
  <c r="U485" i="12"/>
  <c r="G488" i="12"/>
  <c r="M488" i="12" s="1"/>
  <c r="I488" i="12"/>
  <c r="K488" i="12"/>
  <c r="O488" i="12"/>
  <c r="Q488" i="12"/>
  <c r="U488" i="12"/>
  <c r="G490" i="12"/>
  <c r="I490" i="12"/>
  <c r="K490" i="12"/>
  <c r="M490" i="12"/>
  <c r="O490" i="12"/>
  <c r="Q490" i="12"/>
  <c r="U490" i="12"/>
  <c r="G492" i="12"/>
  <c r="M492" i="12" s="1"/>
  <c r="I492" i="12"/>
  <c r="K492" i="12"/>
  <c r="O492" i="12"/>
  <c r="Q492" i="12"/>
  <c r="U492" i="12"/>
  <c r="G498" i="12"/>
  <c r="M498" i="12" s="1"/>
  <c r="I498" i="12"/>
  <c r="K498" i="12"/>
  <c r="O498" i="12"/>
  <c r="Q498" i="12"/>
  <c r="U498" i="12"/>
  <c r="G510" i="12"/>
  <c r="M510" i="12" s="1"/>
  <c r="I510" i="12"/>
  <c r="K510" i="12"/>
  <c r="O510" i="12"/>
  <c r="Q510" i="12"/>
  <c r="U510" i="12"/>
  <c r="G514" i="12"/>
  <c r="M514" i="12" s="1"/>
  <c r="I514" i="12"/>
  <c r="K514" i="12"/>
  <c r="O514" i="12"/>
  <c r="Q514" i="12"/>
  <c r="U514" i="12"/>
  <c r="G518" i="12"/>
  <c r="M518" i="12" s="1"/>
  <c r="I518" i="12"/>
  <c r="K518" i="12"/>
  <c r="O518" i="12"/>
  <c r="Q518" i="12"/>
  <c r="U518" i="12"/>
  <c r="G520" i="12"/>
  <c r="M520" i="12" s="1"/>
  <c r="I520" i="12"/>
  <c r="K520" i="12"/>
  <c r="O520" i="12"/>
  <c r="Q520" i="12"/>
  <c r="U520" i="12"/>
  <c r="G522" i="12"/>
  <c r="M522" i="12" s="1"/>
  <c r="I522" i="12"/>
  <c r="K522" i="12"/>
  <c r="O522" i="12"/>
  <c r="Q522" i="12"/>
  <c r="U522" i="12"/>
  <c r="G525" i="12"/>
  <c r="M525" i="12" s="1"/>
  <c r="I525" i="12"/>
  <c r="K525" i="12"/>
  <c r="O525" i="12"/>
  <c r="Q525" i="12"/>
  <c r="U525" i="12"/>
  <c r="G526" i="12"/>
  <c r="M526" i="12" s="1"/>
  <c r="I526" i="12"/>
  <c r="K526" i="12"/>
  <c r="O526" i="12"/>
  <c r="Q526" i="12"/>
  <c r="U526" i="12"/>
  <c r="G550" i="12"/>
  <c r="M550" i="12" s="1"/>
  <c r="I550" i="12"/>
  <c r="K550" i="12"/>
  <c r="O550" i="12"/>
  <c r="Q550" i="12"/>
  <c r="U550" i="12"/>
  <c r="G551" i="12"/>
  <c r="M551" i="12" s="1"/>
  <c r="I551" i="12"/>
  <c r="K551" i="12"/>
  <c r="O551" i="12"/>
  <c r="Q551" i="12"/>
  <c r="U551" i="12"/>
  <c r="G553" i="12"/>
  <c r="M553" i="12" s="1"/>
  <c r="I553" i="12"/>
  <c r="K553" i="12"/>
  <c r="O553" i="12"/>
  <c r="Q553" i="12"/>
  <c r="U553" i="12"/>
  <c r="G555" i="12"/>
  <c r="I555" i="12"/>
  <c r="K555" i="12"/>
  <c r="M555" i="12"/>
  <c r="O555" i="12"/>
  <c r="Q555" i="12"/>
  <c r="U555" i="12"/>
  <c r="G557" i="12"/>
  <c r="M557" i="12" s="1"/>
  <c r="I557" i="12"/>
  <c r="K557" i="12"/>
  <c r="O557" i="12"/>
  <c r="Q557" i="12"/>
  <c r="U557" i="12"/>
  <c r="G558" i="12"/>
  <c r="M558" i="12" s="1"/>
  <c r="I558" i="12"/>
  <c r="K558" i="12"/>
  <c r="O558" i="12"/>
  <c r="Q558" i="12"/>
  <c r="U558" i="12"/>
  <c r="G560" i="12"/>
  <c r="M560" i="12" s="1"/>
  <c r="I560" i="12"/>
  <c r="K560" i="12"/>
  <c r="O560" i="12"/>
  <c r="Q560" i="12"/>
  <c r="U560" i="12"/>
  <c r="G562" i="12"/>
  <c r="M562" i="12" s="1"/>
  <c r="I562" i="12"/>
  <c r="K562" i="12"/>
  <c r="O562" i="12"/>
  <c r="Q562" i="12"/>
  <c r="U562" i="12"/>
  <c r="G565" i="12"/>
  <c r="M565" i="12" s="1"/>
  <c r="I565" i="12"/>
  <c r="K565" i="12"/>
  <c r="O565" i="12"/>
  <c r="Q565" i="12"/>
  <c r="U565" i="12"/>
  <c r="G568" i="12"/>
  <c r="M568" i="12" s="1"/>
  <c r="I568" i="12"/>
  <c r="K568" i="12"/>
  <c r="O568" i="12"/>
  <c r="Q568" i="12"/>
  <c r="U568" i="12"/>
  <c r="G570" i="12"/>
  <c r="M570" i="12" s="1"/>
  <c r="I570" i="12"/>
  <c r="K570" i="12"/>
  <c r="O570" i="12"/>
  <c r="Q570" i="12"/>
  <c r="U570" i="12"/>
  <c r="G573" i="12"/>
  <c r="M573" i="12" s="1"/>
  <c r="I573" i="12"/>
  <c r="K573" i="12"/>
  <c r="O573" i="12"/>
  <c r="Q573" i="12"/>
  <c r="U573" i="12"/>
  <c r="G576" i="12"/>
  <c r="M576" i="12" s="1"/>
  <c r="I576" i="12"/>
  <c r="K576" i="12"/>
  <c r="O576" i="12"/>
  <c r="Q576" i="12"/>
  <c r="U576" i="12"/>
  <c r="G579" i="12"/>
  <c r="M579" i="12" s="1"/>
  <c r="I579" i="12"/>
  <c r="K579" i="12"/>
  <c r="O579" i="12"/>
  <c r="Q579" i="12"/>
  <c r="U579" i="12"/>
  <c r="G582" i="12"/>
  <c r="M582" i="12" s="1"/>
  <c r="I582" i="12"/>
  <c r="K582" i="12"/>
  <c r="O582" i="12"/>
  <c r="Q582" i="12"/>
  <c r="U582" i="12"/>
  <c r="G585" i="12"/>
  <c r="M585" i="12" s="1"/>
  <c r="I585" i="12"/>
  <c r="K585" i="12"/>
  <c r="O585" i="12"/>
  <c r="Q585" i="12"/>
  <c r="U585" i="12"/>
  <c r="G587" i="12"/>
  <c r="M587" i="12" s="1"/>
  <c r="I587" i="12"/>
  <c r="K587" i="12"/>
  <c r="O587" i="12"/>
  <c r="Q587" i="12"/>
  <c r="U587" i="12"/>
  <c r="G589" i="12"/>
  <c r="M589" i="12" s="1"/>
  <c r="I589" i="12"/>
  <c r="K589" i="12"/>
  <c r="O589" i="12"/>
  <c r="Q589" i="12"/>
  <c r="U589" i="12"/>
  <c r="G592" i="12"/>
  <c r="M592" i="12" s="1"/>
  <c r="I592" i="12"/>
  <c r="K592" i="12"/>
  <c r="O592" i="12"/>
  <c r="Q592" i="12"/>
  <c r="U592" i="12"/>
  <c r="G595" i="12"/>
  <c r="M595" i="12" s="1"/>
  <c r="I595" i="12"/>
  <c r="K595" i="12"/>
  <c r="O595" i="12"/>
  <c r="Q595" i="12"/>
  <c r="U595" i="12"/>
  <c r="G597" i="12"/>
  <c r="M597" i="12" s="1"/>
  <c r="I597" i="12"/>
  <c r="K597" i="12"/>
  <c r="O597" i="12"/>
  <c r="Q597" i="12"/>
  <c r="U597" i="12"/>
  <c r="G600" i="12"/>
  <c r="M600" i="12" s="1"/>
  <c r="I600" i="12"/>
  <c r="K600" i="12"/>
  <c r="O600" i="12"/>
  <c r="Q600" i="12"/>
  <c r="U600" i="12"/>
  <c r="G602" i="12"/>
  <c r="M602" i="12" s="1"/>
  <c r="I602" i="12"/>
  <c r="K602" i="12"/>
  <c r="O602" i="12"/>
  <c r="Q602" i="12"/>
  <c r="U602" i="12"/>
  <c r="G604" i="12"/>
  <c r="M604" i="12" s="1"/>
  <c r="I604" i="12"/>
  <c r="K604" i="12"/>
  <c r="O604" i="12"/>
  <c r="Q604" i="12"/>
  <c r="U604" i="12"/>
  <c r="G606" i="12"/>
  <c r="M606" i="12" s="1"/>
  <c r="I606" i="12"/>
  <c r="K606" i="12"/>
  <c r="O606" i="12"/>
  <c r="Q606" i="12"/>
  <c r="U606" i="12"/>
  <c r="G608" i="12"/>
  <c r="M608" i="12" s="1"/>
  <c r="I608" i="12"/>
  <c r="K608" i="12"/>
  <c r="O608" i="12"/>
  <c r="Q608" i="12"/>
  <c r="U608" i="12"/>
  <c r="G612" i="12"/>
  <c r="M612" i="12" s="1"/>
  <c r="I612" i="12"/>
  <c r="K612" i="12"/>
  <c r="O612" i="12"/>
  <c r="Q612" i="12"/>
  <c r="U612" i="12"/>
  <c r="G615" i="12"/>
  <c r="M615" i="12" s="1"/>
  <c r="I615" i="12"/>
  <c r="K615" i="12"/>
  <c r="O615" i="12"/>
  <c r="Q615" i="12"/>
  <c r="U615" i="12"/>
  <c r="G617" i="12"/>
  <c r="M617" i="12" s="1"/>
  <c r="I617" i="12"/>
  <c r="K617" i="12"/>
  <c r="O617" i="12"/>
  <c r="Q617" i="12"/>
  <c r="U617" i="12"/>
  <c r="G619" i="12"/>
  <c r="M619" i="12" s="1"/>
  <c r="I619" i="12"/>
  <c r="K619" i="12"/>
  <c r="O619" i="12"/>
  <c r="Q619" i="12"/>
  <c r="U619" i="12"/>
  <c r="G625" i="12"/>
  <c r="M625" i="12" s="1"/>
  <c r="I625" i="12"/>
  <c r="K625" i="12"/>
  <c r="O625" i="12"/>
  <c r="Q625" i="12"/>
  <c r="U625" i="12"/>
  <c r="G626" i="12"/>
  <c r="M626" i="12" s="1"/>
  <c r="I626" i="12"/>
  <c r="K626" i="12"/>
  <c r="O626" i="12"/>
  <c r="Q626" i="12"/>
  <c r="U626" i="12"/>
  <c r="G627" i="12"/>
  <c r="M627" i="12" s="1"/>
  <c r="I627" i="12"/>
  <c r="K627" i="12"/>
  <c r="O627" i="12"/>
  <c r="Q627" i="12"/>
  <c r="U627" i="12"/>
  <c r="G628" i="12"/>
  <c r="I628" i="12"/>
  <c r="K628" i="12"/>
  <c r="M628" i="12"/>
  <c r="O628" i="12"/>
  <c r="Q628" i="12"/>
  <c r="U628" i="12"/>
  <c r="G629" i="12"/>
  <c r="M629" i="12" s="1"/>
  <c r="I629" i="12"/>
  <c r="K629" i="12"/>
  <c r="O629" i="12"/>
  <c r="Q629" i="12"/>
  <c r="U629" i="12"/>
  <c r="G630" i="12"/>
  <c r="M630" i="12" s="1"/>
  <c r="I630" i="12"/>
  <c r="K630" i="12"/>
  <c r="O630" i="12"/>
  <c r="Q630" i="12"/>
  <c r="U630" i="12"/>
  <c r="G631" i="12"/>
  <c r="M631" i="12" s="1"/>
  <c r="I631" i="12"/>
  <c r="K631" i="12"/>
  <c r="O631" i="12"/>
  <c r="Q631" i="12"/>
  <c r="U631" i="12"/>
  <c r="G632" i="12"/>
  <c r="M632" i="12" s="1"/>
  <c r="I632" i="12"/>
  <c r="K632" i="12"/>
  <c r="O632" i="12"/>
  <c r="Q632" i="12"/>
  <c r="U632" i="12"/>
  <c r="G633" i="12"/>
  <c r="M633" i="12" s="1"/>
  <c r="I633" i="12"/>
  <c r="K633" i="12"/>
  <c r="O633" i="12"/>
  <c r="Q633" i="12"/>
  <c r="U633" i="12"/>
  <c r="G636" i="12"/>
  <c r="M636" i="12" s="1"/>
  <c r="I636" i="12"/>
  <c r="K636" i="12"/>
  <c r="O636" i="12"/>
  <c r="Q636" i="12"/>
  <c r="U636" i="12"/>
  <c r="G637" i="12"/>
  <c r="M637" i="12" s="1"/>
  <c r="I637" i="12"/>
  <c r="K637" i="12"/>
  <c r="O637" i="12"/>
  <c r="Q637" i="12"/>
  <c r="U637" i="12"/>
  <c r="G638" i="12"/>
  <c r="M638" i="12" s="1"/>
  <c r="I638" i="12"/>
  <c r="K638" i="12"/>
  <c r="O638" i="12"/>
  <c r="Q638" i="12"/>
  <c r="U638" i="12"/>
  <c r="G639" i="12"/>
  <c r="M639" i="12" s="1"/>
  <c r="I639" i="12"/>
  <c r="K639" i="12"/>
  <c r="O639" i="12"/>
  <c r="Q639" i="12"/>
  <c r="U639" i="12"/>
  <c r="G640" i="12"/>
  <c r="M640" i="12" s="1"/>
  <c r="I640" i="12"/>
  <c r="K640" i="12"/>
  <c r="O640" i="12"/>
  <c r="Q640" i="12"/>
  <c r="U640" i="12"/>
  <c r="G641" i="12"/>
  <c r="M641" i="12" s="1"/>
  <c r="I641" i="12"/>
  <c r="K641" i="12"/>
  <c r="O641" i="12"/>
  <c r="Q641" i="12"/>
  <c r="U641" i="12"/>
  <c r="G642" i="12"/>
  <c r="M642" i="12" s="1"/>
  <c r="I642" i="12"/>
  <c r="K642" i="12"/>
  <c r="O642" i="12"/>
  <c r="Q642" i="12"/>
  <c r="U642" i="12"/>
  <c r="G643" i="12"/>
  <c r="M643" i="12" s="1"/>
  <c r="I643" i="12"/>
  <c r="K643" i="12"/>
  <c r="O643" i="12"/>
  <c r="Q643" i="12"/>
  <c r="U643" i="12"/>
  <c r="G644" i="12"/>
  <c r="M644" i="12" s="1"/>
  <c r="I644" i="12"/>
  <c r="K644" i="12"/>
  <c r="O644" i="12"/>
  <c r="Q644" i="12"/>
  <c r="U644" i="12"/>
  <c r="G645" i="12"/>
  <c r="M645" i="12" s="1"/>
  <c r="I645" i="12"/>
  <c r="K645" i="12"/>
  <c r="O645" i="12"/>
  <c r="Q645" i="12"/>
  <c r="U645" i="12"/>
  <c r="G646" i="12"/>
  <c r="I646" i="12"/>
  <c r="K646" i="12"/>
  <c r="M646" i="12"/>
  <c r="O646" i="12"/>
  <c r="Q646" i="12"/>
  <c r="U646" i="12"/>
  <c r="G647" i="12"/>
  <c r="M647" i="12" s="1"/>
  <c r="I647" i="12"/>
  <c r="K647" i="12"/>
  <c r="O647" i="12"/>
  <c r="Q647" i="12"/>
  <c r="U647" i="12"/>
  <c r="G648" i="12"/>
  <c r="M648" i="12" s="1"/>
  <c r="I648" i="12"/>
  <c r="K648" i="12"/>
  <c r="O648" i="12"/>
  <c r="Q648" i="12"/>
  <c r="U648" i="12"/>
  <c r="G651" i="12"/>
  <c r="M651" i="12" s="1"/>
  <c r="I651" i="12"/>
  <c r="K651" i="12"/>
  <c r="O651" i="12"/>
  <c r="Q651" i="12"/>
  <c r="U651" i="12"/>
  <c r="G652" i="12"/>
  <c r="M652" i="12" s="1"/>
  <c r="I652" i="12"/>
  <c r="K652" i="12"/>
  <c r="O652" i="12"/>
  <c r="Q652" i="12"/>
  <c r="U652" i="12"/>
  <c r="G653" i="12"/>
  <c r="M653" i="12" s="1"/>
  <c r="I653" i="12"/>
  <c r="K653" i="12"/>
  <c r="O653" i="12"/>
  <c r="Q653" i="12"/>
  <c r="U653" i="12"/>
  <c r="G654" i="12"/>
  <c r="M654" i="12" s="1"/>
  <c r="I654" i="12"/>
  <c r="K654" i="12"/>
  <c r="O654" i="12"/>
  <c r="Q654" i="12"/>
  <c r="U654" i="12"/>
  <c r="G655" i="12"/>
  <c r="I655" i="12"/>
  <c r="K655" i="12"/>
  <c r="M655" i="12"/>
  <c r="O655" i="12"/>
  <c r="Q655" i="12"/>
  <c r="U655" i="12"/>
  <c r="G656" i="12"/>
  <c r="M656" i="12" s="1"/>
  <c r="I656" i="12"/>
  <c r="K656" i="12"/>
  <c r="O656" i="12"/>
  <c r="Q656" i="12"/>
  <c r="U656" i="12"/>
  <c r="G657" i="12"/>
  <c r="M657" i="12" s="1"/>
  <c r="I657" i="12"/>
  <c r="K657" i="12"/>
  <c r="O657" i="12"/>
  <c r="Q657" i="12"/>
  <c r="U657" i="12"/>
  <c r="G658" i="12"/>
  <c r="M658" i="12" s="1"/>
  <c r="I658" i="12"/>
  <c r="K658" i="12"/>
  <c r="O658" i="12"/>
  <c r="Q658" i="12"/>
  <c r="U658" i="12"/>
  <c r="G661" i="12"/>
  <c r="M661" i="12" s="1"/>
  <c r="I661" i="12"/>
  <c r="K661" i="12"/>
  <c r="O661" i="12"/>
  <c r="Q661" i="12"/>
  <c r="U661" i="12"/>
  <c r="G662" i="12"/>
  <c r="M662" i="12" s="1"/>
  <c r="I662" i="12"/>
  <c r="K662" i="12"/>
  <c r="O662" i="12"/>
  <c r="Q662" i="12"/>
  <c r="U662" i="12"/>
  <c r="G663" i="12"/>
  <c r="M663" i="12" s="1"/>
  <c r="I663" i="12"/>
  <c r="K663" i="12"/>
  <c r="O663" i="12"/>
  <c r="Q663" i="12"/>
  <c r="U663" i="12"/>
  <c r="G664" i="12"/>
  <c r="M664" i="12" s="1"/>
  <c r="I664" i="12"/>
  <c r="K664" i="12"/>
  <c r="O664" i="12"/>
  <c r="Q664" i="12"/>
  <c r="U664" i="12"/>
  <c r="G665" i="12"/>
  <c r="M665" i="12" s="1"/>
  <c r="I665" i="12"/>
  <c r="K665" i="12"/>
  <c r="O665" i="12"/>
  <c r="Q665" i="12"/>
  <c r="U665" i="12"/>
  <c r="G666" i="12"/>
  <c r="M666" i="12" s="1"/>
  <c r="I666" i="12"/>
  <c r="K666" i="12"/>
  <c r="O666" i="12"/>
  <c r="Q666" i="12"/>
  <c r="U666" i="12"/>
  <c r="G668" i="12"/>
  <c r="M668" i="12" s="1"/>
  <c r="I668" i="12"/>
  <c r="K668" i="12"/>
  <c r="O668" i="12"/>
  <c r="Q668" i="12"/>
  <c r="U668" i="12"/>
  <c r="G669" i="12"/>
  <c r="M669" i="12" s="1"/>
  <c r="I669" i="12"/>
  <c r="K669" i="12"/>
  <c r="O669" i="12"/>
  <c r="Q669" i="12"/>
  <c r="U669" i="12"/>
  <c r="G671" i="12"/>
  <c r="M671" i="12" s="1"/>
  <c r="I671" i="12"/>
  <c r="K671" i="12"/>
  <c r="O671" i="12"/>
  <c r="Q671" i="12"/>
  <c r="U671" i="12"/>
  <c r="G672" i="12"/>
  <c r="M672" i="12" s="1"/>
  <c r="I672" i="12"/>
  <c r="K672" i="12"/>
  <c r="O672" i="12"/>
  <c r="Q672" i="12"/>
  <c r="U672" i="12"/>
  <c r="G673" i="12"/>
  <c r="M673" i="12" s="1"/>
  <c r="I673" i="12"/>
  <c r="K673" i="12"/>
  <c r="O673" i="12"/>
  <c r="Q673" i="12"/>
  <c r="U673" i="12"/>
  <c r="G675" i="12"/>
  <c r="M675" i="12" s="1"/>
  <c r="I675" i="12"/>
  <c r="K675" i="12"/>
  <c r="O675" i="12"/>
  <c r="Q675" i="12"/>
  <c r="U675" i="12"/>
  <c r="G677" i="12"/>
  <c r="M677" i="12" s="1"/>
  <c r="I677" i="12"/>
  <c r="K677" i="12"/>
  <c r="O677" i="12"/>
  <c r="Q677" i="12"/>
  <c r="U677" i="12"/>
  <c r="G680" i="12"/>
  <c r="I680" i="12"/>
  <c r="K680" i="12"/>
  <c r="M680" i="12"/>
  <c r="O680" i="12"/>
  <c r="Q680" i="12"/>
  <c r="U680" i="12"/>
  <c r="G682" i="12"/>
  <c r="M682" i="12" s="1"/>
  <c r="I682" i="12"/>
  <c r="K682" i="12"/>
  <c r="O682" i="12"/>
  <c r="Q682" i="12"/>
  <c r="U682" i="12"/>
  <c r="G684" i="12"/>
  <c r="M684" i="12" s="1"/>
  <c r="I684" i="12"/>
  <c r="K684" i="12"/>
  <c r="O684" i="12"/>
  <c r="Q684" i="12"/>
  <c r="U684" i="12"/>
  <c r="G685" i="12"/>
  <c r="M685" i="12" s="1"/>
  <c r="I685" i="12"/>
  <c r="K685" i="12"/>
  <c r="O685" i="12"/>
  <c r="Q685" i="12"/>
  <c r="U685" i="12"/>
  <c r="G687" i="12"/>
  <c r="G686" i="12" s="1"/>
  <c r="I117" i="1" s="1"/>
  <c r="I687" i="12"/>
  <c r="K687" i="12"/>
  <c r="O687" i="12"/>
  <c r="Q687" i="12"/>
  <c r="U687" i="12"/>
  <c r="G689" i="12"/>
  <c r="M689" i="12" s="1"/>
  <c r="I689" i="12"/>
  <c r="K689" i="12"/>
  <c r="O689" i="12"/>
  <c r="Q689" i="12"/>
  <c r="U689" i="12"/>
  <c r="G691" i="12"/>
  <c r="M691" i="12" s="1"/>
  <c r="I691" i="12"/>
  <c r="K691" i="12"/>
  <c r="O691" i="12"/>
  <c r="Q691" i="12"/>
  <c r="U691" i="12"/>
  <c r="G693" i="12"/>
  <c r="M693" i="12" s="1"/>
  <c r="I693" i="12"/>
  <c r="K693" i="12"/>
  <c r="O693" i="12"/>
  <c r="Q693" i="12"/>
  <c r="U693" i="12"/>
  <c r="G695" i="12"/>
  <c r="M695" i="12" s="1"/>
  <c r="I695" i="12"/>
  <c r="K695" i="12"/>
  <c r="O695" i="12"/>
  <c r="Q695" i="12"/>
  <c r="U695" i="12"/>
  <c r="G697" i="12"/>
  <c r="M697" i="12" s="1"/>
  <c r="I697" i="12"/>
  <c r="K697" i="12"/>
  <c r="O697" i="12"/>
  <c r="Q697" i="12"/>
  <c r="U697" i="12"/>
  <c r="G699" i="12"/>
  <c r="M699" i="12" s="1"/>
  <c r="I699" i="12"/>
  <c r="K699" i="12"/>
  <c r="O699" i="12"/>
  <c r="Q699" i="12"/>
  <c r="U699" i="12"/>
  <c r="G701" i="12"/>
  <c r="M701" i="12" s="1"/>
  <c r="I701" i="12"/>
  <c r="K701" i="12"/>
  <c r="O701" i="12"/>
  <c r="Q701" i="12"/>
  <c r="U701" i="12"/>
  <c r="G711" i="12"/>
  <c r="M711" i="12" s="1"/>
  <c r="I711" i="12"/>
  <c r="K711" i="12"/>
  <c r="O711" i="12"/>
  <c r="Q711" i="12"/>
  <c r="U711" i="12"/>
  <c r="G712" i="12"/>
  <c r="I712" i="12"/>
  <c r="K712" i="12"/>
  <c r="M712" i="12"/>
  <c r="O712" i="12"/>
  <c r="Q712" i="12"/>
  <c r="U712" i="12"/>
  <c r="G714" i="12"/>
  <c r="M714" i="12" s="1"/>
  <c r="I714" i="12"/>
  <c r="K714" i="12"/>
  <c r="O714" i="12"/>
  <c r="Q714" i="12"/>
  <c r="U714" i="12"/>
  <c r="G717" i="12"/>
  <c r="M717" i="12" s="1"/>
  <c r="I717" i="12"/>
  <c r="K717" i="12"/>
  <c r="O717" i="12"/>
  <c r="Q717" i="12"/>
  <c r="U717" i="12"/>
  <c r="G719" i="12"/>
  <c r="M719" i="12" s="1"/>
  <c r="I719" i="12"/>
  <c r="K719" i="12"/>
  <c r="O719" i="12"/>
  <c r="Q719" i="12"/>
  <c r="U719" i="12"/>
  <c r="G727" i="12"/>
  <c r="I727" i="12"/>
  <c r="K727" i="12"/>
  <c r="O727" i="12"/>
  <c r="Q727" i="12"/>
  <c r="U727" i="12"/>
  <c r="G729" i="12"/>
  <c r="M729" i="12" s="1"/>
  <c r="I729" i="12"/>
  <c r="K729" i="12"/>
  <c r="O729" i="12"/>
  <c r="Q729" i="12"/>
  <c r="U729" i="12"/>
  <c r="G732" i="12"/>
  <c r="M732" i="12" s="1"/>
  <c r="I732" i="12"/>
  <c r="K732" i="12"/>
  <c r="O732" i="12"/>
  <c r="Q732" i="12"/>
  <c r="U732" i="12"/>
  <c r="G734" i="12"/>
  <c r="M734" i="12" s="1"/>
  <c r="I734" i="12"/>
  <c r="K734" i="12"/>
  <c r="K733" i="12" s="1"/>
  <c r="O734" i="12"/>
  <c r="Q734" i="12"/>
  <c r="U734" i="12"/>
  <c r="U733" i="12" s="1"/>
  <c r="G737" i="12"/>
  <c r="M737" i="12" s="1"/>
  <c r="I737" i="12"/>
  <c r="K737" i="12"/>
  <c r="O737" i="12"/>
  <c r="Q737" i="12"/>
  <c r="U737" i="12"/>
  <c r="G739" i="12"/>
  <c r="M739" i="12" s="1"/>
  <c r="I739" i="12"/>
  <c r="I738" i="12" s="1"/>
  <c r="K739" i="12"/>
  <c r="O739" i="12"/>
  <c r="Q739" i="12"/>
  <c r="U739" i="12"/>
  <c r="G741" i="12"/>
  <c r="I741" i="12"/>
  <c r="K741" i="12"/>
  <c r="O741" i="12"/>
  <c r="Q741" i="12"/>
  <c r="U741" i="12"/>
  <c r="G748" i="12"/>
  <c r="M748" i="12" s="1"/>
  <c r="I748" i="12"/>
  <c r="K748" i="12"/>
  <c r="O748" i="12"/>
  <c r="Q748" i="12"/>
  <c r="U748" i="12"/>
  <c r="G750" i="12"/>
  <c r="M750" i="12" s="1"/>
  <c r="I750" i="12"/>
  <c r="K750" i="12"/>
  <c r="O750" i="12"/>
  <c r="Q750" i="12"/>
  <c r="U750" i="12"/>
  <c r="G757" i="12"/>
  <c r="M757" i="12" s="1"/>
  <c r="I757" i="12"/>
  <c r="K757" i="12"/>
  <c r="O757" i="12"/>
  <c r="Q757" i="12"/>
  <c r="U757" i="12"/>
  <c r="G759" i="12"/>
  <c r="M759" i="12" s="1"/>
  <c r="M758" i="12" s="1"/>
  <c r="I759" i="12"/>
  <c r="I758" i="12" s="1"/>
  <c r="K759" i="12"/>
  <c r="K758" i="12" s="1"/>
  <c r="O759" i="12"/>
  <c r="O758" i="12" s="1"/>
  <c r="Q759" i="12"/>
  <c r="Q758" i="12" s="1"/>
  <c r="U759" i="12"/>
  <c r="U758" i="12" s="1"/>
  <c r="G763" i="12"/>
  <c r="M763" i="12" s="1"/>
  <c r="I763" i="12"/>
  <c r="K763" i="12"/>
  <c r="O763" i="12"/>
  <c r="O762" i="12" s="1"/>
  <c r="Q763" i="12"/>
  <c r="U763" i="12"/>
  <c r="G766" i="12"/>
  <c r="M766" i="12" s="1"/>
  <c r="I766" i="12"/>
  <c r="K766" i="12"/>
  <c r="O766" i="12"/>
  <c r="Q766" i="12"/>
  <c r="Q762" i="12" s="1"/>
  <c r="U766" i="12"/>
  <c r="G768" i="12"/>
  <c r="M768" i="12" s="1"/>
  <c r="I768" i="12"/>
  <c r="K768" i="12"/>
  <c r="O768" i="12"/>
  <c r="Q768" i="12"/>
  <c r="U768" i="12"/>
  <c r="U767" i="12" s="1"/>
  <c r="G769" i="12"/>
  <c r="M769" i="12" s="1"/>
  <c r="I769" i="12"/>
  <c r="K769" i="12"/>
  <c r="O769" i="12"/>
  <c r="Q769" i="12"/>
  <c r="U769" i="12"/>
  <c r="G772" i="12"/>
  <c r="M772" i="12" s="1"/>
  <c r="I772" i="12"/>
  <c r="K772" i="12"/>
  <c r="O772" i="12"/>
  <c r="Q772" i="12"/>
  <c r="U772" i="12"/>
  <c r="G773" i="12"/>
  <c r="M773" i="12" s="1"/>
  <c r="I773" i="12"/>
  <c r="K773" i="12"/>
  <c r="O773" i="12"/>
  <c r="Q773" i="12"/>
  <c r="U773" i="12"/>
  <c r="G774" i="12"/>
  <c r="M774" i="12" s="1"/>
  <c r="I774" i="12"/>
  <c r="K774" i="12"/>
  <c r="O774" i="12"/>
  <c r="Q774" i="12"/>
  <c r="U774" i="12"/>
  <c r="G775" i="12"/>
  <c r="M775" i="12" s="1"/>
  <c r="I775" i="12"/>
  <c r="K775" i="12"/>
  <c r="O775" i="12"/>
  <c r="Q775" i="12"/>
  <c r="U775" i="12"/>
  <c r="I19" i="1"/>
  <c r="G27" i="1"/>
  <c r="H45" i="1"/>
  <c r="I45" i="1" s="1"/>
  <c r="J28" i="1"/>
  <c r="J26" i="1"/>
  <c r="G38" i="1"/>
  <c r="F38" i="1"/>
  <c r="H32" i="1"/>
  <c r="J23" i="1"/>
  <c r="J24" i="1"/>
  <c r="J25" i="1"/>
  <c r="J27" i="1"/>
  <c r="E24" i="1"/>
  <c r="E26" i="1"/>
  <c r="G466" i="12" l="1"/>
  <c r="I101" i="1" s="1"/>
  <c r="Q738" i="12"/>
  <c r="K686" i="12"/>
  <c r="Q771" i="12"/>
  <c r="I767" i="12"/>
  <c r="K718" i="12"/>
  <c r="Q767" i="12"/>
  <c r="Q733" i="12"/>
  <c r="Q718" i="12"/>
  <c r="U420" i="12"/>
  <c r="I398" i="12"/>
  <c r="Q383" i="12"/>
  <c r="O383" i="12"/>
  <c r="K330" i="12"/>
  <c r="U718" i="12"/>
  <c r="O491" i="12"/>
  <c r="O249" i="12"/>
  <c r="I7" i="12"/>
  <c r="U771" i="12"/>
  <c r="O771" i="12"/>
  <c r="M767" i="12"/>
  <c r="M762" i="12"/>
  <c r="O738" i="12"/>
  <c r="G733" i="12"/>
  <c r="I120" i="1" s="1"/>
  <c r="I718" i="12"/>
  <c r="U694" i="12"/>
  <c r="I694" i="12"/>
  <c r="O618" i="12"/>
  <c r="I618" i="12"/>
  <c r="K559" i="12"/>
  <c r="I559" i="12"/>
  <c r="U491" i="12"/>
  <c r="K471" i="12"/>
  <c r="I471" i="12"/>
  <c r="U466" i="12"/>
  <c r="U383" i="12"/>
  <c r="U356" i="12"/>
  <c r="Q190" i="12"/>
  <c r="M190" i="12"/>
  <c r="U114" i="12"/>
  <c r="G64" i="12"/>
  <c r="I64" i="1" s="1"/>
  <c r="U64" i="12"/>
  <c r="M63" i="12"/>
  <c r="M62" i="12" s="1"/>
  <c r="G62" i="12"/>
  <c r="I57" i="1" s="1"/>
  <c r="U7" i="12"/>
  <c r="Q7" i="12"/>
  <c r="M8" i="12"/>
  <c r="M189" i="13"/>
  <c r="U618" i="12"/>
  <c r="Q618" i="12"/>
  <c r="M330" i="12"/>
  <c r="I249" i="12"/>
  <c r="O190" i="12"/>
  <c r="K771" i="12"/>
  <c r="O767" i="12"/>
  <c r="U762" i="12"/>
  <c r="K762" i="12"/>
  <c r="G738" i="12"/>
  <c r="I121" i="1" s="1"/>
  <c r="I733" i="12"/>
  <c r="O718" i="12"/>
  <c r="O694" i="12"/>
  <c r="Q694" i="12"/>
  <c r="K618" i="12"/>
  <c r="I588" i="12"/>
  <c r="U588" i="12"/>
  <c r="Q588" i="12"/>
  <c r="Q559" i="12"/>
  <c r="O559" i="12"/>
  <c r="Q471" i="12"/>
  <c r="O471" i="12"/>
  <c r="K420" i="12"/>
  <c r="I420" i="12"/>
  <c r="U408" i="12"/>
  <c r="I408" i="12"/>
  <c r="O398" i="12"/>
  <c r="Q393" i="12"/>
  <c r="I282" i="12"/>
  <c r="U190" i="12"/>
  <c r="O114" i="12"/>
  <c r="G114" i="12"/>
  <c r="I66" i="1" s="1"/>
  <c r="Q114" i="12"/>
  <c r="O588" i="12"/>
  <c r="Q491" i="12"/>
  <c r="O408" i="12"/>
  <c r="O282" i="12"/>
  <c r="K249" i="12"/>
  <c r="I771" i="12"/>
  <c r="K767" i="12"/>
  <c r="G767" i="12"/>
  <c r="I124" i="1" s="1"/>
  <c r="I18" i="1" s="1"/>
  <c r="I762" i="12"/>
  <c r="U738" i="12"/>
  <c r="K738" i="12"/>
  <c r="O733" i="12"/>
  <c r="G718" i="12"/>
  <c r="I119" i="1" s="1"/>
  <c r="K694" i="12"/>
  <c r="Q686" i="12"/>
  <c r="O686" i="12"/>
  <c r="U686" i="12"/>
  <c r="I686" i="12"/>
  <c r="K588" i="12"/>
  <c r="G588" i="12"/>
  <c r="I115" i="1" s="1"/>
  <c r="U559" i="12"/>
  <c r="K491" i="12"/>
  <c r="I491" i="12"/>
  <c r="U471" i="12"/>
  <c r="O466" i="12"/>
  <c r="M467" i="12"/>
  <c r="M466" i="12" s="1"/>
  <c r="Q420" i="12"/>
  <c r="O420" i="12"/>
  <c r="M419" i="12"/>
  <c r="M418" i="12" s="1"/>
  <c r="M414" i="12"/>
  <c r="M413" i="12" s="1"/>
  <c r="K408" i="12"/>
  <c r="Q398" i="12"/>
  <c r="G398" i="12"/>
  <c r="I84" i="1" s="1"/>
  <c r="M401" i="12"/>
  <c r="M398" i="12" s="1"/>
  <c r="K398" i="12"/>
  <c r="U330" i="12"/>
  <c r="G330" i="12"/>
  <c r="I73" i="1" s="1"/>
  <c r="Q282" i="12"/>
  <c r="G41" i="1"/>
  <c r="G197" i="13"/>
  <c r="I58" i="1" s="1"/>
  <c r="Q189" i="13"/>
  <c r="Q180" i="13"/>
  <c r="I180" i="13"/>
  <c r="O177" i="13"/>
  <c r="O155" i="13"/>
  <c r="G155" i="13"/>
  <c r="I77" i="1" s="1"/>
  <c r="U155" i="13"/>
  <c r="Q155" i="13"/>
  <c r="O122" i="13"/>
  <c r="O92" i="13"/>
  <c r="G65" i="13"/>
  <c r="O7" i="13"/>
  <c r="M175" i="14"/>
  <c r="M174" i="14" s="1"/>
  <c r="I98" i="14"/>
  <c r="M97" i="15"/>
  <c r="O189" i="13"/>
  <c r="O180" i="13"/>
  <c r="I136" i="13"/>
  <c r="K136" i="13"/>
  <c r="U122" i="13"/>
  <c r="Q122" i="13"/>
  <c r="K122" i="13"/>
  <c r="I106" i="13"/>
  <c r="O106" i="13"/>
  <c r="K92" i="13"/>
  <c r="U67" i="13"/>
  <c r="G7" i="13"/>
  <c r="I110" i="1"/>
  <c r="K98" i="14"/>
  <c r="G40" i="14"/>
  <c r="I104" i="1" s="1"/>
  <c r="M43" i="14"/>
  <c r="AE178" i="14"/>
  <c r="F43" i="1" s="1"/>
  <c r="H43" i="1" s="1"/>
  <c r="I43" i="1" s="1"/>
  <c r="M10" i="14"/>
  <c r="O41" i="15"/>
  <c r="I393" i="12"/>
  <c r="G393" i="12"/>
  <c r="I83" i="1" s="1"/>
  <c r="K383" i="12"/>
  <c r="I356" i="12"/>
  <c r="Q356" i="12"/>
  <c r="O356" i="12"/>
  <c r="O330" i="12"/>
  <c r="U282" i="12"/>
  <c r="I114" i="12"/>
  <c r="Q64" i="12"/>
  <c r="I64" i="12"/>
  <c r="O7" i="12"/>
  <c r="K155" i="13"/>
  <c r="U136" i="13"/>
  <c r="I122" i="13"/>
  <c r="U106" i="13"/>
  <c r="Q106" i="13"/>
  <c r="K106" i="13"/>
  <c r="Q92" i="13"/>
  <c r="G92" i="13"/>
  <c r="U92" i="13"/>
  <c r="I92" i="13"/>
  <c r="O67" i="13"/>
  <c r="K67" i="13"/>
  <c r="Q67" i="13"/>
  <c r="I67" i="13"/>
  <c r="M9" i="13"/>
  <c r="U7" i="13"/>
  <c r="K7" i="13"/>
  <c r="H42" i="1"/>
  <c r="I42" i="1" s="1"/>
  <c r="M158" i="14"/>
  <c r="Q7" i="14"/>
  <c r="Q69" i="15"/>
  <c r="G69" i="15"/>
  <c r="O393" i="12"/>
  <c r="I383" i="12"/>
  <c r="G383" i="12"/>
  <c r="I75" i="1" s="1"/>
  <c r="G356" i="12"/>
  <c r="I74" i="1" s="1"/>
  <c r="K356" i="12"/>
  <c r="Q330" i="12"/>
  <c r="I330" i="12"/>
  <c r="K282" i="12"/>
  <c r="Q249" i="12"/>
  <c r="U249" i="12"/>
  <c r="K190" i="12"/>
  <c r="I190" i="12"/>
  <c r="K114" i="12"/>
  <c r="K64" i="12"/>
  <c r="O64" i="12"/>
  <c r="K7" i="12"/>
  <c r="I189" i="13"/>
  <c r="K189" i="13"/>
  <c r="G180" i="13"/>
  <c r="I63" i="1" s="1"/>
  <c r="U180" i="13"/>
  <c r="K180" i="13"/>
  <c r="M178" i="13"/>
  <c r="I155" i="13"/>
  <c r="O136" i="13"/>
  <c r="Q136" i="13"/>
  <c r="G136" i="13"/>
  <c r="I76" i="1" s="1"/>
  <c r="G67" i="13"/>
  <c r="I65" i="1" s="1"/>
  <c r="Q7" i="13"/>
  <c r="I7" i="13"/>
  <c r="O155" i="14"/>
  <c r="U155" i="14"/>
  <c r="M155" i="14"/>
  <c r="O98" i="14"/>
  <c r="Q91" i="14"/>
  <c r="M91" i="14"/>
  <c r="G91" i="14"/>
  <c r="I105" i="1" s="1"/>
  <c r="K7" i="14"/>
  <c r="I7" i="14"/>
  <c r="K97" i="15"/>
  <c r="U97" i="15"/>
  <c r="G41" i="15"/>
  <c r="I108" i="1" s="1"/>
  <c r="M42" i="15"/>
  <c r="Q18" i="15"/>
  <c r="K69" i="15"/>
  <c r="I54" i="15"/>
  <c r="O54" i="15"/>
  <c r="U41" i="15"/>
  <c r="O18" i="15"/>
  <c r="K18" i="15"/>
  <c r="Q7" i="15"/>
  <c r="I68" i="16"/>
  <c r="G68" i="16"/>
  <c r="U68" i="16"/>
  <c r="K68" i="16"/>
  <c r="I37" i="16"/>
  <c r="G37" i="16"/>
  <c r="U37" i="16"/>
  <c r="K37" i="16"/>
  <c r="Q21" i="16"/>
  <c r="I21" i="16"/>
  <c r="K16" i="16"/>
  <c r="G7" i="16"/>
  <c r="K48" i="17"/>
  <c r="G37" i="17"/>
  <c r="U37" i="17"/>
  <c r="K37" i="17"/>
  <c r="Q21" i="17"/>
  <c r="I21" i="17"/>
  <c r="K16" i="17"/>
  <c r="U7" i="17"/>
  <c r="K7" i="17"/>
  <c r="U98" i="14"/>
  <c r="Q98" i="14"/>
  <c r="O91" i="14"/>
  <c r="U40" i="14"/>
  <c r="Q40" i="14"/>
  <c r="O40" i="14"/>
  <c r="O7" i="14"/>
  <c r="G121" i="15"/>
  <c r="I96" i="1" s="1"/>
  <c r="G109" i="15"/>
  <c r="I82" i="1" s="1"/>
  <c r="G88" i="15"/>
  <c r="I111" i="1" s="1"/>
  <c r="U88" i="15"/>
  <c r="K88" i="15"/>
  <c r="U69" i="15"/>
  <c r="I69" i="15"/>
  <c r="K54" i="15"/>
  <c r="K41" i="15"/>
  <c r="Q41" i="15"/>
  <c r="I41" i="15"/>
  <c r="I18" i="15"/>
  <c r="O7" i="15"/>
  <c r="AE134" i="15"/>
  <c r="F44" i="1" s="1"/>
  <c r="H44" i="1" s="1"/>
  <c r="I44" i="1" s="1"/>
  <c r="K28" i="16"/>
  <c r="O7" i="16"/>
  <c r="U7" i="16"/>
  <c r="K7" i="16"/>
  <c r="I48" i="17"/>
  <c r="Q37" i="17"/>
  <c r="O21" i="17"/>
  <c r="Q7" i="17"/>
  <c r="I7" i="17"/>
  <c r="AF82" i="17"/>
  <c r="G46" i="1" s="1"/>
  <c r="H46" i="1" s="1"/>
  <c r="I46" i="1" s="1"/>
  <c r="K7" i="15"/>
  <c r="Q37" i="16"/>
  <c r="I28" i="16"/>
  <c r="G21" i="16"/>
  <c r="I61" i="1" s="1"/>
  <c r="Q7" i="16"/>
  <c r="Q48" i="17"/>
  <c r="U28" i="17"/>
  <c r="I28" i="17"/>
  <c r="M21" i="17"/>
  <c r="G21" i="17"/>
  <c r="O7" i="17"/>
  <c r="U91" i="14"/>
  <c r="I40" i="14"/>
  <c r="K40" i="14"/>
  <c r="U7" i="14"/>
  <c r="I97" i="15"/>
  <c r="Q88" i="15"/>
  <c r="O88" i="15"/>
  <c r="O69" i="15"/>
  <c r="Q54" i="15"/>
  <c r="G54" i="15"/>
  <c r="I109" i="1" s="1"/>
  <c r="U18" i="15"/>
  <c r="U7" i="15"/>
  <c r="M10" i="15"/>
  <c r="M7" i="15" s="1"/>
  <c r="I7" i="15"/>
  <c r="O68" i="16"/>
  <c r="O37" i="16"/>
  <c r="Q28" i="16"/>
  <c r="O21" i="16"/>
  <c r="U21" i="16"/>
  <c r="K21" i="16"/>
  <c r="O16" i="16"/>
  <c r="U48" i="17"/>
  <c r="O48" i="17"/>
  <c r="K28" i="17"/>
  <c r="Q28" i="17"/>
  <c r="M28" i="17"/>
  <c r="K21" i="17"/>
  <c r="O16" i="17"/>
  <c r="M8" i="17"/>
  <c r="M7" i="17" s="1"/>
  <c r="M48" i="17"/>
  <c r="M37" i="17"/>
  <c r="M16" i="17"/>
  <c r="G78" i="17"/>
  <c r="I88" i="1" s="1"/>
  <c r="G48" i="17"/>
  <c r="G75" i="17"/>
  <c r="G16" i="17"/>
  <c r="G28" i="17"/>
  <c r="I62" i="1" s="1"/>
  <c r="M42" i="17"/>
  <c r="M7" i="16"/>
  <c r="M35" i="16"/>
  <c r="M28" i="16" s="1"/>
  <c r="G16" i="16"/>
  <c r="I60" i="1" s="1"/>
  <c r="M73" i="16"/>
  <c r="M68" i="16" s="1"/>
  <c r="M42" i="16"/>
  <c r="M37" i="16" s="1"/>
  <c r="M18" i="15"/>
  <c r="M41" i="15"/>
  <c r="G97" i="15"/>
  <c r="I112" i="1" s="1"/>
  <c r="M125" i="15"/>
  <c r="M124" i="15" s="1"/>
  <c r="M113" i="15"/>
  <c r="M112" i="15" s="1"/>
  <c r="M70" i="15"/>
  <c r="M69" i="15" s="1"/>
  <c r="M55" i="15"/>
  <c r="M54" i="15" s="1"/>
  <c r="G18" i="15"/>
  <c r="I107" i="1" s="1"/>
  <c r="G130" i="15"/>
  <c r="I99" i="1" s="1"/>
  <c r="G118" i="15"/>
  <c r="I95" i="1" s="1"/>
  <c r="G106" i="15"/>
  <c r="I80" i="1" s="1"/>
  <c r="M93" i="15"/>
  <c r="M88" i="15" s="1"/>
  <c r="M98" i="14"/>
  <c r="M40" i="14"/>
  <c r="M7" i="14"/>
  <c r="M166" i="14"/>
  <c r="M165" i="14" s="1"/>
  <c r="G7" i="14"/>
  <c r="G98" i="14"/>
  <c r="I106" i="1" s="1"/>
  <c r="M106" i="13"/>
  <c r="M177" i="13"/>
  <c r="M122" i="13"/>
  <c r="M7" i="13"/>
  <c r="M180" i="13"/>
  <c r="M137" i="13"/>
  <c r="M136" i="13" s="1"/>
  <c r="G189" i="13"/>
  <c r="I56" i="1" s="1"/>
  <c r="M183" i="13"/>
  <c r="M159" i="13"/>
  <c r="M155" i="13" s="1"/>
  <c r="M95" i="13"/>
  <c r="M92" i="13" s="1"/>
  <c r="M71" i="13"/>
  <c r="M67" i="13" s="1"/>
  <c r="G122" i="13"/>
  <c r="I71" i="1" s="1"/>
  <c r="G106" i="13"/>
  <c r="I70" i="1" s="1"/>
  <c r="M771" i="12"/>
  <c r="M733" i="12"/>
  <c r="M588" i="12"/>
  <c r="M471" i="12"/>
  <c r="M420" i="12"/>
  <c r="M356" i="12"/>
  <c r="M282" i="12"/>
  <c r="M7" i="12"/>
  <c r="M491" i="12"/>
  <c r="M618" i="12"/>
  <c r="M559" i="12"/>
  <c r="M383" i="12"/>
  <c r="M249" i="12"/>
  <c r="M694" i="12"/>
  <c r="M408" i="12"/>
  <c r="M393" i="12"/>
  <c r="G7" i="12"/>
  <c r="G618" i="12"/>
  <c r="I116" i="1" s="1"/>
  <c r="G762" i="12"/>
  <c r="I123" i="1" s="1"/>
  <c r="M687" i="12"/>
  <c r="M686" i="12" s="1"/>
  <c r="G559" i="12"/>
  <c r="I114" i="1" s="1"/>
  <c r="G491" i="12"/>
  <c r="I113" i="1" s="1"/>
  <c r="G420" i="12"/>
  <c r="I100" i="1" s="1"/>
  <c r="G408" i="12"/>
  <c r="I85" i="1" s="1"/>
  <c r="G190" i="12"/>
  <c r="I68" i="1" s="1"/>
  <c r="M741" i="12"/>
  <c r="M738" i="12" s="1"/>
  <c r="M727" i="12"/>
  <c r="M718" i="12" s="1"/>
  <c r="G694" i="12"/>
  <c r="I118" i="1" s="1"/>
  <c r="G471" i="12"/>
  <c r="I102" i="1" s="1"/>
  <c r="G249" i="12"/>
  <c r="I69" i="1" s="1"/>
  <c r="M124" i="12"/>
  <c r="M114" i="12" s="1"/>
  <c r="M83" i="12"/>
  <c r="M64" i="12" s="1"/>
  <c r="G771" i="12"/>
  <c r="I125" i="1" s="1"/>
  <c r="I20" i="1" s="1"/>
  <c r="G758" i="12"/>
  <c r="I122" i="1" s="1"/>
  <c r="G282" i="12"/>
  <c r="I72" i="1" s="1"/>
  <c r="G82" i="17" l="1"/>
  <c r="I55" i="1"/>
  <c r="G777" i="12"/>
  <c r="AE777" i="12" s="1"/>
  <c r="F41" i="1" s="1"/>
  <c r="H41" i="1" s="1"/>
  <c r="I41" i="1" s="1"/>
  <c r="G134" i="15"/>
  <c r="I54" i="1"/>
  <c r="G200" i="13"/>
  <c r="I59" i="1"/>
  <c r="G92" i="16"/>
  <c r="I78" i="1"/>
  <c r="I79" i="1"/>
  <c r="I67" i="1"/>
  <c r="G39" i="1"/>
  <c r="G47" i="1" s="1"/>
  <c r="G25" i="1" s="1"/>
  <c r="G26" i="1" s="1"/>
  <c r="I103" i="1"/>
  <c r="I17" i="1" s="1"/>
  <c r="G178" i="14"/>
  <c r="G40" i="1"/>
  <c r="F39" i="1" l="1"/>
  <c r="H39" i="1" s="1"/>
  <c r="H47" i="1" s="1"/>
  <c r="F40" i="1"/>
  <c r="H40" i="1" s="1"/>
  <c r="I40" i="1" s="1"/>
  <c r="F47" i="1"/>
  <c r="I126" i="1"/>
  <c r="I16" i="1"/>
  <c r="I21" i="1" s="1"/>
  <c r="G28" i="1" l="1"/>
  <c r="G23" i="1"/>
  <c r="G24" i="1" s="1"/>
  <c r="G29" i="1" s="1"/>
  <c r="J114" i="1"/>
  <c r="J83" i="1"/>
  <c r="J81" i="1"/>
  <c r="J90" i="1"/>
  <c r="J115" i="1"/>
  <c r="J60" i="1"/>
  <c r="J67" i="1"/>
  <c r="J124" i="1"/>
  <c r="J103" i="1"/>
  <c r="J106" i="1"/>
  <c r="J54" i="1"/>
  <c r="J93" i="1"/>
  <c r="J108" i="1"/>
  <c r="J82" i="1"/>
  <c r="J80" i="1"/>
  <c r="J117" i="1"/>
  <c r="J74" i="1"/>
  <c r="J55" i="1"/>
  <c r="J58" i="1"/>
  <c r="J56" i="1"/>
  <c r="J75" i="1"/>
  <c r="J110" i="1"/>
  <c r="J78" i="1"/>
  <c r="J94" i="1"/>
  <c r="J87" i="1"/>
  <c r="J88" i="1"/>
  <c r="J92" i="1"/>
  <c r="J120" i="1"/>
  <c r="J119" i="1"/>
  <c r="J69" i="1"/>
  <c r="J63" i="1"/>
  <c r="J68" i="1"/>
  <c r="J104" i="1"/>
  <c r="J122" i="1"/>
  <c r="J76" i="1"/>
  <c r="J111" i="1"/>
  <c r="J109" i="1"/>
  <c r="J61" i="1"/>
  <c r="J66" i="1"/>
  <c r="J62" i="1"/>
  <c r="J101" i="1"/>
  <c r="J59" i="1"/>
  <c r="J123" i="1"/>
  <c r="J71" i="1"/>
  <c r="J125" i="1"/>
  <c r="J70" i="1"/>
  <c r="J95" i="1"/>
  <c r="J118" i="1"/>
  <c r="J64" i="1"/>
  <c r="J121" i="1"/>
  <c r="J85" i="1"/>
  <c r="J97" i="1"/>
  <c r="J105" i="1"/>
  <c r="J112" i="1"/>
  <c r="J98" i="1"/>
  <c r="J86" i="1"/>
  <c r="J73" i="1"/>
  <c r="J65" i="1"/>
  <c r="J100" i="1"/>
  <c r="J116" i="1"/>
  <c r="J91" i="1"/>
  <c r="J77" i="1"/>
  <c r="J96" i="1"/>
  <c r="J99" i="1"/>
  <c r="J84" i="1"/>
  <c r="J89" i="1"/>
  <c r="J72" i="1"/>
  <c r="J107" i="1"/>
  <c r="J79" i="1"/>
  <c r="J113" i="1"/>
  <c r="J57" i="1"/>
  <c r="J102" i="1"/>
  <c r="I39" i="1"/>
  <c r="I47" i="1" s="1"/>
  <c r="J44" i="1" l="1"/>
  <c r="J46" i="1"/>
  <c r="J41" i="1"/>
  <c r="J42" i="1"/>
  <c r="J43" i="1"/>
  <c r="J45" i="1"/>
  <c r="J40" i="1"/>
  <c r="J39" i="1"/>
  <c r="J47" i="1" s="1"/>
  <c r="J1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<sst xmlns="http://schemas.openxmlformats.org/spreadsheetml/2006/main" count="5798" uniqueCount="1732">
  <si>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</si>
  <si>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</si>
  <si>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</si>
  <si>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</si>
  <si>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</si>
  <si>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</si>
  <si>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</si>
  <si>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</si>
  <si>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</si>
  <si>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</si>
  <si>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</si>
  <si>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</si>
  <si>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</si>
  <si>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</si>
  <si>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</si>
  <si>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</si>
  <si>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</si>
  <si>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</si>
  <si>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</si>
  <si>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</si>
  <si>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</si>
  <si>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</si>
  <si>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</si>
  <si>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</si>
  <si>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</si>
  <si>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</si>
  <si>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</si>
  <si>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</si>
  <si>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</si>
  <si>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</si>
  <si>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</si>
  <si>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</si>
  <si>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</si>
  <si>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</si>
  <si>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</si>
  <si>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</si>
  <si>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</si>
  <si>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</si>
  <si>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</si>
  <si>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</si>
  <si>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</si>
  <si>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SP18-11-01</t>
  </si>
  <si>
    <t>Hájenka města Kaplice parc.č.418,k.ú.Blansko u Kaplice</t>
  </si>
  <si>
    <t>Stavba</t>
  </si>
  <si>
    <t>SO01</t>
  </si>
  <si>
    <t>HÁJENKA</t>
  </si>
  <si>
    <t>01-1</t>
  </si>
  <si>
    <t>STAVEBNÍ ČÁST</t>
  </si>
  <si>
    <t>01-2</t>
  </si>
  <si>
    <t>ELEKTROINSTALACE</t>
  </si>
  <si>
    <t>01-3</t>
  </si>
  <si>
    <t>ZDRAVOTNÍ INSTALACE</t>
  </si>
  <si>
    <t>01-4</t>
  </si>
  <si>
    <t>ÚSTŘEDNÍ VYTÁPĚNÍ</t>
  </si>
  <si>
    <t>01-5</t>
  </si>
  <si>
    <t>VENKOVNÍ KANALIZACE</t>
  </si>
  <si>
    <t>01-6</t>
  </si>
  <si>
    <t>VENKOVNÍ VODOVOD</t>
  </si>
  <si>
    <t>Celkem za stavbu</t>
  </si>
  <si>
    <t>CZK</t>
  </si>
  <si>
    <t>Rekapitulace dílů</t>
  </si>
  <si>
    <t>Typ dílu</t>
  </si>
  <si>
    <t>1</t>
  </si>
  <si>
    <t>Elektroinstalace</t>
  </si>
  <si>
    <t>Zemní práce</t>
  </si>
  <si>
    <t>10</t>
  </si>
  <si>
    <t>ZEMNÍ PRÁCE</t>
  </si>
  <si>
    <t>11</t>
  </si>
  <si>
    <t>Přípravné a přidružené práce</t>
  </si>
  <si>
    <t>Rozvaděč RE</t>
  </si>
  <si>
    <t>13</t>
  </si>
  <si>
    <t>Hloubené vykopávky</t>
  </si>
  <si>
    <t>15</t>
  </si>
  <si>
    <t>Roubení</t>
  </si>
  <si>
    <t>16</t>
  </si>
  <si>
    <t>Přemístění výkopku</t>
  </si>
  <si>
    <t>17</t>
  </si>
  <si>
    <t>Konstrukce ze zemin</t>
  </si>
  <si>
    <t>2</t>
  </si>
  <si>
    <t>Svítidla</t>
  </si>
  <si>
    <t>Základy a zvláštní zakládání</t>
  </si>
  <si>
    <t>3</t>
  </si>
  <si>
    <t>Rozvaděč RB</t>
  </si>
  <si>
    <t>Svislé a kompletní konstrukce</t>
  </si>
  <si>
    <t>4</t>
  </si>
  <si>
    <t>Rozvaděč RT</t>
  </si>
  <si>
    <t>Vodorovné konstrukce</t>
  </si>
  <si>
    <t>5</t>
  </si>
  <si>
    <t>Komunikace</t>
  </si>
  <si>
    <t>STRUKTUROVANÁ KABELÁŽ</t>
  </si>
  <si>
    <t>6</t>
  </si>
  <si>
    <t>ZVONKOVÁ INSTALACE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</si>
  <si>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</si>
  <si>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</si>
  <si>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</si>
  <si>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</si>
  <si>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</si>
  <si>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</si>
  <si>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</si>
  <si>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</si>
  <si>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7</t>
  </si>
  <si>
    <t>INSTALACE STA</t>
  </si>
  <si>
    <t>8</t>
  </si>
  <si>
    <t>UZEMNNĚNÍ, HROMOSVOD</t>
  </si>
  <si>
    <t>87</t>
  </si>
  <si>
    <t>Potrubí z trub z plastických hmot, skleněných a čedičových</t>
  </si>
  <si>
    <t>89</t>
  </si>
  <si>
    <t>Ostatní konstrukce</t>
  </si>
  <si>
    <t>9</t>
  </si>
  <si>
    <t>Dokončovací práce, demolice</t>
  </si>
  <si>
    <t>Kompletace STA</t>
  </si>
  <si>
    <t>90</t>
  </si>
  <si>
    <t>Hodinové zúčtovací sazby (HZS)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</si>
  <si>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</si>
  <si>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</si>
  <si>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</si>
  <si>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</si>
  <si>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</si>
  <si>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</si>
  <si>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</si>
  <si>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</si>
  <si>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</si>
  <si>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</si>
  <si>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H27</t>
  </si>
  <si>
    <t>Vedení trubní dálková a přípojná</t>
  </si>
  <si>
    <t>H713</t>
  </si>
  <si>
    <t>Izolace tepelné</t>
  </si>
  <si>
    <t>H721</t>
  </si>
  <si>
    <t>Vnitřní kanalizace</t>
  </si>
  <si>
    <t>H722</t>
  </si>
  <si>
    <t>Vnitřní vodovod</t>
  </si>
  <si>
    <t>H724</t>
  </si>
  <si>
    <t>Strojní vybavení</t>
  </si>
  <si>
    <t>H725</t>
  </si>
  <si>
    <t>Zařizovací předměty</t>
  </si>
  <si>
    <t>H731</t>
  </si>
  <si>
    <t>Kotelny</t>
  </si>
  <si>
    <t>H732</t>
  </si>
  <si>
    <t>Strojovny</t>
  </si>
  <si>
    <t>H733</t>
  </si>
  <si>
    <t>Rozvod potrubí</t>
  </si>
  <si>
    <t>H734</t>
  </si>
  <si>
    <t>Armatury</t>
  </si>
  <si>
    <t>H735</t>
  </si>
  <si>
    <t>Otopná tělesa</t>
  </si>
  <si>
    <t>H736</t>
  </si>
  <si>
    <t>Podlahové vytápění</t>
  </si>
  <si>
    <t>711</t>
  </si>
  <si>
    <t>Izolace proti vodě</t>
  </si>
  <si>
    <t>712</t>
  </si>
  <si>
    <t>Povlakové krytiny</t>
  </si>
  <si>
    <t>713</t>
  </si>
  <si>
    <t>721</t>
  </si>
  <si>
    <t>722</t>
  </si>
  <si>
    <t>724</t>
  </si>
  <si>
    <t>725</t>
  </si>
  <si>
    <t>731</t>
  </si>
  <si>
    <t>732</t>
  </si>
  <si>
    <t>733</t>
  </si>
  <si>
    <t>734</t>
  </si>
  <si>
    <t>735</t>
  </si>
  <si>
    <t>736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</si>
  <si>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</si>
  <si>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</si>
  <si>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</si>
  <si>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</si>
  <si>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</si>
  <si>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</si>
  <si>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</si>
  <si>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</si>
  <si>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</si>
  <si>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</si>
  <si>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</si>
  <si>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</si>
  <si>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</si>
  <si>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</si>
  <si>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777</t>
  </si>
  <si>
    <t>Podlahy ze syntetických hmot</t>
  </si>
  <si>
    <t>781</t>
  </si>
  <si>
    <t>Obklady keramické</t>
  </si>
  <si>
    <t>783</t>
  </si>
  <si>
    <t>Nátěry</t>
  </si>
  <si>
    <t>784</t>
  </si>
  <si>
    <t>Malby</t>
  </si>
  <si>
    <t>M24</t>
  </si>
  <si>
    <t>Montáže vzduchotechnických zařízení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</si>
  <si>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</si>
  <si>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</si>
  <si>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</si>
  <si>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</si>
  <si>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</si>
  <si>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</si>
  <si>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</si>
  <si>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</si>
  <si>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</si>
  <si>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</si>
  <si>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</si>
  <si>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</si>
  <si>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</si>
  <si>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</si>
  <si>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</si>
  <si>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</si>
  <si>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</si>
  <si>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</si>
  <si>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</si>
  <si>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</si>
  <si>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</si>
  <si>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</si>
  <si>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</si>
  <si>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</si>
  <si>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Dodavatel</t>
  </si>
  <si>
    <t>Díl:</t>
  </si>
  <si>
    <t>DIL</t>
  </si>
  <si>
    <t>181301103</t>
  </si>
  <si>
    <t>Rozprostření ornice, rovina, tl. 15-20 cm,do 500m2</t>
  </si>
  <si>
    <t>m2</t>
  </si>
  <si>
    <t>800-1</t>
  </si>
  <si>
    <t>RTS 18/ I</t>
  </si>
  <si>
    <t>POL1_</t>
  </si>
  <si>
    <t>DODÁVKA ORNICE - INVESTOR</t>
  </si>
  <si>
    <t>POP</t>
  </si>
  <si>
    <t>terénní úpravy okolo objektu : 100/0,2</t>
  </si>
  <si>
    <t>VV</t>
  </si>
  <si>
    <t>131301112</t>
  </si>
  <si>
    <t>Hloubení nezapaž. jam hor.4 do 1000 m3, STROJNĚ</t>
  </si>
  <si>
    <t>m3</t>
  </si>
  <si>
    <t>131301119</t>
  </si>
  <si>
    <t>Příplatek za lepivost - hloubení nezap.jam v hor.4</t>
  </si>
  <si>
    <t>151101201</t>
  </si>
  <si>
    <t>Pažení stěn výkopu - příložné - hloubky do 4 m</t>
  </si>
  <si>
    <t>151101211</t>
  </si>
  <si>
    <t>132301210</t>
  </si>
  <si>
    <t>Hloubení rýh š.do 200 cm hor.4 do 50 m3, STROJNĚ</t>
  </si>
  <si>
    <t>suterén : 7,61*0,75*0,6+5,9*0,75*0,6+8,76*0,75*0,6+2,75*0,75*0,6+0,35*0,6*0,6*2+1,04*0,42*0,6+3,15*0,75*1,1+1,15*0,75*1,1</t>
  </si>
  <si>
    <t>schody do suterénu : 1,46*0,75*1,1+3,15*0,75*1,1+0,82*0,5*1,1+1*0,6*0,43</t>
  </si>
  <si>
    <t>132301219</t>
  </si>
  <si>
    <t>Přípl.za lepivost,hloubení rýh 200cm,hor.4,STROJNĚ</t>
  </si>
  <si>
    <t>50% : 19,83283*0,5</t>
  </si>
  <si>
    <t>132301110</t>
  </si>
  <si>
    <t>Hloubení rýh š.do 60 cm v hor.4 do 50 m3,STROJNĚ</t>
  </si>
  <si>
    <t>132301119</t>
  </si>
  <si>
    <t>Přípl.za lepivost,hloubení rýh 60 cm,hor.4,STROJNĚ</t>
  </si>
  <si>
    <t>122301101</t>
  </si>
  <si>
    <t>Odkopávky nezapažené v hor. 4 do 100 m3</t>
  </si>
  <si>
    <t>122301109</t>
  </si>
  <si>
    <t>Příplatek za lepivost - odkopávky v hor. 4</t>
  </si>
  <si>
    <t>133301101</t>
  </si>
  <si>
    <t>Hloubení šachet v hor.4 do 100 m3</t>
  </si>
  <si>
    <t>133301109</t>
  </si>
  <si>
    <t>Příplatek za lepivost - hloubení šachet v hor.4</t>
  </si>
  <si>
    <t>171102103</t>
  </si>
  <si>
    <t>Uložení sypaniny do násypů, zhutn</t>
  </si>
  <si>
    <t>174101101</t>
  </si>
  <si>
    <t>Zásyp jam, rýh, šachet se zhutněním</t>
  </si>
  <si>
    <t>včetně strojního přemístění materiálu pro zásyp ze vzdálenosti do 10 m od okraje zásypu</t>
  </si>
  <si>
    <t>181101102</t>
  </si>
  <si>
    <t>Úprava pláně v zářezech v hor. 1-4, se zhutněním</t>
  </si>
  <si>
    <t>dlažba terasy : 80</t>
  </si>
  <si>
    <t>z1 : 1,45*1,02</t>
  </si>
  <si>
    <t>z1 : 17</t>
  </si>
  <si>
    <t>z2 : 32</t>
  </si>
  <si>
    <t>z5 : 74</t>
  </si>
  <si>
    <t>162301101</t>
  </si>
  <si>
    <t>Vodorovné přemístění výkopku z hor.1-4 do 500 m</t>
  </si>
  <si>
    <t>100003100</t>
  </si>
  <si>
    <t>Naložení sypaniny</t>
  </si>
  <si>
    <t>11001</t>
  </si>
  <si>
    <t>Statické zajištění stávající opěrné zdi</t>
  </si>
  <si>
    <t>kpl</t>
  </si>
  <si>
    <t>Vlastní</t>
  </si>
  <si>
    <t>274313621</t>
  </si>
  <si>
    <t>801-1</t>
  </si>
  <si>
    <t>Včetně dodávky a uložení betonu a kamene.</t>
  </si>
  <si>
    <t>suterén : 7,61*0,75*0,6+5,9*0,75*0,6+8,76*0,75*0,6+2,75*0,75*0,6+0,35*0,83*0,6+1,04*0,42*0,6</t>
  </si>
  <si>
    <t>0,35*0,6*0,6+3,15*0,6*1,1+0,4*0,75*1,1+1,57*0,75*1,1+3,15*0,75*1,1+0,82*0,5*1,1</t>
  </si>
  <si>
    <t>1*1,1*0,6+1*1,1*0,6+0,92*1,1*0,6</t>
  </si>
  <si>
    <t>hájenka_obvodové pasy : 0,5*0,6*2,57*2+0,5*0,6*2,08+0,5*0,6*1,59*2+7,28*0,6*1,1+15,55*0,6*1,1+6,8*0,6*1,1</t>
  </si>
  <si>
    <t>7,15*0,6*1,1+0,6*0,6*1,1+0,37*0,6*1,1+0,61*0,6*2,08</t>
  </si>
  <si>
    <t>hájenka_vnitřní pasy : 0,4*0,6*1,1*2+0,4*0,5*1,1-2+6,41*0,6*0,65+1*0,6*1,1+0,16*0,6*1,1+4,44*0,6*0,65</t>
  </si>
  <si>
    <t>4,4*0,5*0,65+2,33*0,5*0,65+2,47*0,5*0,65+0,79*0,45*1,1+0,4*0,5*2,08+0,5*0,5*1,59</t>
  </si>
  <si>
    <t>0,5*0,5*1,1+1,4*0,5*0,65+1,42*0,45*0,65</t>
  </si>
  <si>
    <t>garáž : 10,3*2*0,6*1,05+6,8*2*0,6*1,05+0,4*0,6*1,05*2+4,8*0,6*0,6</t>
  </si>
  <si>
    <t>sloupek : 0,5*0,5*1</t>
  </si>
  <si>
    <t>271531113-R</t>
  </si>
  <si>
    <t>273321321</t>
  </si>
  <si>
    <t>p1,2,3,6 : 50,8*0,15+130,84*0,15+6,8*10,3*0,15</t>
  </si>
  <si>
    <t>dlažba terasy_spádovaná : 80*0,23</t>
  </si>
  <si>
    <t>z3 : 4,72*1,02*0,15</t>
  </si>
  <si>
    <t>273361921</t>
  </si>
  <si>
    <t>t</t>
  </si>
  <si>
    <t>289970111</t>
  </si>
  <si>
    <t>Vrstva geotextilie 300g/m2</t>
  </si>
  <si>
    <t>800-2</t>
  </si>
  <si>
    <t>p1,2,3,6 : (50,8+130,84+6,8*10,3)*2</t>
  </si>
  <si>
    <t>274272150-R</t>
  </si>
  <si>
    <t>Zdivo základové z bednicích tvárnic, tl. 40 cm, výplň tvárnic betonem C 20/25</t>
  </si>
  <si>
    <t>schody : 13,51</t>
  </si>
  <si>
    <t>274272140</t>
  </si>
  <si>
    <t>Zdivo základové z bednicích tvárnic, tl. 30 cm, výplň tvárnic betonem C 25/30</t>
  </si>
  <si>
    <t>274361721</t>
  </si>
  <si>
    <t>Výztuž základových pasů z oceli BSt 500 S</t>
  </si>
  <si>
    <t>212755114</t>
  </si>
  <si>
    <t>Trativody z drenážních trubek DN 10 cm bez lože, PVC</t>
  </si>
  <si>
    <t>m</t>
  </si>
  <si>
    <t>212572121</t>
  </si>
  <si>
    <t>Lože trativodu z kameniva drobného těženého</t>
  </si>
  <si>
    <t>212971110</t>
  </si>
  <si>
    <t>Opláštění trativodů z geotext., do sklonu 1:2,5</t>
  </si>
  <si>
    <t>67352004</t>
  </si>
  <si>
    <t>Geotextilie 300 g/m2</t>
  </si>
  <si>
    <t>SPCM</t>
  </si>
  <si>
    <t>POL3_</t>
  </si>
  <si>
    <t>212561111</t>
  </si>
  <si>
    <t>Výplň odvodňov. trativodů kam. hrubě drcen. 16 mm</t>
  </si>
  <si>
    <t>275313621</t>
  </si>
  <si>
    <t>Beton základových patek prostý C 20/25</t>
  </si>
  <si>
    <t>oplocení : 0,5*0,5*0,9*12</t>
  </si>
  <si>
    <t>345232121</t>
  </si>
  <si>
    <t>Stříška plotu ze zákrytových desek, šířka 300 mm</t>
  </si>
  <si>
    <t>schody : 5,39</t>
  </si>
  <si>
    <t>311238267</t>
  </si>
  <si>
    <t>Zdivo z cihlených bloků,  tl. 500 mm</t>
  </si>
  <si>
    <t>suterén : 8,46*2*2,25+5,6*2*2,25-0,75*0,75-1,1*2,03</t>
  </si>
  <si>
    <t>311238527</t>
  </si>
  <si>
    <t>Zdivo z cihlených bloků tl. 440 mm</t>
  </si>
  <si>
    <t>1np : 15*2*2,5+15,75*2*2,5</t>
  </si>
  <si>
    <t>odečet otvorů : -(1,25*1,5*3+1,5*2,35+1*1,5*2+0,6*0,75+1,1*2,1*2+1,1*0,75+1*0,75*2+1*1,25+1,75*1)</t>
  </si>
  <si>
    <t>2np : 0,5*2+4,5*2,77+1*8+25,4*2+3,98*7*0,5*2+7,25*0,25+0,56*0,4+4,01*1+3,65*2,62</t>
  </si>
  <si>
    <t>odečet otvorů : -(1,25*1,45*2+1*1,5*4+1*1,3*2)</t>
  </si>
  <si>
    <t>311238523</t>
  </si>
  <si>
    <t>Zdivo z cihelných bloků,  tl. 300 mm</t>
  </si>
  <si>
    <t>1np : 7,62*2,75*2-2,7*2,35-1,2*2,35-2,5*2,35+6,12*2,75-1,2*2,1+3*2,75</t>
  </si>
  <si>
    <t>311238522</t>
  </si>
  <si>
    <t>Zdivo z cihelných bloků,  tl. 240 mm</t>
  </si>
  <si>
    <t>1np : 2,82*2,75+2,51*2,75+2,02*2,75</t>
  </si>
  <si>
    <t>2np : 2,7*2,76+2,82*2,75*2</t>
  </si>
  <si>
    <t>317168130</t>
  </si>
  <si>
    <t>Překlad keramický vysoký 70x238x1000 mm</t>
  </si>
  <si>
    <t>kus</t>
  </si>
  <si>
    <t>317168131</t>
  </si>
  <si>
    <t>Překlad keramický vysoký 70x238x1250 mm</t>
  </si>
  <si>
    <t>5*11</t>
  </si>
  <si>
    <t>317168132</t>
  </si>
  <si>
    <t>Překlad keramický vysoký 70x238x1500 mm</t>
  </si>
  <si>
    <t>5*9+3+4</t>
  </si>
  <si>
    <t>317168133</t>
  </si>
  <si>
    <t>Překlad keramický vysoký 70x238x1750 mm</t>
  </si>
  <si>
    <t>317168134</t>
  </si>
  <si>
    <t>Překlad keramický vysoký 70x238x2000 mm</t>
  </si>
  <si>
    <t>317168138</t>
  </si>
  <si>
    <t>Překlad keramický vysoký 70x238x3000 mm</t>
  </si>
  <si>
    <t>317168139</t>
  </si>
  <si>
    <t>Překlad keramický vysoký 70x238x3250 mm</t>
  </si>
  <si>
    <t>317998114</t>
  </si>
  <si>
    <t>Izolace mezi překlady polystyren tl. 90 mm</t>
  </si>
  <si>
    <t>1+1,25*7+1,5*5+1,75+2</t>
  </si>
  <si>
    <t>317168121</t>
  </si>
  <si>
    <t>Překlad keramický plochý 145x71x1000 mm</t>
  </si>
  <si>
    <t>Včetně dodávky překladů.</t>
  </si>
  <si>
    <t>suterén : 2</t>
  </si>
  <si>
    <t>317168123</t>
  </si>
  <si>
    <t>Překlad keramický plochý 145x71x1500 mm</t>
  </si>
  <si>
    <t>317168111</t>
  </si>
  <si>
    <t>Překlad keramický plochý 115x71x1000 mm</t>
  </si>
  <si>
    <t>suterén : 1</t>
  </si>
  <si>
    <t>317168112</t>
  </si>
  <si>
    <t>Překlad keramický plochý 115x71x1250 mm</t>
  </si>
  <si>
    <t>2np : 4</t>
  </si>
  <si>
    <t>317168113</t>
  </si>
  <si>
    <t>Překlad keramický plochý 115x71x1500 mm</t>
  </si>
  <si>
    <t>346271112</t>
  </si>
  <si>
    <t>Přizdívky izolační z cihel betonových 140 mm</t>
  </si>
  <si>
    <t>suterén : 5,6*2*2,4+8,46*2*2,4-0,75*0,75-1,1*2,03</t>
  </si>
  <si>
    <t>342255028</t>
  </si>
  <si>
    <t>Příčky z desek porobetonových tl. 15 cm</t>
  </si>
  <si>
    <t>1np : (3+3,65+2,04+0,92)*2,75</t>
  </si>
  <si>
    <t>odečet otvorů : -(0,8*2+0,9*2)</t>
  </si>
  <si>
    <t>2np : 17,1+5*3,98*0,5</t>
  </si>
  <si>
    <t>odečet otvorů : -0,9*2*2</t>
  </si>
  <si>
    <t>342255024</t>
  </si>
  <si>
    <t>Příčky z desek porobetonových tl. 10 cm</t>
  </si>
  <si>
    <t>1np : (1+1,55+0,65+0,8+1,52+3,52+1,2+1,37+2,85+1+1+3,3)*0,75</t>
  </si>
  <si>
    <t>odečet otvorů : -(0,8*2*2+0,9*2*3+1*2+1,4*2)</t>
  </si>
  <si>
    <t>2np : (5,52+2,67+1,2)*2,75</t>
  </si>
  <si>
    <t>odečet otvorů : -(0,8*2+0,9*2*2)</t>
  </si>
  <si>
    <t>317121047</t>
  </si>
  <si>
    <t>Překlad nenosný pórobeton, světlost otv. do 105 cm, 124 x 24,9 x 10 cm</t>
  </si>
  <si>
    <t>Překlad nenosný pórobeton, světlost otv. do 105 cm, 124 x 24,9 x 15 cm</t>
  </si>
  <si>
    <t>317121049</t>
  </si>
  <si>
    <t>Překlad nenosný pórobeton, světlost otv. do 375 cm</t>
  </si>
  <si>
    <t>311112340</t>
  </si>
  <si>
    <t>Stěna z tvárnic ztraceného bednění, tl. 40 cm, zalití tvárnic betonem C 20/25</t>
  </si>
  <si>
    <t>1šár_hájenka : 15*0,25*2+15,75*2*0,25</t>
  </si>
  <si>
    <t>311112330</t>
  </si>
  <si>
    <t>Stěna z tvárnic ztraceného bednění, tl. 30 cm, zalití tvárnic betonem C 20/25</t>
  </si>
  <si>
    <t>garáž : 10*2*3,25-10*2*0,25+6,5*3,25-6,5*0,25+5,9*3,25-5,9*0,25+3,27*6,5*0,5*2</t>
  </si>
  <si>
    <t>-(2,5*2,4*2-1*2,15-1*0,75*2-0,8*2,15)</t>
  </si>
  <si>
    <t>311361721</t>
  </si>
  <si>
    <t>Výztuž nadzákladových zdí z ocel BSt 500 S, ODHAD</t>
  </si>
  <si>
    <t>0,012*15,375</t>
  </si>
  <si>
    <t>0,026*111,825</t>
  </si>
  <si>
    <t>314241105</t>
  </si>
  <si>
    <t>Pata pro komín jednoprůduchový, DN 200 mm</t>
  </si>
  <si>
    <t>314241205</t>
  </si>
  <si>
    <t>Komín. těleso, jednoprůduchové, DN 200 mm</t>
  </si>
  <si>
    <t>314241325</t>
  </si>
  <si>
    <t>Plášť  175 cm, jednoprůd. DN 20 cm,str.omít</t>
  </si>
  <si>
    <t>316381112</t>
  </si>
  <si>
    <t>Komínové krycí desky bez přesahu tl. 80 - 100 mm</t>
  </si>
  <si>
    <t>0,5*0,5</t>
  </si>
  <si>
    <t>342016622-R</t>
  </si>
  <si>
    <t>Příčka SDK tl.255mm,2x ocel.kce,1x oplášť. 12,5</t>
  </si>
  <si>
    <t>V MÍSTECH S MOKRÝM PROVOZEM NUTNO DESKY IMRENGOVANÉ</t>
  </si>
  <si>
    <t>p11 : 1,49*3,6+1,49*0,81+1,49*4,61+1,14*4,37</t>
  </si>
  <si>
    <t>346244313</t>
  </si>
  <si>
    <t>Obezdívky van z desek porobetonových tl. 100 mm</t>
  </si>
  <si>
    <t>wc moduly a vany : 1,8*0,6+1*0,3+1,52*1,35+1,52*0,1+1*1,35+1*0,1+0,9*0,3+1,2*1,5+1,2*0,15</t>
  </si>
  <si>
    <t>417388102</t>
  </si>
  <si>
    <t>Věnec vnější zeď tl. 500, tl.stropu 210 mm</t>
  </si>
  <si>
    <t>- BETON</t>
  </si>
  <si>
    <t>- VĚNCOVKA</t>
  </si>
  <si>
    <t>- VÝZTUŽ</t>
  </si>
  <si>
    <t>- IZOLACE</t>
  </si>
  <si>
    <t>suterén : 8,46*2+5,6*2</t>
  </si>
  <si>
    <t>417388122</t>
  </si>
  <si>
    <t>Věnec vnější pro  zeď tl. 400, tl.stropu 210 mm</t>
  </si>
  <si>
    <t>1np : 15*2+15,75*2</t>
  </si>
  <si>
    <t>417388172</t>
  </si>
  <si>
    <t>Věnec vnitřní pro zeď tl.300, tl.stropu 210 mm</t>
  </si>
  <si>
    <t>1np : 7,62*2+6,12+3</t>
  </si>
  <si>
    <t>417388162</t>
  </si>
  <si>
    <t>Věnec vnitřní pro zeď tl.240, tl.stropu 210 mm</t>
  </si>
  <si>
    <t>1np : 2,82+2,51+2,02</t>
  </si>
  <si>
    <t>417321315</t>
  </si>
  <si>
    <t>Ztužující pásy a věnce z betonu železového C 20/25</t>
  </si>
  <si>
    <t>2np : 4,5*0,21*0,44+3,65*0,21*0,44+8*0,15*0,44+15*0,15*0,44+6,8*0,15*0,44</t>
  </si>
  <si>
    <t>GARÁŽ : 10*0,3*0,25*2+6,5*0,3*0,25*3</t>
  </si>
  <si>
    <t>417351111</t>
  </si>
  <si>
    <t>Bednění ztužujících věnců, obě strany - zřízení</t>
  </si>
  <si>
    <t>2np : 4,5+3,65+8+15+6,8</t>
  </si>
  <si>
    <t>garáž : 10*2+6,5*3</t>
  </si>
  <si>
    <t>417351113</t>
  </si>
  <si>
    <t>Bednění ztužujících věnců, obě strany - odstranění</t>
  </si>
  <si>
    <t>417361721</t>
  </si>
  <si>
    <t>Výztuž ztuž. pásů a věnců, ocel BSt 500 S</t>
  </si>
  <si>
    <t>2np : (4,5+3,65+8+15+6,8)*4*0,000888</t>
  </si>
  <si>
    <t>37,95/0,3*(0,3*2+0,21*2)*0,000222</t>
  </si>
  <si>
    <t>garáž : (10*2+6,5*3)*4*0,000888</t>
  </si>
  <si>
    <t>39,5/0,3*(0,3*2+0,25*2)*0,000222</t>
  </si>
  <si>
    <t>413321315</t>
  </si>
  <si>
    <t>Nosníky z betonu železového C 20/25</t>
  </si>
  <si>
    <t>překlady garáž : 1,5*0,3*0,25*3+1,2*0,3*0,25</t>
  </si>
  <si>
    <t>413351101</t>
  </si>
  <si>
    <t>Bednění nosníků š.do 600 mm, v.do 600 mm - zřízení</t>
  </si>
  <si>
    <t>překlady garáž : 1,5*3+1,2</t>
  </si>
  <si>
    <t>413351103</t>
  </si>
  <si>
    <t>Bednění nosníků š.do 600, v.do 600 mm - odstranění</t>
  </si>
  <si>
    <t>413351213</t>
  </si>
  <si>
    <t>Podpěrná konstr.nosníků do 4 m,do 10 kPa - zřízení</t>
  </si>
  <si>
    <t>překlady garáž : 1,5*0,3*3+1,2*0,3</t>
  </si>
  <si>
    <t>413351214</t>
  </si>
  <si>
    <t>Podpěrná konstr.nosníků do 4 m,10 kPa - odstranění</t>
  </si>
  <si>
    <t>413361721</t>
  </si>
  <si>
    <t>Výztuž nosníků z oceli BSt 500 S</t>
  </si>
  <si>
    <t>0,4275*0,1</t>
  </si>
  <si>
    <t>411117133</t>
  </si>
  <si>
    <t>Strop filigránový, tl. 21 cm, kompletní konstrukce</t>
  </si>
  <si>
    <t>suterén : 7,46*4,6</t>
  </si>
  <si>
    <t>1np : 7,62*4,75+7,62*3,52+7,62*5,25+6,12*6,81</t>
  </si>
  <si>
    <t>4001</t>
  </si>
  <si>
    <t>Zajištění výkresové dokumentace stropů</t>
  </si>
  <si>
    <t>434311115</t>
  </si>
  <si>
    <t>Stupně dusané na terén, na desku, z betonu C 20/25</t>
  </si>
  <si>
    <t>schody : 1,02*14</t>
  </si>
  <si>
    <t>434351141</t>
  </si>
  <si>
    <t>Bednění stupňů přímočarých - zřízení</t>
  </si>
  <si>
    <t>1,02*0,168*14</t>
  </si>
  <si>
    <t>434351142</t>
  </si>
  <si>
    <t>Bednění stupňů přímočarých - odstranění</t>
  </si>
  <si>
    <t>447113131-R</t>
  </si>
  <si>
    <t>Podkroví SDK,OK CD, záv.krokv.izolace,1xRB tl.15, minerální izolace tl. 180 + 80 mm,parozábrana</t>
  </si>
  <si>
    <t>p7 : 10,15*1,8+5*1,8+1,25*1,8+5,5*1,8+2,14*1,8+3,6*2,26+6,4*2,26+2,3*2,26+2,14*2,26*2+2*2,97</t>
  </si>
  <si>
    <t>p9 : 35*2</t>
  </si>
  <si>
    <t>447113131-R1</t>
  </si>
  <si>
    <t>Podkroví SDK,OK CD, záv.krokv.izolace,1xRB tl.15, minerální izolace tl. 160 + 80 mm,parozábrana</t>
  </si>
  <si>
    <t>p8 : 62+9+4</t>
  </si>
  <si>
    <t>416091071</t>
  </si>
  <si>
    <t>Příplatek za opláštění ostění střešního okna, včetně dodávky materiálu sdk a izolace</t>
  </si>
  <si>
    <t>564751111-R</t>
  </si>
  <si>
    <t>Podklad z kameniva drceného,tl. 15 cm, POUZE MONTÁŽ</t>
  </si>
  <si>
    <t>564731111-R</t>
  </si>
  <si>
    <t>Podklad z kameniva drceného,tl. 10 cm, POUZE MONTÁŽ</t>
  </si>
  <si>
    <t>564721111-R</t>
  </si>
  <si>
    <t>Podklad z kameniva drceného,tl. 5 cm, POUZE MONTÁŽ</t>
  </si>
  <si>
    <t>583415004</t>
  </si>
  <si>
    <t>Kamenivo drcené frakce  8/16</t>
  </si>
  <si>
    <t>z1 : 18,479*0,15*2</t>
  </si>
  <si>
    <t>z2 : 32*0,1*2</t>
  </si>
  <si>
    <t>z5 : 74*0,05*2</t>
  </si>
  <si>
    <t>596215020</t>
  </si>
  <si>
    <t>Kladení zámkové dlažby tl. 6 cm do drtě tl. 3 cm</t>
  </si>
  <si>
    <t>822-1</t>
  </si>
  <si>
    <t>592453092</t>
  </si>
  <si>
    <t>Dlažba betonová zámková rovné přírodní  20x10x6</t>
  </si>
  <si>
    <t>z1 : 18,479*1,1</t>
  </si>
  <si>
    <t>564231111</t>
  </si>
  <si>
    <t>Podklad ze štěrkopísku po zhutnění tloušťky 10 cm, 0/8mm</t>
  </si>
  <si>
    <t>564761111-R</t>
  </si>
  <si>
    <t>Podklad z kameniva drceného,tl. 20 cm, POUZE MONTÁŽ</t>
  </si>
  <si>
    <t>583418004R1</t>
  </si>
  <si>
    <t xml:space="preserve">Kamenivo drcené frakce  16/32 </t>
  </si>
  <si>
    <t>32*0,2*2</t>
  </si>
  <si>
    <t>596215040</t>
  </si>
  <si>
    <t>Kladení zámkové dlažby tl. 8 cm do drtě tl. 4 cm</t>
  </si>
  <si>
    <t>592452655</t>
  </si>
  <si>
    <t>Dlažba betonová zámková přírodní 20x10x8</t>
  </si>
  <si>
    <t>32*1,1</t>
  </si>
  <si>
    <t>564861111</t>
  </si>
  <si>
    <t>Podklad ze štěrkodrti po zhutnění tloušťky 20 cm, štěrkodrť frakce 0-63 mm</t>
  </si>
  <si>
    <t>596921112</t>
  </si>
  <si>
    <t>Kladení bet.veget. dlaždic,lože 30 mm,pl.do 100 m2</t>
  </si>
  <si>
    <t>59245259</t>
  </si>
  <si>
    <t>Dlažba BEST VEGA šedá  60x40x10</t>
  </si>
  <si>
    <t>340</t>
  </si>
  <si>
    <t>610991111</t>
  </si>
  <si>
    <t>Zakrývání výplní vnitřních otvorů</t>
  </si>
  <si>
    <t>1pp : 0,75*0,75+1,1*2,03</t>
  </si>
  <si>
    <t>1np : 1,25*1,5*3+1,5*2,35+1*1,5*2+0,6*0,75+1,1*2,1*2+1,1*0,75+1*0,75*2+1*1,25+1,75*1</t>
  </si>
  <si>
    <t>2np : 1*0,75*2+0,8*2,15+1*2,15+2,5*2,4*2</t>
  </si>
  <si>
    <t>611473112</t>
  </si>
  <si>
    <t>Omítka vnitř.stropů ze suché směsi,štuková,strojně</t>
  </si>
  <si>
    <t>1pp : 7,46*4,6</t>
  </si>
  <si>
    <t>1np : 5,7+6,9+19,8+37+13+3,7+18,4+7,1+2,7+9,6+10,7+3,7+2,3</t>
  </si>
  <si>
    <t>612473181</t>
  </si>
  <si>
    <t>Omítka vnitř.zdiva ze suché směsi, hladká, strojně</t>
  </si>
  <si>
    <t>včetně postřiku.</t>
  </si>
  <si>
    <t xml:space="preserve">pod obklady : </t>
  </si>
  <si>
    <t>15 : 3,5*0,6+0,6*0,6*2</t>
  </si>
  <si>
    <t>18 : 3,55*2*2,1+2,3*2*2,1+1*2*2,1-0,8*2-0,875*0,75+0,75*0,3*2</t>
  </si>
  <si>
    <t>19 : 1,52*2*2,1+1,85*2*2,1+0,75*0,3*2-0,8*2-0,875*0,75</t>
  </si>
  <si>
    <t>112 : 2,2*2*2,1+1,92*2*2,1+0,5*2*2,1+0,75*0,3*2+1*0,3</t>
  </si>
  <si>
    <t>113 : 1,45*2*2,1+1,92*2*2,1+1*0,3+0,75*2*0,3-1*0,75-0,8*2</t>
  </si>
  <si>
    <t>25 : 2,72*2*2,1+2,67*2*2,1-0,8*2</t>
  </si>
  <si>
    <t>612473182</t>
  </si>
  <si>
    <t>Omítka vnitř.zdiva ze such.směsi, štuková, strojně, vč.rohovníků</t>
  </si>
  <si>
    <t>včetně postřiku a jádrové omítky.</t>
  </si>
  <si>
    <t>1pp : 7,46*2*2,1+4,6*2*2,1-0,75*0,75-1,1*2,03+0,75*0,35*3+1,1*0,35+2,03*2*0,35</t>
  </si>
  <si>
    <t>11 : 2,04*2*2,6+2,85*2*2,6+1,1*0,3+2,1*2*0,3-1,1*2,1-1*2-0,9*2-0,8*2</t>
  </si>
  <si>
    <t>12 : 2,51*2*2,6+2,76*2*2,6+1,1*0,3+0,75*2*0,3-1,1*0,75-0,8*2</t>
  </si>
  <si>
    <t>13 : 3,3*2*2,6+4,02*2*2,6+0,65*2*2,6+1,2*0,15+2,1*2*0,15+0,3*2*2,35+2,5*0,3-0,8*2*2-0,9*2-1*2-2,5*2,35</t>
  </si>
  <si>
    <t>3,07*2*2,6+4,02*2*2,6-2,5*2,35-0,9*2-1*2-0,7*2</t>
  </si>
  <si>
    <t>14 : 7,62*2*2,6+4,75*2*2,6+0,3*2*2,35+0,3*2,7+1,25*0,3+1*0,3*2+1,5*0,3*2*3+0,65*2*2,6-1*2-2,7*2,35-1,25*1,5-1*1,5*2</t>
  </si>
  <si>
    <t>15 : 3,5*2*2,6+3,52*2*2,6+1,5*0,3+2,35*2*0,3-1,5*2,35-2,7*2,35-0,9*2-3,5*0,6-0,6*0,6*2</t>
  </si>
  <si>
    <t>16 : 1,37*2*2,6+2,72*2*2,6+0,6*0,3+0,75*2*0,3-0,7*2-0,6*0,75</t>
  </si>
  <si>
    <t>17 : 3,5*2*2,6+5,25*2*2,6+1,25*0,3*2+1,5*0,3*2*2-1,25*1,5*2-0,9*2</t>
  </si>
  <si>
    <t>18 : 3,55*2*0,5+2,3*2*0,5+1*2*0,5+0,25*0,3*2+0,875*0,3-0,25*1,75</t>
  </si>
  <si>
    <t>19 : 1,52*2*0,5+1,85*2*0,5+0,25*0,3*2+0,875*0,3-0,875*0,25-0,8*2</t>
  </si>
  <si>
    <t>110 : 3,3*2,6*2+4,1*2*2,6+1,1*0,3+2,1*2*0,3-0,9*2-0,8*2-0,9*2-0,8*2</t>
  </si>
  <si>
    <t>111 : 3,41*2*2,6+3,12*2*2,6+1*0,3+1,25*2*0,3-1*1,25-0,9*2-0,9*2</t>
  </si>
  <si>
    <t>112 : 2,2*2*0,5+1,92*2*0,5</t>
  </si>
  <si>
    <t>113 : 1,92*2*0,5+1,45*2*0,5</t>
  </si>
  <si>
    <t>114 : 2,85*2*3,15+5,9*2*3,15+1*0,15*2+0,75*2*0,15*2+0,8*0,3+2,15*0,3*2+10*2</t>
  </si>
  <si>
    <t>115 : 10+5,9*3,15+6,55*2*3,15+0,3*1+2,15*2*0,3</t>
  </si>
  <si>
    <t>21 : 1,2*2*2,6+4,82*2*2,6-1,91*2,6-0,9*2*3-0,8*2</t>
  </si>
  <si>
    <t>22 : 3,6*1,35*2+15,84*2+1*0,3*2+1,5*0,3*2*2-0,9*2-1*1,5*2</t>
  </si>
  <si>
    <t>23 : 5,52*2*2,6+3,25*2*2,6+0,4*2*2,6-1,25*0,3*2+1,45*0,3*2*2-1,25*1,45*2-0,9*2</t>
  </si>
  <si>
    <t>24 : 6,72*2*2,6+4,61*2*2,6+0,7*2*2,6+1*0,3*2+1,5*0,3*2*2-1*1,5*2-0,9*2</t>
  </si>
  <si>
    <t>25 : 2,72*2*0,5+2,67*2*0,5</t>
  </si>
  <si>
    <t>26 : 10*2+4,66*0,715+1,86*1+2,8*2,6+1*0,3*2+1,3*0,3*2*2-1*1,3*2-0,9*2</t>
  </si>
  <si>
    <t>27 : 10*2+2*1+2*1-0,9*2</t>
  </si>
  <si>
    <t>610991001</t>
  </si>
  <si>
    <t>Začišťovací okenní lišta pro vnitř.omítku tl. 6 mm</t>
  </si>
  <si>
    <t xml:space="preserve">otvory : </t>
  </si>
  <si>
    <t>1pp : 0,75*3+1,1+2,03*2</t>
  </si>
  <si>
    <t>1np : 1,25*3+1,5*2*5+1,5+1*5+0,6+0,75*2*4+1,1*2+2,1*2*2+1,25*2+1,75+1*2</t>
  </si>
  <si>
    <t>2np : 1,25*2+1,45*2*2+1*4+1,5*2*4</t>
  </si>
  <si>
    <t>620991121</t>
  </si>
  <si>
    <t>Zakrývání výplní vnějších otvorů z lešení</t>
  </si>
  <si>
    <t>620991001</t>
  </si>
  <si>
    <t>Začišťovací okenní lišta pro vnějš.omítku tl. 6 mm</t>
  </si>
  <si>
    <t>622311511</t>
  </si>
  <si>
    <t>Izolace suterénu XPS tl. 80 mm, bez PÚ</t>
  </si>
  <si>
    <t>základové pasy : 7,61*0,6+5,9*0,6+8,76*0,6+2,75*0,6+3,15*1,1+0,4*1,1</t>
  </si>
  <si>
    <t>0,5*3,06*2+0,5*2,57*2+0,5*2,08+0,5*1,59*2+7,28*1,1+15,55*1,1+6,8*1,1+7,15*1,1+0,37*1,1+0,61*2,08</t>
  </si>
  <si>
    <t>10,3*0,45*2+6,8*2*0,45</t>
  </si>
  <si>
    <t>622311521</t>
  </si>
  <si>
    <t>Zateplovací systém, sokl, XPS tl. 80 mm, s mozaikovou omítkou 5,5 kg/m2</t>
  </si>
  <si>
    <t>sokl : 15*2*0,5+15,75*2*0,5</t>
  </si>
  <si>
    <t>622421144</t>
  </si>
  <si>
    <t>Omítka vnější stěn, MVC, štuková, složitost 3, vč.rohovníků</t>
  </si>
  <si>
    <t>plocha fasády : 245,835+13,51+0,75*3*0,15+1,1*0,15+2,03*2*0,15</t>
  </si>
  <si>
    <t>ostění a nadpraží : 1,25*0,15*3+1,5*2*0,15*3+1,5*0,15+2,35*2*0,15+1*0,15*2+1,5*0,15*2*2+0,6*0,15+0,75*0,15*2+1,1*0,15*2+2,1*0,15*2*2+1,1*0,15+0,75*0,15*2+1*0,15*2+0,75*0,15*2*2+1*0,15+1,25*0,15*2+1,75*0,15+1*2*0,15</t>
  </si>
  <si>
    <t>1,25*0,15*2+1,45*0,15*2*2+1*0,15*6+1,5*0,15*2*4+1,3*0,15*2*2</t>
  </si>
  <si>
    <t>odečet otvorů : -(42,7105+0,75*0,75+1,1*2,03)</t>
  </si>
  <si>
    <t>622411121</t>
  </si>
  <si>
    <t>Barvení vnější omítky stěn, 2 x, do složitosti 3</t>
  </si>
  <si>
    <t>plocha fasády : 245,835</t>
  </si>
  <si>
    <t>odečet otvorů : -42,7105</t>
  </si>
  <si>
    <t>632922912</t>
  </si>
  <si>
    <t>Kladení dlaždic 40 x 40 cm na terče plastové</t>
  </si>
  <si>
    <t>59245340</t>
  </si>
  <si>
    <t>Dlaždice betonová 40x40x5 cm</t>
  </si>
  <si>
    <t>80*1,1</t>
  </si>
  <si>
    <t>631312621</t>
  </si>
  <si>
    <t>Mazanina betonová tl. 5 - 8 cm C 20/25</t>
  </si>
  <si>
    <t>Včetně vytvoření dilatačních spár, bez zaplnění.</t>
  </si>
  <si>
    <t>p2 : (34,3+3,7+9,6+3,7)*0,055</t>
  </si>
  <si>
    <t>p1,3,4,5 : (5,7+6,9+19,8+37+13+18,4+7,1+2,7+10,7+2,3+6,8+24,2+17,1+32,9+7,3+24,2+5,5)*0,055</t>
  </si>
  <si>
    <t>631319161</t>
  </si>
  <si>
    <t>Příplatek za konečnou úpravu mazanin tl. 8 cm</t>
  </si>
  <si>
    <t>631319171</t>
  </si>
  <si>
    <t>Příplatek za stržení povrchu mazaniny tl. 8 cm</t>
  </si>
  <si>
    <t>631313621</t>
  </si>
  <si>
    <t>Mazanina betonová tl. 8 - 12 cm C 20/25</t>
  </si>
  <si>
    <t>p6 : (16,8+37,8)*0,1</t>
  </si>
  <si>
    <t>631319163</t>
  </si>
  <si>
    <t>Příplatek za konečnou úpravu mazanin tl. 12 cm</t>
  </si>
  <si>
    <t>631319173</t>
  </si>
  <si>
    <t>Příplatek za stržení povrchu mazaniny tl. 12 cm</t>
  </si>
  <si>
    <t>631361921</t>
  </si>
  <si>
    <t>Výztuž mazanin svařovanou sítí, průměr drátu  6,0, oka 150/150 mm KH20</t>
  </si>
  <si>
    <t>p2 : (34,3+3,7+9,6+3,7)*0,00303*1,1</t>
  </si>
  <si>
    <t>p1,3,4,5 : (5,7+6,9+19,8+37+13+18,4+7,1+2,7+10,7+2,3+6,8+24,2+17,1+32,9+7,3+24,2+5,5)*0,00303*1,1</t>
  </si>
  <si>
    <t>p6 : (16,8+37,8)*0,00303*1,1</t>
  </si>
  <si>
    <t>632411104-R</t>
  </si>
  <si>
    <t>Vyrovnávací stěrka, ruční zprac. tl.3 mm</t>
  </si>
  <si>
    <t>p2 : 34,3+3,7+9,6+3,7</t>
  </si>
  <si>
    <t>p1,3,4,5 : 5,7+6,9+19,8+37+13+18,4+7,1+2,7+10,7+2,3+6,8+24,2+17,1+32,9+7,3+24,2+5,5</t>
  </si>
  <si>
    <t>639571215</t>
  </si>
  <si>
    <t>Kačírek pro okapový chodník tl. 150 mm</t>
  </si>
  <si>
    <t>(6,68+1,8+15,75+6,5-0,8+0,5+10+0,5+0,3)*0,5</t>
  </si>
  <si>
    <t>642942111-R</t>
  </si>
  <si>
    <t>Osazení zárubní dveřních ocelových, pl. do 2,5 m2, včetně dodávky zárubně  80 x 215cm,žár.pozink.,o17</t>
  </si>
  <si>
    <t>642942112-R</t>
  </si>
  <si>
    <t>Osazení zárubní dveřních ocelových, pl. do 2,5 m2, včetně dodávky zárubně  100 x 215cm,žár.pozink.,o18</t>
  </si>
  <si>
    <t>648991113</t>
  </si>
  <si>
    <t>Osazení parapet.desek plast. a dřev. š.nad 20cm</t>
  </si>
  <si>
    <t>1,25*3+1,25*2+1*6+1+1*2+1,75+0,6+1*2+1,1</t>
  </si>
  <si>
    <t>61187551</t>
  </si>
  <si>
    <t>Deska parapetní smrkové dřevo šířka 25 cm,masiv</t>
  </si>
  <si>
    <t>20,7*1,1</t>
  </si>
  <si>
    <t>642941111</t>
  </si>
  <si>
    <t>Pouzdro pro posuvné dveře jednostranné, do zdiva, jednostranné pouzdro 700/1970 mm,d6</t>
  </si>
  <si>
    <t>642945111</t>
  </si>
  <si>
    <t>Osazení zárubní ocel. požár.1křídl., pl. do 2,5 m2</t>
  </si>
  <si>
    <t>5533300021</t>
  </si>
  <si>
    <t>Zárubeň ocelová 1970/800 L, P, EI, EW 30, pro cihelné zdivo, s pevnými závěsy,nátěr, d3</t>
  </si>
  <si>
    <t>916561111</t>
  </si>
  <si>
    <t>Osazení záhon.obrubníků do lože z C 12/15 s opěrou, včetně obrubníku   50/5/20 cm</t>
  </si>
  <si>
    <t>lemování zp.ploch : 2,075+7,8+1,8+1,8+0,4+1,5+0,5+5,45+1,8+0,8+3+0,5+0,5+10+0,5+0,5+6,5-0,8+3+0,5+15,75+0,5</t>
  </si>
  <si>
    <t>91001</t>
  </si>
  <si>
    <t>D+M popelnicového boxu na 2 popelnice v.1200mm,základ,podsyp</t>
  </si>
  <si>
    <t>91002</t>
  </si>
  <si>
    <t>D+M elektropilíře se zvonkem a pošt.schránkou,1600/400/1670mm,základ, UPŘESNĚNÍ DLE PD</t>
  </si>
  <si>
    <t>941955002</t>
  </si>
  <si>
    <t>Lešení lehké pomocné, výška podlahy do 1,9 m</t>
  </si>
  <si>
    <t>800-3</t>
  </si>
  <si>
    <t>95,8775+747,74465</t>
  </si>
  <si>
    <t>941941031</t>
  </si>
  <si>
    <t>Montáž lešení leh.řad.s podlahami,š.do 1 m, H 10 m</t>
  </si>
  <si>
    <t>Včetně kotvení lešení.</t>
  </si>
  <si>
    <t>15*3,05*2+15,75*3,05*2+22,88*2+12+0,5</t>
  </si>
  <si>
    <t>941941191</t>
  </si>
  <si>
    <t>Příplatek za každý měsíc použití lešení k pol.1031</t>
  </si>
  <si>
    <t>PŘEDPOKLAD PRONÁJMU 2 MĚSÍCE</t>
  </si>
  <si>
    <t>245,835*2</t>
  </si>
  <si>
    <t>941941831</t>
  </si>
  <si>
    <t>Demontáž lešení leh.řad.s podlahami,š.1 m, H 10 m</t>
  </si>
  <si>
    <t>953941312</t>
  </si>
  <si>
    <t>Osazení hasicího přístroje na stěnu, vč.dodávky PHP 34A</t>
  </si>
  <si>
    <t>95001</t>
  </si>
  <si>
    <t>D+M kachlového sporáku vč.zajištění přívodu vzduchu</t>
  </si>
  <si>
    <t>soubor</t>
  </si>
  <si>
    <t>953941110-R</t>
  </si>
  <si>
    <t>Osazení madla schodišťového, balkonového apod., vč.dodávky madla kartéčovaného,nerez.úprava dle PD</t>
  </si>
  <si>
    <t>schody : 4,5</t>
  </si>
  <si>
    <t>961044111</t>
  </si>
  <si>
    <t>Bourání základů z betonu prostého, ODHAD</t>
  </si>
  <si>
    <t>801-3</t>
  </si>
  <si>
    <t>SUŤ SE POUŽIJE NA ZÁSYPY, NÁSYPY A TERÉNNÍ ÚPRAVY</t>
  </si>
  <si>
    <t>stávající objekt : 9,3*18,75*0,2</t>
  </si>
  <si>
    <t>18,75*0,6*0,9*2+6,3*0,6*0,9*4</t>
  </si>
  <si>
    <t>998011002</t>
  </si>
  <si>
    <t>Přesun hmot pro budovy zděné výšky do 12 m</t>
  </si>
  <si>
    <t>POL7_</t>
  </si>
  <si>
    <t>711171559</t>
  </si>
  <si>
    <t>Izolace proti vlhkosti vodorovná, fólií, volně</t>
  </si>
  <si>
    <t>800-711</t>
  </si>
  <si>
    <t>p1,2,3 : (50,8+130,84)</t>
  </si>
  <si>
    <t>711172559</t>
  </si>
  <si>
    <t>Izolace proti vlhkosti svislá, fólií, volně</t>
  </si>
  <si>
    <t>suterén : 5,6*2,51*2+8,46*2,51*2-0,75*0,75-1,1*2,03+7,61*0,6+5,9*0,6+8,76*0,6+2,75*0,6+3,15*1,1+1*1,1</t>
  </si>
  <si>
    <t>hájenka_základy : 0,5*3,06*2+0,5*2,57*2+0,5*2,08+0,5*1,59*2+7,28*1,1+15,55*1,1+6,8*1,1+7,15*1,1+0,37*1,1+0,61*2,08</t>
  </si>
  <si>
    <t>hájenka_zdivo : 15*2*0,3+15,75*2*0,3</t>
  </si>
  <si>
    <t>28322029-H</t>
  </si>
  <si>
    <t>Fólie Fatrafol H tl. 2,0 pro vysoké radonové zatížení</t>
  </si>
  <si>
    <t>vodorovná : 181,64*1,1</t>
  </si>
  <si>
    <t>svislá : 156,2065*1,1</t>
  </si>
  <si>
    <t>28322103.A</t>
  </si>
  <si>
    <t>Fólie Fatrafol 810 V tl.2mm</t>
  </si>
  <si>
    <t>dlažba terasy : 80*1,1</t>
  </si>
  <si>
    <t>711111001</t>
  </si>
  <si>
    <t>Izolace proti vlhkosti vodor. nátěr ALP za studena, 1x nátěr - včetně dodávky penetračního laku ALP</t>
  </si>
  <si>
    <t>p6 : 10,3*6,8</t>
  </si>
  <si>
    <t>711112002</t>
  </si>
  <si>
    <t>Izolace proti vlhkosti svislá asf. lak, za studena, 1x nátěr - včetné dodávky asfaltového laku</t>
  </si>
  <si>
    <t>garáž_základy : 10,3*2*0,65+6,8*2*0,65</t>
  </si>
  <si>
    <t>garáž_zdivo : 6,5*2*0,3+10*2*0,3</t>
  </si>
  <si>
    <t>schodiště : 18,04+5,06</t>
  </si>
  <si>
    <t>711141559</t>
  </si>
  <si>
    <t>Izolace proti vlhk. vodorovná pásy přitavením, 1 vrstva - včetně dod. hydroizolace</t>
  </si>
  <si>
    <t>Provedení očištění povrchu a natavení jedné vrstvy modifikovaného asfaltového pásu včetně dodávky materiálů.</t>
  </si>
  <si>
    <t>p6 : 6,8*10,3</t>
  </si>
  <si>
    <t>711142559</t>
  </si>
  <si>
    <t>Izolace proti vlhkosti svislá pásy přitavením, 1 vrstva - včetně dod. hydroizolace</t>
  </si>
  <si>
    <t>711212000</t>
  </si>
  <si>
    <t>Penetrace podkladu pod hydroizolační nátěr,vč.dod.</t>
  </si>
  <si>
    <t>pod dlažbu : 7,1+2,7+3,7+2,3+7,3</t>
  </si>
  <si>
    <t>711212002</t>
  </si>
  <si>
    <t>Hydroizolační povlak - nátěr nebo stěrka</t>
  </si>
  <si>
    <t>dvouvrstvá</t>
  </si>
  <si>
    <t>998711102</t>
  </si>
  <si>
    <t>Přesun hmot pro izolace proti vodě, výšky do 12 m</t>
  </si>
  <si>
    <t>712378003-R</t>
  </si>
  <si>
    <t>Okapnice VIPLANYL RŠ 450 mm</t>
  </si>
  <si>
    <t>Úprava délky a připevnění okapnice natloukacími hmoždinkami včetně dodávky okapnice.</t>
  </si>
  <si>
    <t>k10 : 31</t>
  </si>
  <si>
    <t>998712102</t>
  </si>
  <si>
    <t>Přesun hmot pro povlakové krytiny, výšky do 12 m</t>
  </si>
  <si>
    <t>713121111</t>
  </si>
  <si>
    <t>Izolace tepelná podlah na sucho, jednovrstvá, včetně dodávky polystyren tl. 80 mm</t>
  </si>
  <si>
    <t>800-713</t>
  </si>
  <si>
    <t>713121111-R1</t>
  </si>
  <si>
    <t>Izolace tepelná podlah na sucho, jednovrstvá, včetně dodávky polystyren tl. 40 mm</t>
  </si>
  <si>
    <t>713191100</t>
  </si>
  <si>
    <t>Položení separační fólie, včetně dodávky fólie</t>
  </si>
  <si>
    <t>713131130</t>
  </si>
  <si>
    <t>Izolace tepelná stěn vložením do konstrukce</t>
  </si>
  <si>
    <t>Včetně pomocného lešení o výšce podlahy do 1900 mm a pro zatížení do 1,5 kPa.</t>
  </si>
  <si>
    <t>2np_sdk příčky : (1,49*3,6+1,49*0,81+1,49*4,61+1,14*4,37)*2</t>
  </si>
  <si>
    <t>713121121</t>
  </si>
  <si>
    <t>Izolace tepelná podlah na sucho, dvouvrstvá</t>
  </si>
  <si>
    <t>2np_za sdk přizdívkou : 4,56*0,79+5,06*0,79+4,37*0,26</t>
  </si>
  <si>
    <t>63151375.A</t>
  </si>
  <si>
    <t>Deska z minerální plsti tl. 1200x600x120 mm</t>
  </si>
  <si>
    <t>36,8432*1,1</t>
  </si>
  <si>
    <t>8,736*1,1*2</t>
  </si>
  <si>
    <t>713134211</t>
  </si>
  <si>
    <t>Montáž parozábrany na stěny s přelepením spojů, parotěsná zábrana</t>
  </si>
  <si>
    <t>998713102</t>
  </si>
  <si>
    <t>Přesun hmot pro izolace tepelné, výšky do 12 m</t>
  </si>
  <si>
    <t>762712110</t>
  </si>
  <si>
    <t>Montáž vázaných konstrukcí hraněných do 120 cm2, včetně dodávky řeziva, hranoly</t>
  </si>
  <si>
    <t>800-762</t>
  </si>
  <si>
    <t>sloupky vikýř 100/120 : (1,3+0,8+0,5)*3</t>
  </si>
  <si>
    <t>sloupky štítu 100/100 : 3,8</t>
  </si>
  <si>
    <t>(1,2+2,25+3,25)*2</t>
  </si>
  <si>
    <t>(0,75+1,7+2,65)*4</t>
  </si>
  <si>
    <t>fošna u okapu 40/200 : 62,8</t>
  </si>
  <si>
    <t>762712120</t>
  </si>
  <si>
    <t>Montáž vázaných konstrukcí hraněných do 224 cm2, včetně dodávky řeziva, hranoly</t>
  </si>
  <si>
    <t>pozednice 140/140 : 16,2+9,7+7,2+6,4+6,2+10,4*2</t>
  </si>
  <si>
    <t>pozednice vikýře 140/120 : 4,9+4,1</t>
  </si>
  <si>
    <t>sloupky 140/140 : 1,6*2+2,7+3,1*2+3,25*2</t>
  </si>
  <si>
    <t>pásky 100/140 : 1,25*4</t>
  </si>
  <si>
    <t>krokve 100/180 : 7,75*25+7,4*2+1,5*10+3,3*7+6,1*2+4,6*2+3,5*10+2,45*2+2,7*2+3,7*8</t>
  </si>
  <si>
    <t>6*11+5,8*2+4,5*4+2*2+1,7*5+1,9*3+1,6*2+5,7*25+3,2*2+4,9*4+2,6*2+1,4*2</t>
  </si>
  <si>
    <t>krokve 120/180 : 5,5*4+5,1*2</t>
  </si>
  <si>
    <t>kleštiny 100/160 : 6,75*15+6,4+6,5*4+3,5*6</t>
  </si>
  <si>
    <t>kleštiny 100/140 : 4,65*12+4,3*2+4,5*11+2,4*14+2,15+1,3*37</t>
  </si>
  <si>
    <t>sloupky štítu 140/140 : 2,55*4</t>
  </si>
  <si>
    <t>kleštiny 100/140 : 1,5*8+0,8*2</t>
  </si>
  <si>
    <t>762712130</t>
  </si>
  <si>
    <t>Montáž vázaných konstrukcí hraněných do 288 cm2, včetně dodávky řeziva, hranoly</t>
  </si>
  <si>
    <t>pozednice 140/180 : 3,5*2</t>
  </si>
  <si>
    <t>trám překladu vrat 140/180 : 5,9</t>
  </si>
  <si>
    <t>vaznice 140/180 : 8,4</t>
  </si>
  <si>
    <t>762712140</t>
  </si>
  <si>
    <t>Montáž vázaných konstrukcí hraněných do 450 cm2, včetně dodávky řeziva, hranoly</t>
  </si>
  <si>
    <t>vaznice 160/220 : 16,2*2</t>
  </si>
  <si>
    <t>vaznice 160/200 : 10*2</t>
  </si>
  <si>
    <t>nároží,úžlabí 160/240 : 6,8*2+7,25*2</t>
  </si>
  <si>
    <t>762341210</t>
  </si>
  <si>
    <t>Montáž bednění střech rovných, prkna hrubá na sraz, včetně dodávky řeziva, prkna tl. 25 mm</t>
  </si>
  <si>
    <t>vikýře : 2*31</t>
  </si>
  <si>
    <t>762342202</t>
  </si>
  <si>
    <t>Montáž laťování střech, vzdálenost latí do 22 cm, včetně dodávky řeziva, latě 4/6 cm</t>
  </si>
  <si>
    <t>plocha střechy a vikýřů : 439+35</t>
  </si>
  <si>
    <t>762342204</t>
  </si>
  <si>
    <t>Montáž kontralatí přibitím, včetně dodávky řeziva, latě 4/6 cm</t>
  </si>
  <si>
    <t>Montáž svislého laťování ve vzdálenosti 100 cm bez dodávky řeziva a spojovacích prostředků.</t>
  </si>
  <si>
    <t>762795000</t>
  </si>
  <si>
    <t>Spojovací prostředky pro vázané konstrukce, vč.kotvení pozednic</t>
  </si>
  <si>
    <t>762911111</t>
  </si>
  <si>
    <t xml:space="preserve">Impregnace řeziva máčením </t>
  </si>
  <si>
    <t>sloupky vikýř 100/120 : 7,8*(0,1*2+0,12*2)</t>
  </si>
  <si>
    <t>sloupky štítu 100/100 : 3,8*0,1*4</t>
  </si>
  <si>
    <t>(1,2+2,25+3,25)*2*0,1*4</t>
  </si>
  <si>
    <t>(0,75+1,7+2,65)*4*0,1*4</t>
  </si>
  <si>
    <t>pozednice 140/140 : 66,5*0,14*4</t>
  </si>
  <si>
    <t>pozednice vikýře 140/120 : 9*(0,14*2+0,12*2)</t>
  </si>
  <si>
    <t>sloupky 140/140 : 18,6*0,14*4</t>
  </si>
  <si>
    <t>pásky 100/140 : 5*(0,1*2+0,14*2)</t>
  </si>
  <si>
    <t>krokve 100/180 : 342,95*(0,1*2+0,18*2)</t>
  </si>
  <si>
    <t>293,5*(0,1*2+0,18*2)</t>
  </si>
  <si>
    <t>krokve 120/180 : 32,2*(0,12*2+0,18*2)</t>
  </si>
  <si>
    <t>kleštiny 100/160 : 154,65*(0,1*2+0,16*2)</t>
  </si>
  <si>
    <t>kleštiny 100/140 : 197,75*(0,1*2+0,14*2)</t>
  </si>
  <si>
    <t>sloupky štítu 140/140 : 10,2*0,14*4</t>
  </si>
  <si>
    <t>kleštiny 100/140 : 13,6*(0,1*2+0,14*2)</t>
  </si>
  <si>
    <t>pozednice 140/180 : 7*(0,14*2+0,18*2)</t>
  </si>
  <si>
    <t>trám překladu vrat 140/180 : 5,9*(0,14*2+0,18*2)</t>
  </si>
  <si>
    <t>vaznice 160/220 : 32,4*(0,16*2+0,22*2)</t>
  </si>
  <si>
    <t>vaznice 160/200 : 20*(0,16*2+0,2*2)</t>
  </si>
  <si>
    <t>nároží,úžlabí 160/240 : 28,1*(0,16*2+0,24*2)</t>
  </si>
  <si>
    <t>vaznice 140/180 : 8,4*(0,14*2+0,18*2)</t>
  </si>
  <si>
    <t>laťování a kontralatě : 2056*(0,06*2+0,04*2)</t>
  </si>
  <si>
    <t>762085140</t>
  </si>
  <si>
    <t>Hoblování viditelných částí krovu čtyřstranné</t>
  </si>
  <si>
    <t>762431225-R</t>
  </si>
  <si>
    <t>Montáž obložení stěn OSB deskami , včetně dodávky OSB desky tl. 16 mm</t>
  </si>
  <si>
    <t>762001</t>
  </si>
  <si>
    <t>D+M dřev.venkovního zábradlí v.1m vč.stavěcích bot, kotvení,povrch.úpravy, UPŘESNĚNÍ DLE PD</t>
  </si>
  <si>
    <t>zábradlí terasy : 6,3+3+18,75</t>
  </si>
  <si>
    <t>762002</t>
  </si>
  <si>
    <t xml:space="preserve">D+M dřevěného oplocení v.1,2m se sloupky 100/100mm a výplní z prken,povrch.úprava,kotvení </t>
  </si>
  <si>
    <t>oplocení : 2,075*4+2*3</t>
  </si>
  <si>
    <t>762003</t>
  </si>
  <si>
    <t>D+M 2kř.dřevěné brány se sloupky,š.1,7m, dl.3m,povrch.úprava,kotvení,zámek,kování, stavěč křídla</t>
  </si>
  <si>
    <t>998762102</t>
  </si>
  <si>
    <t>Přesun hmot pro tesařské konstrukce, výšky do 12 m</t>
  </si>
  <si>
    <t>764410340</t>
  </si>
  <si>
    <t>Oplechování parapetů včetně rohů Al, rš 250 mm</t>
  </si>
  <si>
    <t>800-764</t>
  </si>
  <si>
    <t>o3,o11 : 1,25*3+1,25*2+1*6+1+1*2+1,75+0,6+1*2+1,1+1</t>
  </si>
  <si>
    <t>764711151</t>
  </si>
  <si>
    <t>Krytina z lak.Al plechů,šablon,na dřevo,dvojitá drážka PLX, kompletní konstrukce</t>
  </si>
  <si>
    <t>včetně okapního plechu, ochranného větracího pásu, spojovacích prostředků a pomocného lešení.</t>
  </si>
  <si>
    <t>vikýře : 35</t>
  </si>
  <si>
    <t>764718102-R</t>
  </si>
  <si>
    <t>Žlab podokapní půlkruh.z Al plechu lak., rš 125 mm</t>
  </si>
  <si>
    <t>včetně háku a čel.</t>
  </si>
  <si>
    <t>k1,k5 : 72</t>
  </si>
  <si>
    <t>764908101</t>
  </si>
  <si>
    <t>Kotlík žlabový kónický,vel.žlabu 125 mm</t>
  </si>
  <si>
    <t>k2 : 10</t>
  </si>
  <si>
    <t>764718109</t>
  </si>
  <si>
    <t>Odpadní trouby kruhové z Al plechu lak., D 100 mm, vč.objímek</t>
  </si>
  <si>
    <t>včetně kolen, objímek, spojovacího materiálu a zednické výpomoci.</t>
  </si>
  <si>
    <t>k3,k4 : 30</t>
  </si>
  <si>
    <t>764901206</t>
  </si>
  <si>
    <t>Okapový plech poplast r.š.250mm</t>
  </si>
  <si>
    <t>včetně spojovacích prostředků.</t>
  </si>
  <si>
    <t>k6 : 62,6</t>
  </si>
  <si>
    <t>764904203-R</t>
  </si>
  <si>
    <t>Rov.plechy, štítové lemování vrchní r.š.450mm</t>
  </si>
  <si>
    <t>včetně závětrné lišty a spojovacích prostředků.</t>
  </si>
  <si>
    <t>k7 : 22</t>
  </si>
  <si>
    <t>764904204-R</t>
  </si>
  <si>
    <t>Rov.plechy, štítové lemování spodní r.š.310mm</t>
  </si>
  <si>
    <t>včetně těsnění, čela a spojovacích prostředků.</t>
  </si>
  <si>
    <t>k8 : 8,5</t>
  </si>
  <si>
    <t>764904202</t>
  </si>
  <si>
    <t>Lindab rovinné plechy, úžlabní plech RD</t>
  </si>
  <si>
    <t>včetně těsnícího pásu, tmelu včetně spojovacích prostředků.</t>
  </si>
  <si>
    <t>úžlabí : 5,7*2+6,6</t>
  </si>
  <si>
    <t>764813820</t>
  </si>
  <si>
    <t>Lemování z lak.Pz,komínů na vln.krytině,v hřebeni r.š.450mm</t>
  </si>
  <si>
    <t>k9 : 2,5</t>
  </si>
  <si>
    <t>998764102</t>
  </si>
  <si>
    <t>Přesun hmot pro klempířské konstr., výšky do 12 m</t>
  </si>
  <si>
    <t>765331221</t>
  </si>
  <si>
    <t>Krytina betonová Bramac, střechy ostatní, taška Classic</t>
  </si>
  <si>
    <t>800-765</t>
  </si>
  <si>
    <t>Dodávka a montáž základní, půlené tašky, odvětrávací a protisněhové tašky včetně spojovacích prostředků.</t>
  </si>
  <si>
    <t>plocha střechy : 439</t>
  </si>
  <si>
    <t>765331231</t>
  </si>
  <si>
    <t>Hřeben Bramac s větracím pásem UH, hřebenáč Classic</t>
  </si>
  <si>
    <t>Dodávka a montáž hřebenáče, větracího pásu hřebene, uzávěry hřebene, nárožní latě včetně spojovacích prostředků.</t>
  </si>
  <si>
    <t>10,4+16,15+12,5</t>
  </si>
  <si>
    <t>765331251</t>
  </si>
  <si>
    <t>Nároží Bramac s větracím pásem</t>
  </si>
  <si>
    <t>Dodávka a montáž hřebenáče standart, rozdělovacího, koncového, hřebenové latě a větracího pásu včetně spojovacích prostředků.</t>
  </si>
  <si>
    <t>765331261</t>
  </si>
  <si>
    <t>Zakončení štítových hran taškami s ozubem, taška Classic</t>
  </si>
  <si>
    <t>Dodávka a montáž tašky krajní levé včetně spojovacích prostředků.</t>
  </si>
  <si>
    <t>7,63*4+5,63*2</t>
  </si>
  <si>
    <t>765331651</t>
  </si>
  <si>
    <t>Kovová stoupací plošina délky 41 cm, Bramac</t>
  </si>
  <si>
    <t>Dodávka a montáž stoupací plošiny, stoupacích nosných tašek, držáku stoupací plošiny, laťování včetně spojovacích prostředků.</t>
  </si>
  <si>
    <t>765331652</t>
  </si>
  <si>
    <t>Kovová stoupací plošina délky 88 cm, Bramac</t>
  </si>
  <si>
    <t>765331662</t>
  </si>
  <si>
    <t>Větrací mřížka univerzální,kryt.drážková,bobrovka</t>
  </si>
  <si>
    <t>Dodávka a montáž větrací ochranné mřížky včetně spojovacích prostředků.</t>
  </si>
  <si>
    <t>765331663</t>
  </si>
  <si>
    <t>Větrací pás z  PVC perforovaný</t>
  </si>
  <si>
    <t>Dodávka a montáž větracího okapního pásu včetně spojovacích prostředků.</t>
  </si>
  <si>
    <t>765901112</t>
  </si>
  <si>
    <t>Fólie izolační podstřešní paropropustná,difuzní</t>
  </si>
  <si>
    <t>Dodávka a montáž hydroizolační fólie včetně spojovacích prostředků.</t>
  </si>
  <si>
    <t>765799312</t>
  </si>
  <si>
    <t>Montáž fólie na bednění přibitím</t>
  </si>
  <si>
    <t>p9 : 35</t>
  </si>
  <si>
    <t>28325088</t>
  </si>
  <si>
    <t>Fólie podstřešní paropropustná JUTADACH Super</t>
  </si>
  <si>
    <t>35*1,1</t>
  </si>
  <si>
    <t>998765102</t>
  </si>
  <si>
    <t>Přesun hmot pro krytiny tvrdé, výšky do 12 m</t>
  </si>
  <si>
    <t>766711021</t>
  </si>
  <si>
    <t>Montáž vstupních dveří</t>
  </si>
  <si>
    <t>800-766</t>
  </si>
  <si>
    <t>Montáž plastových dveří včetně dodávky a montáže PU pěny.</t>
  </si>
  <si>
    <t>o1 : 1,1*2+2,1*2</t>
  </si>
  <si>
    <t>o2 : 1,1*2+2,03*2</t>
  </si>
  <si>
    <t>o17 : 0,8*2+2,15*2</t>
  </si>
  <si>
    <t>o18 : 1*2+2,15*2</t>
  </si>
  <si>
    <t>611731721-H</t>
  </si>
  <si>
    <t>Dveře vchodové dřevěné+sklo 110x2100 cm,klika-klika,bezp.zámek,rám.zárubeň,Al práh, o1</t>
  </si>
  <si>
    <t>61173193-H</t>
  </si>
  <si>
    <t>Dveře vchodové dřevěné s PUR deskami 110x2030 cm,klika-klika,bezp.zámek,rám.zárubeň,Al práh, o2</t>
  </si>
  <si>
    <t>61173190-H</t>
  </si>
  <si>
    <t>Dveře vchodové dřevěné 800x2150 cm,klika-klika,dóz.zámek, o17</t>
  </si>
  <si>
    <t>611731921-H</t>
  </si>
  <si>
    <t>Dveře vchodové dřevěné 1000x2150 cm,klika-klika,dóz.zámek, o18</t>
  </si>
  <si>
    <t>766622222</t>
  </si>
  <si>
    <t>Okna komplet.otvíravá do rámů, 1kříd.do 0,81 m2</t>
  </si>
  <si>
    <t>61110305-H</t>
  </si>
  <si>
    <t>Okno dřevěné z lep.hranolů 60x75cm,1kř.,OS,izol.3sklo,kování,okapnice elox Al, o8</t>
  </si>
  <si>
    <t>766622223</t>
  </si>
  <si>
    <t>Okna komplet.otvíravá do rámů, 1kříd.nad 0,81 m2</t>
  </si>
  <si>
    <t>61110318-H</t>
  </si>
  <si>
    <t>Okno dřevěné z lep.hranolů 100x150cm,1kř.,OS,izol.3sklo,kování,okapnice elox Al, o5</t>
  </si>
  <si>
    <t>61110317-H</t>
  </si>
  <si>
    <t>Okno dřevěné z lep.hranolů 100x125-130cm,1kř.,OS,izol.3sklo,kování,okapnice elox Al, o6,o12</t>
  </si>
  <si>
    <t>o6 : 1</t>
  </si>
  <si>
    <t>o12 : 2</t>
  </si>
  <si>
    <t>766622233</t>
  </si>
  <si>
    <t>Okna komplet.otvíravá do rámů, 2kříd.do 1,45 m2</t>
  </si>
  <si>
    <t>61110321-H</t>
  </si>
  <si>
    <t>Okno dřevěné z lep.hranolů 100x75cm,2kř.,OS-O,izol.3sklo,kování,okapnice elox Al, o9,o16</t>
  </si>
  <si>
    <t>61110322-H</t>
  </si>
  <si>
    <t>Okno dřevěné z lep.hranolů 110x75cm,2kř.,OS-O,izol.3sklo,kování,okapnice elox Al, o10</t>
  </si>
  <si>
    <t>766622234</t>
  </si>
  <si>
    <t>Okna komplet.otvíravá do rámů, 2kříd.do 2,10 m2</t>
  </si>
  <si>
    <t>61110333-H</t>
  </si>
  <si>
    <t>Okno dřevěné z lep.hranolů 175x100cm,2kř.,OS-OS,izol.3sklo,kování,okapnice elox Al,sloupek š.20cm, o7</t>
  </si>
  <si>
    <t>766622244</t>
  </si>
  <si>
    <t>Okna komplet.otvíravá do rámů, 3kříd.do 2,50 m2</t>
  </si>
  <si>
    <t>61110387-H</t>
  </si>
  <si>
    <t>Okno dřevěné z lep.hranolů 125x150cm,3kř.,OS-O-S,izol.3sklo,kování,okapnice elox Al, o3</t>
  </si>
  <si>
    <t>61110386-H</t>
  </si>
  <si>
    <t>Okno dřevěné z lep.hranolů 125x145cm,3kř.,OS-O-S,izol.3sklo,kování,okapnice elox Al, o11</t>
  </si>
  <si>
    <t>766641263</t>
  </si>
  <si>
    <t>Balkón.dveře do rámu 2kříd.do 1,5 m, s nadsvětlík.</t>
  </si>
  <si>
    <t>61110399-H</t>
  </si>
  <si>
    <t>Dveře balk.dřev.z lep.hranolů150x235cm OS-O 2kř.,izol.3sklo,kování,okapnice elox Al,Al práh, o4</t>
  </si>
  <si>
    <t>766624043</t>
  </si>
  <si>
    <t>Montáž střešních oken rozměr 78/140 - 160 cm</t>
  </si>
  <si>
    <t>766624047</t>
  </si>
  <si>
    <t>Montáž zateplovací sady pro střešní okna</t>
  </si>
  <si>
    <t>6114020407</t>
  </si>
  <si>
    <t>Okno střešní GGU 006621 MK08   78 x 140 cm, kyvné, bezúdržbové, na el. pohon, s hliníkovým oplechováním</t>
  </si>
  <si>
    <t>o13_EI OTVÍRÁNÍ : 2</t>
  </si>
  <si>
    <t>o14 : 1</t>
  </si>
  <si>
    <t>611403057</t>
  </si>
  <si>
    <t>Lemování okna Velux EDW 2000 MK08   78 x 140 cm, se zateplovací sadou, pro profilovou krytinu</t>
  </si>
  <si>
    <t>766698111</t>
  </si>
  <si>
    <t>Montáž garážových vrat otevíravých, vel.do 6 m2</t>
  </si>
  <si>
    <t>766001</t>
  </si>
  <si>
    <t>Vrata garážová dřevěná 2500/2400mm,2kř.,rám,klika-klika,bezp.zámek,stavěč,nátěr,kování, o15</t>
  </si>
  <si>
    <t>766670011</t>
  </si>
  <si>
    <t>Montáž obložkové zárubně a dřevěného křídla dveří</t>
  </si>
  <si>
    <t>61181513-H</t>
  </si>
  <si>
    <t>Zárubeň obložková masiv š. 90 cm/st. 6-17 cm, d1</t>
  </si>
  <si>
    <t>61181512-H</t>
  </si>
  <si>
    <t>Zárubeň obložková masiv š. 80 cm/st. 6-17 cm, d2</t>
  </si>
  <si>
    <t>61181522-H</t>
  </si>
  <si>
    <t>Zárubeň obložková masiv š. 80 cm/st. 18-25 cm, d3</t>
  </si>
  <si>
    <t>61181511-H</t>
  </si>
  <si>
    <t>Zárubeň obložková masiv š. 70 cm/st. 6-17 cm, d4,d6</t>
  </si>
  <si>
    <t>d4 : 4</t>
  </si>
  <si>
    <t>d6_pro posuv.dveře : 1</t>
  </si>
  <si>
    <t>61181510-H</t>
  </si>
  <si>
    <t>Zárubeň obložková masiv š. 60 cm/st. 6-17 cm, d5</t>
  </si>
  <si>
    <t>611608004-H</t>
  </si>
  <si>
    <t>Dveře vnitřní hladké 3/4 sklo 1kř. 90x197,masiv,zámek,kování, d1</t>
  </si>
  <si>
    <t>61160186-H</t>
  </si>
  <si>
    <t>Dveře vnitřní hladké plné 1kř. 80x197,masiv,zámek,kování, d2,3</t>
  </si>
  <si>
    <t>61160156-H</t>
  </si>
  <si>
    <t>Dveře vnitřní hladké plné 1kř. 70x197,masiv,zámek,kování, d4</t>
  </si>
  <si>
    <t>61160126-H</t>
  </si>
  <si>
    <t>Dveře vnitřní hladké plné 1kř. 60x197,masiv,zámek,kování, d5</t>
  </si>
  <si>
    <t>766666112</t>
  </si>
  <si>
    <t>Montáž dveří posuvných, osazení závěsu, 1kř.</t>
  </si>
  <si>
    <t>Bez osazení madla a zámku.</t>
  </si>
  <si>
    <t>61169501</t>
  </si>
  <si>
    <t>Dveře posuvné na stěnu 60-90x197,masiv,kování, jednokřídlé, včetně vodicí lišty,d6</t>
  </si>
  <si>
    <t>766661413</t>
  </si>
  <si>
    <t>Montáž dveří protipožár.1kř.do 80 cm, bez kukátka</t>
  </si>
  <si>
    <t>Dveře s protipožární odolností do 30 minut.</t>
  </si>
  <si>
    <t>55345502</t>
  </si>
  <si>
    <t>Dveře požární 1kříd.-30 min EI 30 DP3 80x197 cm, d3</t>
  </si>
  <si>
    <t>D+M dvouramenného schodiště dřevěného schodnicového bez podstupnic vč.kotvení a povrch.úpravy, zábradlí,madlo</t>
  </si>
  <si>
    <t>766421213</t>
  </si>
  <si>
    <t>Obložení podhledů jednod. palubkami SM š. do 10 cm</t>
  </si>
  <si>
    <t>podbití přesahů : 136</t>
  </si>
  <si>
    <t>61191671</t>
  </si>
  <si>
    <t>Palubka obkladová SM tloušťka 16 šíře 121 mm, imregnace</t>
  </si>
  <si>
    <t>136*1,1</t>
  </si>
  <si>
    <t>766411113</t>
  </si>
  <si>
    <t>Obložení stěn pl. do 1 m2 šumavským profilem</t>
  </si>
  <si>
    <t>Včetně našroubování soklu.</t>
  </si>
  <si>
    <t>štíty z šum.profilu : 40</t>
  </si>
  <si>
    <t>61191740-H</t>
  </si>
  <si>
    <t>Šumavský profil tl.25mm</t>
  </si>
  <si>
    <t>40*1,1</t>
  </si>
  <si>
    <t>766417111-R</t>
  </si>
  <si>
    <t>Podkladový rošt pod obložení stěn, vč.dodávky roštu a imregnace</t>
  </si>
  <si>
    <t>766231111-R</t>
  </si>
  <si>
    <t>Montáž stahovacích půdních schodů, vč.dodávky 700/900 EW15 DP3</t>
  </si>
  <si>
    <t>998766102</t>
  </si>
  <si>
    <t>Přesun hmot pro truhlářské konstr., výšky do 12 m</t>
  </si>
  <si>
    <t>767995102</t>
  </si>
  <si>
    <t>Výroba a montáž kov. atypických konstr. do 10 kg</t>
  </si>
  <si>
    <t>kg</t>
  </si>
  <si>
    <t>800-767</t>
  </si>
  <si>
    <t>práh k vratům 50/50/5 : 3,77*2,4*2</t>
  </si>
  <si>
    <t>133301510000</t>
  </si>
  <si>
    <t>Úhelník rovnoramenný L jakost S235  50x50x5 mm</t>
  </si>
  <si>
    <t>práh k vratům 50/50/5 : 3,77*2,4*2*1,08</t>
  </si>
  <si>
    <t>13890101</t>
  </si>
  <si>
    <t>Přirážka za pozinkování ocelových výrobků</t>
  </si>
  <si>
    <t>práh k vratům 50/50/5 : 0,05*2,4*4*2</t>
  </si>
  <si>
    <t>998767102</t>
  </si>
  <si>
    <t>Přesun hmot pro zámečnické konstr., výšky do 12 m</t>
  </si>
  <si>
    <t>771120211</t>
  </si>
  <si>
    <t>Kladení dlaždic na podstupnice do tmele, 1 řada</t>
  </si>
  <si>
    <t>800-771</t>
  </si>
  <si>
    <t>1,02*14</t>
  </si>
  <si>
    <t>771275106-R</t>
  </si>
  <si>
    <t>Obklad beton.schod.stupňů hladkých do tmele</t>
  </si>
  <si>
    <t>schody : 1,02*0,28*14</t>
  </si>
  <si>
    <t>59228510</t>
  </si>
  <si>
    <t>Schodišťový prvek betonový, přírodní</t>
  </si>
  <si>
    <t>1,02/0,3*14*1,1</t>
  </si>
  <si>
    <t>771475014</t>
  </si>
  <si>
    <t>Obklad soklíků keram.rovných, tmel,výška 10 cm</t>
  </si>
  <si>
    <t>01 : 7,46*2+4,6*2</t>
  </si>
  <si>
    <t>11 : 2*2+2,85*2</t>
  </si>
  <si>
    <t>13 : 4,02*2+3,3*2+0,65*2+0,3*2+3,07*2+4,02*2-2,5*2</t>
  </si>
  <si>
    <t>14 : 7,62*2+4,75*2-2,7+0,65*2</t>
  </si>
  <si>
    <t>15 : 3,5*2+3,52*2-2,7+0,3*2</t>
  </si>
  <si>
    <t>16 : 1,37*2+2,72*2</t>
  </si>
  <si>
    <t>110 : 3,3*2+4,1*2</t>
  </si>
  <si>
    <t>111 : 3,41*2+3,12*2</t>
  </si>
  <si>
    <t>27 : 2+2,74*2</t>
  </si>
  <si>
    <t>771479001</t>
  </si>
  <si>
    <t>Řezání dlaždic keramických pro soklíky</t>
  </si>
  <si>
    <t>771575109</t>
  </si>
  <si>
    <t>Montáž podlah keram.,hladké, tmel, 30x30 cm</t>
  </si>
  <si>
    <t>p1,2,5 : 34,3+5,7+19,8+37+13+3,7+7,1+2,7+9,6+10,7+3,7+2,3+7,3+5,5</t>
  </si>
  <si>
    <t>597642030</t>
  </si>
  <si>
    <t>Dlažba keramická, UPŘESNĚNÍ DLE INVESTORA</t>
  </si>
  <si>
    <t>dlažba : 162,4*1,1</t>
  </si>
  <si>
    <t>soklík : 138,34*0,1*1,1</t>
  </si>
  <si>
    <t>998771102</t>
  </si>
  <si>
    <t>Přesun hmot pro podlahy z dlaždic, výšky do 12 m</t>
  </si>
  <si>
    <t>776421100</t>
  </si>
  <si>
    <t>Lepení podlahových soklíků z PVC a vinylu, včetně dodávky soklíku</t>
  </si>
  <si>
    <t>800-775</t>
  </si>
  <si>
    <t>12 : 2,51*2+2,76*2</t>
  </si>
  <si>
    <t>17 : 3,5*2+5,25*2</t>
  </si>
  <si>
    <t>21 : 1,2*2+4,82*2-1,91</t>
  </si>
  <si>
    <t>22 : 6,72*2+3,6*2</t>
  </si>
  <si>
    <t>23 : 5,52*2+3,25*2</t>
  </si>
  <si>
    <t>24 : 6,72*2+4,61*2+0,7*2</t>
  </si>
  <si>
    <t>26 : 4,66*2+5,31*2</t>
  </si>
  <si>
    <t>776521200</t>
  </si>
  <si>
    <t>Lepení povlakových podlah z dílců PVC a CV (vinyl), včetně vinylové podlahoviny tl. 2,5 mm</t>
  </si>
  <si>
    <t>p3,4 : 6,9+18,4+6,8+24,2+17,1+32,9+24,2</t>
  </si>
  <si>
    <t>776981121</t>
  </si>
  <si>
    <t>Lišta nerezová přechodová,stejná výška podlah</t>
  </si>
  <si>
    <t>1np : 0,9+0,6+0,8+0,8+0,7+0,7+0,9+0,7+0,8+0,8+0,7+0,8</t>
  </si>
  <si>
    <t>2np : 0,8+0,7+0,8+0,8+0,8</t>
  </si>
  <si>
    <t>998776102</t>
  </si>
  <si>
    <t>Přesun hmot pro podlahy povlakové, výšky do 12 m</t>
  </si>
  <si>
    <t>777114031</t>
  </si>
  <si>
    <t>Podlahy lité průmyslové systémové tl. 3 mm</t>
  </si>
  <si>
    <t>800-773</t>
  </si>
  <si>
    <t>Dodávka a montáž penetračního nátěru, nivelační hmoty a dvojnásobného nátěru.</t>
  </si>
  <si>
    <t>p6 : (16,8+37,8)</t>
  </si>
  <si>
    <t>998777102</t>
  </si>
  <si>
    <t>Přesun hmot pro podlahy syntetické, výšky do 12 m</t>
  </si>
  <si>
    <t>781675115</t>
  </si>
  <si>
    <t>Montáž obkladů parapetů keramic. na tmel</t>
  </si>
  <si>
    <t>o16 : 1*3</t>
  </si>
  <si>
    <t>781475114</t>
  </si>
  <si>
    <t>Obklad vnitřní stěn keramický, do tmele</t>
  </si>
  <si>
    <t>597813663</t>
  </si>
  <si>
    <t>Obkládačka keramická, UPŘESNĚNÍ DLE INVESTORA</t>
  </si>
  <si>
    <t>3*0,25*1,1+95,8775*1,1</t>
  </si>
  <si>
    <t>781497131</t>
  </si>
  <si>
    <t>Lišta nerezová ukončovacích k obkladům</t>
  </si>
  <si>
    <t>15 : 0,6*4</t>
  </si>
  <si>
    <t>18 : 2,1*3+0,75</t>
  </si>
  <si>
    <t>19 : 1,52+0,75</t>
  </si>
  <si>
    <t>112 : 2,1*2+0,75*2+1</t>
  </si>
  <si>
    <t>113 : 2,1+0,75*2+1</t>
  </si>
  <si>
    <t>25 : 1,2+1,25+0,1</t>
  </si>
  <si>
    <t>998781102</t>
  </si>
  <si>
    <t>Přesun hmot pro obklady keramické, výšky do 12 m</t>
  </si>
  <si>
    <t>783612100</t>
  </si>
  <si>
    <t>Nátěr olejový truhlářských výrobků dvojnásobný</t>
  </si>
  <si>
    <t>800-783</t>
  </si>
  <si>
    <t>přesahy z palubek : 136</t>
  </si>
  <si>
    <t>štíty z šum.profilu : 40*2</t>
  </si>
  <si>
    <t>784191101</t>
  </si>
  <si>
    <t>Penetrace podkladu univerzální 1x</t>
  </si>
  <si>
    <t>800-784</t>
  </si>
  <si>
    <t>sdk : 18,4216+156,6828+75</t>
  </si>
  <si>
    <t>štuky : 174,916+747,76465</t>
  </si>
  <si>
    <t>784195212</t>
  </si>
  <si>
    <t>Malba, bílá, bez penetrace, 2 x</t>
  </si>
  <si>
    <t>24001</t>
  </si>
  <si>
    <t>D+M odtahu digestoře,vč.střešní hlavice</t>
  </si>
  <si>
    <t>24002</t>
  </si>
  <si>
    <t>Odvětrání m.č.1.6 s mřížkou proti hlodavcům</t>
  </si>
  <si>
    <t>ODVĚTRÁNÍ MÍST.Č. 1.6  NA FASÁDU VZT POTRUBÍM o150 MM OBOUSTRANNĚ ZAKRYTÝM MŘÍŽKOU SE SÍTÍ PROTI HMYZU A HLODAVCŮM - U PODLAHY (350) A STROPU (2250)</t>
  </si>
  <si>
    <t>ON001</t>
  </si>
  <si>
    <t>Geodetické zaměření stavby</t>
  </si>
  <si>
    <t>ON003</t>
  </si>
  <si>
    <t>Mimostaveništní doprava</t>
  </si>
  <si>
    <t>ON004</t>
  </si>
  <si>
    <t>Zhotovení PD skutečného stavu</t>
  </si>
  <si>
    <t>ON005</t>
  </si>
  <si>
    <t>Zařízení staveniště</t>
  </si>
  <si>
    <t>Nařezání izolace na potřebný rouzměr. Vložení izolace do stěny bez dodávky tepelné izolace.</t>
  </si>
  <si>
    <t/>
  </si>
  <si>
    <t>SUM</t>
  </si>
  <si>
    <t>Poznámky uchazeče k zadání</t>
  </si>
  <si>
    <t>POPUZIV</t>
  </si>
  <si>
    <t>END</t>
  </si>
  <si>
    <t>Trubka ohebná PVC FX 32</t>
  </si>
  <si>
    <t>POL1_1</t>
  </si>
  <si>
    <t>Lišta vkládací LV 40x20       vč. krytů a ohybů</t>
  </si>
  <si>
    <t>Krabice přístrojová KP 67/2       hl. 42mm pro vícenásobné rámečky</t>
  </si>
  <si>
    <t>ks</t>
  </si>
  <si>
    <t>Krabice rozvodná KU 68-1903 s víčkem a se svorkovnicí     hl. 42mm</t>
  </si>
  <si>
    <t>Krabice rozvodná KR 97/5  s víčkem a se svorkovnicí   hl. 50mm</t>
  </si>
  <si>
    <t>Krabice KT 250</t>
  </si>
  <si>
    <t>Krabice rozvodná IP54  8111 se svorkov</t>
  </si>
  <si>
    <t>Odvíčkování a zavíčkování krabice - závit</t>
  </si>
  <si>
    <t>Odvíčkování a zavíčkování krabice - 4 šrouby</t>
  </si>
  <si>
    <t>Vodič CYKYL 3Cx1.5</t>
  </si>
  <si>
    <t>Vodič CYKYL 3Cx2.5</t>
  </si>
  <si>
    <t>12</t>
  </si>
  <si>
    <t>Kabel CYKY 3Ax1.5</t>
  </si>
  <si>
    <t>Kabel CYKY 3Cx1.5</t>
  </si>
  <si>
    <t>14</t>
  </si>
  <si>
    <t>Kabel CYKY 5Cx1.5</t>
  </si>
  <si>
    <t>Kabel CYKY 3Cx2.5</t>
  </si>
  <si>
    <t>Kabel CYKY 5Cx2.5</t>
  </si>
  <si>
    <t>Kabel CYKY 5Cx4</t>
  </si>
  <si>
    <t>18</t>
  </si>
  <si>
    <t>Kabel CYKY 4Bx10</t>
  </si>
  <si>
    <t>19</t>
  </si>
  <si>
    <t>Kabel CYKY 4Bx16</t>
  </si>
  <si>
    <t>20</t>
  </si>
  <si>
    <t>Kabel JYTY 2x1</t>
  </si>
  <si>
    <t>21</t>
  </si>
  <si>
    <t>Vodič CY 4</t>
  </si>
  <si>
    <t>22</t>
  </si>
  <si>
    <t>Vodič CY 6</t>
  </si>
  <si>
    <t>23</t>
  </si>
  <si>
    <t>Vodič CYA 16</t>
  </si>
  <si>
    <t>24</t>
  </si>
  <si>
    <t>Šňůra CGSG 5Cx2.5</t>
  </si>
  <si>
    <t>25</t>
  </si>
  <si>
    <t>Svorka na potrubí ZSA 16 Bernard + Cu páska</t>
  </si>
  <si>
    <t>26</t>
  </si>
  <si>
    <t>Svorkovnice hlavního pospojování PAS  GEYER AE 107 K</t>
  </si>
  <si>
    <t>27</t>
  </si>
  <si>
    <t>Vypínač jednopólový TANGO komplet  bílý</t>
  </si>
  <si>
    <t>28</t>
  </si>
  <si>
    <t>Přepínač střídavý TANGO komplet  bílý</t>
  </si>
  <si>
    <t>29</t>
  </si>
  <si>
    <t>Přepínač sériový TANGO komplet  bílý</t>
  </si>
  <si>
    <t>30</t>
  </si>
  <si>
    <t>Přepínač křížový TANGO komplet  bílý</t>
  </si>
  <si>
    <t>31</t>
  </si>
  <si>
    <t>Přepínač řazení 6+6 TANGO komplet  bílý</t>
  </si>
  <si>
    <t>32</t>
  </si>
  <si>
    <t>Zásuvka domovní TANGO komplet  bílá</t>
  </si>
  <si>
    <t>33</t>
  </si>
  <si>
    <t>Dvojzásuvka domovní TANGO komplet  bílá</t>
  </si>
  <si>
    <t>34</t>
  </si>
  <si>
    <t>Zásuvka domovní s přepěťovou ochranou TANGO komplet  bílá</t>
  </si>
  <si>
    <t>35</t>
  </si>
  <si>
    <t>Vypínač jednopólový IP44 TANGO komplet  bílý  pod omítku</t>
  </si>
  <si>
    <t>36</t>
  </si>
  <si>
    <t>Přepínač střídavý IP44 TANGO komplet  bílý  pod omítku</t>
  </si>
  <si>
    <t>37</t>
  </si>
  <si>
    <t>Přepínač křížový IP44 TANGO komplet  bílý  pod omítku</t>
  </si>
  <si>
    <t>38</t>
  </si>
  <si>
    <t>Zásuvka domovní IP44 TANGO komplet  bílá  pod omítku</t>
  </si>
  <si>
    <t>39</t>
  </si>
  <si>
    <t>Vypínač jednopólový PRAKTIK 3553-01929 D IP44  béžový  na omítku</t>
  </si>
  <si>
    <t>40</t>
  </si>
  <si>
    <t>Spínač trojpólový 16A TANGO komplet   bílý</t>
  </si>
  <si>
    <t>41</t>
  </si>
  <si>
    <t>Zásuvka třífázová 5 pól. BALS 146 s krabicí pod omítku 16A  IP44</t>
  </si>
  <si>
    <t>42</t>
  </si>
  <si>
    <t>Zásuvka třífázová 5 pól. BALS 142 s krabicí pod omítku 32A  IP44</t>
  </si>
  <si>
    <t>43</t>
  </si>
  <si>
    <t>Autonomní požární hlásič bateriový</t>
  </si>
  <si>
    <t>44</t>
  </si>
  <si>
    <t>Montáž a zapojení rozvaděče RE2/2</t>
  </si>
  <si>
    <t>45</t>
  </si>
  <si>
    <t>Montáž a zapojení rozvaděče RB</t>
  </si>
  <si>
    <t>46</t>
  </si>
  <si>
    <t>Montáž a zapojení rozvaděče RT</t>
  </si>
  <si>
    <t>47</t>
  </si>
  <si>
    <t>Zapojení sklokeramické desky</t>
  </si>
  <si>
    <t>48</t>
  </si>
  <si>
    <t>Zapojení el. trouby</t>
  </si>
  <si>
    <t>49</t>
  </si>
  <si>
    <t>Zapojení odsavače par</t>
  </si>
  <si>
    <t>50</t>
  </si>
  <si>
    <t>Montáž a zapojení prostorového termostatu</t>
  </si>
  <si>
    <t>51</t>
  </si>
  <si>
    <t>Montáž svítidla žárovkového</t>
  </si>
  <si>
    <t>52</t>
  </si>
  <si>
    <t>Montáž svítidla zářivkového</t>
  </si>
  <si>
    <t>53</t>
  </si>
  <si>
    <t>Vypnutí vedení, zajištění, opětné zapnutí</t>
  </si>
  <si>
    <t>54</t>
  </si>
  <si>
    <t>Hmoždinka do 10mm</t>
  </si>
  <si>
    <t>55</t>
  </si>
  <si>
    <t>Přesun specifikací 1%</t>
  </si>
  <si>
    <t>Pol__56</t>
  </si>
  <si>
    <t>Materiál podružný 3%  (z pol. materiál mezisoučet)</t>
  </si>
  <si>
    <t>POL3_1</t>
  </si>
  <si>
    <t>Pol__57</t>
  </si>
  <si>
    <t>GPP 6%                     (z položek celkem)</t>
  </si>
  <si>
    <t>Označovací lišta</t>
  </si>
  <si>
    <t>POL12_1</t>
  </si>
  <si>
    <t>Obal na výkresy</t>
  </si>
  <si>
    <t>Popisný štítek</t>
  </si>
  <si>
    <t>Vypínač 3 pólový EATON  IS-40/3    vodiče do 50 mm2</t>
  </si>
  <si>
    <t>Jistič jednofázový EATON  PL7-B10/1              10kA</t>
  </si>
  <si>
    <t>Jistič jednofázový EATON  PL7-B16/1              10kA</t>
  </si>
  <si>
    <t>Jistič jednofázový EATON  PL7-C2/1                10kA</t>
  </si>
  <si>
    <t>Jistič jednofázový EATON  PL7-C6/1                10kA</t>
  </si>
  <si>
    <t>Jistič jednofázový EATON  PL7-C10/1              10kA</t>
  </si>
  <si>
    <t>Jistič třífázový EATON  PL7-B16/3                   10kA</t>
  </si>
  <si>
    <t>Jistič třífázový EATON  PL7-B20/3                   10kA</t>
  </si>
  <si>
    <t>Proudový chránič s nadproud. ochranou EATON PFL7-10/1N/B/003</t>
  </si>
  <si>
    <t>Proudový chránič 4pól. EATON PHF7-40/4/003-G        30mA</t>
  </si>
  <si>
    <t>Zvonkový transformátor EATON TR-G 3/8   (Z-TRM/8)   4-8-12 V</t>
  </si>
  <si>
    <t>Instalační relé EATON Z-R230/S       230V   1zap.</t>
  </si>
  <si>
    <t>Hladinový spínač ELKO EP HRH-1/230V + 3x sonda</t>
  </si>
  <si>
    <t>Svorka řadová RSA 1,5 A          slaněný vodič 1,5 , tuhý 2,5</t>
  </si>
  <si>
    <t>Sběrnice 14 pól. N  (PE/PEN)</t>
  </si>
  <si>
    <t>Rozvodnice pod omítku EATON BF-U-4/96-C              bílá</t>
  </si>
  <si>
    <t>Přepěťová ochrana HAKEL SPC 3       90kA  1.+ 2. stupeň   (TN-S)</t>
  </si>
  <si>
    <t>Propojovací lišta třífázová 63A</t>
  </si>
  <si>
    <t>mod</t>
  </si>
  <si>
    <t>Výstražná tabulka</t>
  </si>
  <si>
    <t>Pol__24</t>
  </si>
  <si>
    <t>Pol__25</t>
  </si>
  <si>
    <t>Dopravné 6%                     (z položek celkem)</t>
  </si>
  <si>
    <t>Jistič jednofázový EATON PL7-C16/1               10kA</t>
  </si>
  <si>
    <t>Jistič třífázový EATON  PL7-C16/3                     10kA</t>
  </si>
  <si>
    <t>Rozvodnice pod omítku EATON KLV-U-2/28-F  plech. dveře</t>
  </si>
  <si>
    <t>Propojovací lišta třífázová, 63A</t>
  </si>
  <si>
    <t>Pol__13</t>
  </si>
  <si>
    <t>Pol__14</t>
  </si>
  <si>
    <t>Trubka ohebná PVC FXP 20</t>
  </si>
  <si>
    <t>Trubka ohebná PVC FXP 32</t>
  </si>
  <si>
    <t>Krabice odbočná KU 68-1902 s víčkem  bez svorkovnice  hl. 42mm</t>
  </si>
  <si>
    <t>Kabel UTP Cat.5e DC-212</t>
  </si>
  <si>
    <t>Štítek označovací kabel</t>
  </si>
  <si>
    <t>Forma kabelová do 0,5m na kabelu do 5x2</t>
  </si>
  <si>
    <t>Datová zásuvka RJ45 Cat.5e TANGO komplet,  bílá, nestíněná</t>
  </si>
  <si>
    <t>Náplň rozvaděče RACK+R-STA (PATCH panel,prop.kabely,nap.zdroje)</t>
  </si>
  <si>
    <t>Značení trasy vedení</t>
  </si>
  <si>
    <t>Vyhledání vývodu nebo krabice</t>
  </si>
  <si>
    <t>Pol__28</t>
  </si>
  <si>
    <t>Pol__29</t>
  </si>
  <si>
    <t>Krabice odbočná KU 68-1903 s víčkem  se svorkovnicí   hl. 42mm</t>
  </si>
  <si>
    <t>Ukončení vodičů v rozvaděčích do 2.5</t>
  </si>
  <si>
    <t>Tlačítkový ovladač TANGO IP44 pod omítku komplet, bílý</t>
  </si>
  <si>
    <t>El. zvonek 12V vč. montáže</t>
  </si>
  <si>
    <t>Pol__41</t>
  </si>
  <si>
    <t>Pol__42</t>
  </si>
  <si>
    <t>Trubka ohebná PVC FXP 25</t>
  </si>
  <si>
    <t>Koaxiální kabel CB 100</t>
  </si>
  <si>
    <t>Ukončení koaxiálního kabelu opřádaného</t>
  </si>
  <si>
    <t>Zapojení koaxiálního kabelu opřádaného</t>
  </si>
  <si>
    <t>Vyzvednutí anténního stožáru nebo kotvení, sedlová střecha</t>
  </si>
  <si>
    <t>Anténní stožár AT1 do připraveného kotvení</t>
  </si>
  <si>
    <t>Kotvení stožáru atypické</t>
  </si>
  <si>
    <t>Účastnická zásuvka TV-R-SAT  TANGO komplet,  bílá</t>
  </si>
  <si>
    <t>Rozvodnice STA</t>
  </si>
  <si>
    <t>Pol__59</t>
  </si>
  <si>
    <t>Pol__60</t>
  </si>
  <si>
    <t>Drát AlMgSi 8 mm</t>
  </si>
  <si>
    <t>Drát FeZn 8 mm</t>
  </si>
  <si>
    <t>Drát FeZn 10 mm</t>
  </si>
  <si>
    <t>Pásek FeZn 30/4 mm</t>
  </si>
  <si>
    <t>Podpěra vedení PV 01</t>
  </si>
  <si>
    <t>Podpěra vedení PV 11</t>
  </si>
  <si>
    <t>Podpěra vedení PV 15</t>
  </si>
  <si>
    <t>Trubkový jímač DEHN 103420 L=2,0m</t>
  </si>
  <si>
    <t>Izolovaný držák DEHN 106226 L=0,675m</t>
  </si>
  <si>
    <t>Svorka k trub. jímači DEHN 380029</t>
  </si>
  <si>
    <t>Svorka spojovací SS - nerezová</t>
  </si>
  <si>
    <t>Svorka zemnící pásek - drát SR 03</t>
  </si>
  <si>
    <t>Svorka zkušební SZ - nerezová</t>
  </si>
  <si>
    <t>Svorka okapová SO - nerezová</t>
  </si>
  <si>
    <t>Svorka na potrubí ST-UNI - nerezová</t>
  </si>
  <si>
    <t>Označení svodu štítkem</t>
  </si>
  <si>
    <t>Tvarování montážního dílu</t>
  </si>
  <si>
    <t>Pol__78</t>
  </si>
  <si>
    <t>Pol__79</t>
  </si>
  <si>
    <t>GPP 2%                     (z položek celkem)</t>
  </si>
  <si>
    <t>Kompletace rozvodu televizních a rozhlasových antén - antény, parabola, konvektory,  svody od antén,, náplň a zapojení rozvodnice, účastnické šňůry, měření, vyzkoušení - satelitní příjem TV+R+SAT</t>
  </si>
  <si>
    <t>POMOCNÉ PRÁCE                         12%  z EI</t>
  </si>
  <si>
    <t>ON002</t>
  </si>
  <si>
    <t xml:space="preserve">VÝCHOZÍ REVIZE                            </t>
  </si>
  <si>
    <t>hod</t>
  </si>
  <si>
    <t>A - Svítidlo žárovkové OSMONT AURA 7 IN-12BT12/012, 75W, IP44</t>
  </si>
  <si>
    <t>POL12_0</t>
  </si>
  <si>
    <t>B - Svítidlo žárovkové OSMONT FLORA 4 IN-22 DU14/127, 2x25W, IP43</t>
  </si>
  <si>
    <t>C - Svítidlo žárovkové OSMONT AURA 2 IN-12 K52/042, 60W, IP41</t>
  </si>
  <si>
    <t>C1 - Svítidlo žárovkové OSMONT AURA 10 IN-22 B14/014, 2x75W, IP20</t>
  </si>
  <si>
    <t>D - Svítidlo žárovkobé OSMONT IN-172/L4, 60W, IP65</t>
  </si>
  <si>
    <t>E - Svítidlo led RABALUX PRAGA 8198, 15W, IP44</t>
  </si>
  <si>
    <t>Z - Svítidlo zářivkové MODUS LLX258ALEP, 2x58W, IP20</t>
  </si>
  <si>
    <t>Z1 - Svítidlo zářivkové MODUS P258PCE-EP, 2x58W, IP65</t>
  </si>
  <si>
    <t>Sejmutí drnu</t>
  </si>
  <si>
    <t>Výkop rýhy 35 / 80 cm, zemina tř. 4</t>
  </si>
  <si>
    <t>Zřízení kabelového lože z písku, 10 cm nad kabel, bez zakrytí kabelu</t>
  </si>
  <si>
    <t>Zakrytí kabelu výstražnou fólií š. 33 cm</t>
  </si>
  <si>
    <t>Zához rýhy 35 / 80 cm , zemina tř. 4</t>
  </si>
  <si>
    <t>Provizorní úprava terénu - zemina tř. 4</t>
  </si>
  <si>
    <t>Zděný pilíř pro elektroměrový rozvadč RE2/2 včetně základu</t>
  </si>
  <si>
    <t xml:space="preserve">   Rozvaděč RE (ER 2/2 - 2x ET, 2x HDO, 2x jistič 3/25)</t>
  </si>
  <si>
    <t>721176102R00</t>
  </si>
  <si>
    <t>Potrubí HT připojovací DN 40 x 1,8 mm</t>
  </si>
  <si>
    <t>POL1_7</t>
  </si>
  <si>
    <t>721176113R00</t>
  </si>
  <si>
    <t>Potrubí HT odpadní svislé DN 50 x 1,8 mm</t>
  </si>
  <si>
    <t>721176114R00</t>
  </si>
  <si>
    <t>Potrubí HT odpadní svislé DN 70 x 1,9 mm</t>
  </si>
  <si>
    <t>721176115R00</t>
  </si>
  <si>
    <t>Potrubí HT odpadní svislé DN 100 x 2,7 mm</t>
  </si>
  <si>
    <t>721176222R00</t>
  </si>
  <si>
    <t>Potrubí KG svodné (ležaté) v zemi DN 100 x 3,2 mm</t>
  </si>
  <si>
    <t>721176223R00</t>
  </si>
  <si>
    <t>Potrubí KG svodné (ležaté) v zemi DN 125 x 3,2 mm</t>
  </si>
  <si>
    <t>721176224R00</t>
  </si>
  <si>
    <t>Potrubí KG svodné (ležaté) v zemi DN 150 x 4,0 mm</t>
  </si>
  <si>
    <t>721194104R00</t>
  </si>
  <si>
    <t>Vyvedení odpadní výpustky D 40 x 1,8</t>
  </si>
  <si>
    <t>721194105R00</t>
  </si>
  <si>
    <t>Vyvedení odpadní výpustky D 50 x 1,8</t>
  </si>
  <si>
    <t>721194109R00</t>
  </si>
  <si>
    <t>Vyvedení odpadní výpustky D 110 x 2,3</t>
  </si>
  <si>
    <t>721223420RT1</t>
  </si>
  <si>
    <t>Vpusť podlahová se zápach.uzávěr. DN100</t>
  </si>
  <si>
    <t>721273145RM1</t>
  </si>
  <si>
    <t>Hlavice ventilační z PVC  HL 810 DN 100</t>
  </si>
  <si>
    <t>721273150R00</t>
  </si>
  <si>
    <t>Hlavice ventilační přivětrávací HL900</t>
  </si>
  <si>
    <t>721290111R00</t>
  </si>
  <si>
    <t>Zkouška těsnosti kanalizace vodou DN 125</t>
  </si>
  <si>
    <t>721290112R00</t>
  </si>
  <si>
    <t>Zkouška těsnosti kanalizace vodou DN 200</t>
  </si>
  <si>
    <t>721290123R00</t>
  </si>
  <si>
    <t>Zkouška těsnosti kanalizace kouřem DN 300</t>
  </si>
  <si>
    <t>283771032</t>
  </si>
  <si>
    <t>Izolace potrubí Mirelon PRO 22x20 mm šedočerná</t>
  </si>
  <si>
    <t>283771120</t>
  </si>
  <si>
    <t>Izolace potrubí Mirelon PRO 28x20 mm šedočerná</t>
  </si>
  <si>
    <t>283771141</t>
  </si>
  <si>
    <t>Izolace potrubí Mirelon PRO 35x20 mm šedočerná</t>
  </si>
  <si>
    <t>55127228</t>
  </si>
  <si>
    <t>Šroubení radiátorové přímé V 4300 3/4"</t>
  </si>
  <si>
    <t>POL3_7</t>
  </si>
  <si>
    <t>55127230</t>
  </si>
  <si>
    <t>Šroubení radiátorové přímé V 4300  1"</t>
  </si>
  <si>
    <t>722111912R00</t>
  </si>
  <si>
    <t>Materiál spojovací, těsnící a fitinky mosazné</t>
  </si>
  <si>
    <t>722174311R00</t>
  </si>
  <si>
    <t>Potrubí z PP-R 80 PN 20, DN 20</t>
  </si>
  <si>
    <t>722174312R00</t>
  </si>
  <si>
    <t>Potrubí z PP-R 80 PN 20, DN 25</t>
  </si>
  <si>
    <t>722174313R00</t>
  </si>
  <si>
    <t>Potrubí z PP-R 80 PN 20, DN 32</t>
  </si>
  <si>
    <t>722182001R00</t>
  </si>
  <si>
    <t>Montáž izolačních skruží na potrubí přímé DN 25</t>
  </si>
  <si>
    <t>722182004R00</t>
  </si>
  <si>
    <t>Montáž izolačních skruží na potrubí přímé DN 40</t>
  </si>
  <si>
    <t>722190401R00</t>
  </si>
  <si>
    <t>Vyvedení a upevnění výpustek DN 15</t>
  </si>
  <si>
    <t>722190402R00</t>
  </si>
  <si>
    <t>Vyvedení a upevnění výpustek DN 20</t>
  </si>
  <si>
    <t>722190403R00</t>
  </si>
  <si>
    <t>Vyvedení a upevnění výpustek DN 25</t>
  </si>
  <si>
    <t>722220111R00</t>
  </si>
  <si>
    <t>Nástěnka K 247, pro výtokový ventil G 1/2</t>
  </si>
  <si>
    <t>722231164R00</t>
  </si>
  <si>
    <t>Ventil pojistný pružinový P10-237-616, G 1"</t>
  </si>
  <si>
    <t>722235122R00</t>
  </si>
  <si>
    <t>Kohout kulový,vnitřní-vnitřní z. IVAR.KK 51 DN 20</t>
  </si>
  <si>
    <t>722235123R00</t>
  </si>
  <si>
    <t>Kohout kulový,vnitřní-vnitřní z. IVAR.KK 51 DN 25</t>
  </si>
  <si>
    <t>722235523R00</t>
  </si>
  <si>
    <t>Filtr mechanických nečistot</t>
  </si>
  <si>
    <t>722235643R00</t>
  </si>
  <si>
    <t>Klapka zpětná vodorovná CLAPET FIV.08406 DN 25</t>
  </si>
  <si>
    <t>722236214R00</t>
  </si>
  <si>
    <t>Filtrball DN 20</t>
  </si>
  <si>
    <t>722239102R00</t>
  </si>
  <si>
    <t>Montáž vodovodních armatur 2závity, G 3/4</t>
  </si>
  <si>
    <t>722239103R00</t>
  </si>
  <si>
    <t>Montáž vodovodních armatur 2závity, G 1</t>
  </si>
  <si>
    <t>722290226R00</t>
  </si>
  <si>
    <t>Zkouška tlaku potrubí závitového DN 50</t>
  </si>
  <si>
    <t>722290234R00</t>
  </si>
  <si>
    <t>Proplach a dezinfekce vodovod.potrubí DN 80</t>
  </si>
  <si>
    <t>724139101R00</t>
  </si>
  <si>
    <t>Filtrační komplet pro RD</t>
  </si>
  <si>
    <t>724231125R00</t>
  </si>
  <si>
    <t>Čerpadlo cirkulační Grundfos pro TUV</t>
  </si>
  <si>
    <t>724232133R00</t>
  </si>
  <si>
    <t>Časovací hodiny pro spínání čerpadla</t>
  </si>
  <si>
    <t>55145523</t>
  </si>
  <si>
    <t>Baterie umyvadlová stojánková LYRA</t>
  </si>
  <si>
    <t>55145524</t>
  </si>
  <si>
    <t>Baterie dřezová stojánková LYRA 3.5128</t>
  </si>
  <si>
    <t>55145536</t>
  </si>
  <si>
    <t>Baterie vanová nástěnná</t>
  </si>
  <si>
    <t>55161702</t>
  </si>
  <si>
    <t>Odvodňovací žlábek nerez 1000 mm</t>
  </si>
  <si>
    <t>55161821A</t>
  </si>
  <si>
    <t>Sprchová dveře 1000 mm</t>
  </si>
  <si>
    <t>Odvodňovací žlábek nerez 1300 mm</t>
  </si>
  <si>
    <t>55161822A</t>
  </si>
  <si>
    <t>Sprchová zástěna 1400 x1000 mm</t>
  </si>
  <si>
    <t>55430002</t>
  </si>
  <si>
    <t>Sedátko LYRA SLOWCLOSE</t>
  </si>
  <si>
    <t>725014161R00</t>
  </si>
  <si>
    <t>Klozet závěsný LYRA Plus, hl.530 mm</t>
  </si>
  <si>
    <t>725017163R00</t>
  </si>
  <si>
    <t>Umyvadlo na šrouby, 60 x 49 cm, bílé</t>
  </si>
  <si>
    <t>725017168R00</t>
  </si>
  <si>
    <t>Kryt sifonu umyvadel, bílý</t>
  </si>
  <si>
    <t>725017351R00</t>
  </si>
  <si>
    <t>Umývátko na šrouby LYRA Plus 40 x 31 cm, bílé</t>
  </si>
  <si>
    <t>725018121R00</t>
  </si>
  <si>
    <t>Vana ocelová anatomická PRAGA</t>
  </si>
  <si>
    <t>725111251R00</t>
  </si>
  <si>
    <t>Samonosný ocelový rám pro závěsné klozety</t>
  </si>
  <si>
    <t>725112011R00</t>
  </si>
  <si>
    <t>Souprava zvukizolační mezi klozet a stěnu GEBERIT</t>
  </si>
  <si>
    <t>725249102R00</t>
  </si>
  <si>
    <t>Montáž odvodňovacích žlábků</t>
  </si>
  <si>
    <t>725249103R00</t>
  </si>
  <si>
    <t>Montáž sprchových dveří a zástěn</t>
  </si>
  <si>
    <t>725314290R00</t>
  </si>
  <si>
    <t>Příslušenství k dřezu v kuchyňské sestavě</t>
  </si>
  <si>
    <t>725530151R00</t>
  </si>
  <si>
    <t>Ventil pojistný T 1847</t>
  </si>
  <si>
    <t>725810401R00</t>
  </si>
  <si>
    <t>Ventil prčkový DN15</t>
  </si>
  <si>
    <t>Ventil rohový bez přípoj. trubičky T 66 G 1/2</t>
  </si>
  <si>
    <t>725829301R00</t>
  </si>
  <si>
    <t>Montáž baterie umyv.a dřezové stojánkové</t>
  </si>
  <si>
    <t>725835111RT1</t>
  </si>
  <si>
    <t>Sprchová sada ke sprchové baterií včetně hlavové sprchy</t>
  </si>
  <si>
    <t>Sprchová sada k vanové baterii</t>
  </si>
  <si>
    <t>725839203R00</t>
  </si>
  <si>
    <t>Montáž baterie nástěnné G 1/2</t>
  </si>
  <si>
    <t>725845111R00</t>
  </si>
  <si>
    <t>Baterie sprchová podomítková ruční</t>
  </si>
  <si>
    <t>725860182RT1</t>
  </si>
  <si>
    <t>Sifon pračkový HL405, DN 40/50</t>
  </si>
  <si>
    <t>725980121R00</t>
  </si>
  <si>
    <t>Dvířka z PH T 3622, 15/15</t>
  </si>
  <si>
    <t>734264313R00</t>
  </si>
  <si>
    <t>Šroubení topenářské, přímé, DN 20</t>
  </si>
  <si>
    <t>734264314R00</t>
  </si>
  <si>
    <t>Šroubení topenářské, přímé, DN 25</t>
  </si>
  <si>
    <t>734264323R00</t>
  </si>
  <si>
    <t>Šroubení k oběhovému čerpadlu</t>
  </si>
  <si>
    <t>9R03</t>
  </si>
  <si>
    <t>Práce bourací</t>
  </si>
  <si>
    <t>998721102R00</t>
  </si>
  <si>
    <t>Přesun hmot pro vnitřní kanalizaci, výšky do 12 m</t>
  </si>
  <si>
    <t>998722102R00</t>
  </si>
  <si>
    <t>Přesun hmot pro vnitřní vodovod, výšky do 12 m</t>
  </si>
  <si>
    <t>998724101R00</t>
  </si>
  <si>
    <t>Přesun hmot pro strojní vybavení, výšky do 6 m</t>
  </si>
  <si>
    <t>998725102R00</t>
  </si>
  <si>
    <t>Přesun hmot pro zařizovací předměty, výšky do 12 m</t>
  </si>
  <si>
    <t>283771008</t>
  </si>
  <si>
    <t>Izolace potrubí 15x20 mm šedočerná</t>
  </si>
  <si>
    <t>Izolace potrubí 22x20 mm šedočerná</t>
  </si>
  <si>
    <t>Izolace potrubí 28x20 mm šedočerná</t>
  </si>
  <si>
    <t>484178503</t>
  </si>
  <si>
    <t>Elektroinstalační materiál a materiál MaR</t>
  </si>
  <si>
    <t>48418750</t>
  </si>
  <si>
    <t>Tepelné čerpadlo 15 kW včetně oběh. čerpadla, regulace, sofstarteru</t>
  </si>
  <si>
    <t>48418753</t>
  </si>
  <si>
    <t>Podstavce pod venkovní jednotku</t>
  </si>
  <si>
    <t>48418755</t>
  </si>
  <si>
    <t>Hydraulická jednotka včetně aku nádrže 250 l</t>
  </si>
  <si>
    <t>48418924</t>
  </si>
  <si>
    <t>Oběhové čerpadlo pro topný okruh</t>
  </si>
  <si>
    <t>48418925</t>
  </si>
  <si>
    <t>Ovládání oběhového čerpadla</t>
  </si>
  <si>
    <t>731249212R00</t>
  </si>
  <si>
    <t>Montáž tepelného čerpadla vzduch - voda</t>
  </si>
  <si>
    <t>731311221R00</t>
  </si>
  <si>
    <t>Uvedení tepelného čerpadla vzduch - voda do provozu</t>
  </si>
  <si>
    <t>731311231R00</t>
  </si>
  <si>
    <t>Montáž  elektro. měření a regulace</t>
  </si>
  <si>
    <t>731311241R00</t>
  </si>
  <si>
    <t>Montáže topenářské</t>
  </si>
  <si>
    <t>731341130R00</t>
  </si>
  <si>
    <t>Hadice napouštěcí pryžové D 16/23</t>
  </si>
  <si>
    <t>48481100</t>
  </si>
  <si>
    <t>Rozdělovač podlahového vytápění včetně čerpadla a směšování 8 okruhů</t>
  </si>
  <si>
    <t>48481220</t>
  </si>
  <si>
    <t>Elektronické hlavice podlahového vytápění</t>
  </si>
  <si>
    <t>48481230</t>
  </si>
  <si>
    <t>Skříň nadomítková SGP pro 8 okruhů</t>
  </si>
  <si>
    <t>48481240</t>
  </si>
  <si>
    <t>Prostorový termostat</t>
  </si>
  <si>
    <t>732111125R00</t>
  </si>
  <si>
    <t>Montáž rozdělovačů a sběračů pro podlahové vytápění</t>
  </si>
  <si>
    <t>732331513R00</t>
  </si>
  <si>
    <t>Nádoby expanzní tlak.s memb.Expansomat I, 25 l</t>
  </si>
  <si>
    <t>733113113R00</t>
  </si>
  <si>
    <t>Příplatek za zhotovení přípojky DN 15</t>
  </si>
  <si>
    <t>733113115R00</t>
  </si>
  <si>
    <t>Příplatek za zhotovení přípojky DN 22</t>
  </si>
  <si>
    <t>733161104R00</t>
  </si>
  <si>
    <t>Potrubí měděné 15 x 1 mm, polotvrdé</t>
  </si>
  <si>
    <t>733161106R00</t>
  </si>
  <si>
    <t>Potrubí měděné 18 x 1 mm, polotvrdé</t>
  </si>
  <si>
    <t>733161107R00</t>
  </si>
  <si>
    <t>Potrubí měděné 22 x 1 mm, polotvrdé</t>
  </si>
  <si>
    <t>733161108R00</t>
  </si>
  <si>
    <t>Potrubí měděné 28 x 1,5 mm, tvrdé</t>
  </si>
  <si>
    <t>733190107R00</t>
  </si>
  <si>
    <t>Tlaková zkouška potrubí měděného DN 40</t>
  </si>
  <si>
    <t>734209103RT3</t>
  </si>
  <si>
    <t>Montáž armatur závitových,s 1závitem, G 1/2, včetně VK</t>
  </si>
  <si>
    <t>734209115RT2</t>
  </si>
  <si>
    <t>Montáž armatur závitových,se 2závity, G 1, včetně KU</t>
  </si>
  <si>
    <t>734209115RT3</t>
  </si>
  <si>
    <t>Montáž armatur závitových,se 2závity, G 1 včetně filtru</t>
  </si>
  <si>
    <t>734222611R00</t>
  </si>
  <si>
    <t>Hlavice termostatická</t>
  </si>
  <si>
    <t>734222612R00</t>
  </si>
  <si>
    <t>Připojovací armatura pro KORALUX HM chrom</t>
  </si>
  <si>
    <t>734222613R00</t>
  </si>
  <si>
    <t>Krytka armatury KORALUX HM chrom</t>
  </si>
  <si>
    <t>734261214R00</t>
  </si>
  <si>
    <t>Švěrné šroubení na potrubí CU - DN 15</t>
  </si>
  <si>
    <t>Šroubení topenářské, přímé, HERZ DN 20</t>
  </si>
  <si>
    <t>Šroubení topenářské, přímé, HERZ DN 25</t>
  </si>
  <si>
    <t>4845175024</t>
  </si>
  <si>
    <t>Těleso otopné trubk. Koralux RONDO-M KRME 1220-600 včetně elektrické vložky</t>
  </si>
  <si>
    <t>735000912R00</t>
  </si>
  <si>
    <t>Vyregulování ventilů s termost.ovládáním</t>
  </si>
  <si>
    <t>735156910R00</t>
  </si>
  <si>
    <t>Tlakové zkoušky otopných těles trubkových KORALUX</t>
  </si>
  <si>
    <t>735159111R00</t>
  </si>
  <si>
    <t>Montáž otopných těles trubkových KORALUX</t>
  </si>
  <si>
    <t>736110003R00</t>
  </si>
  <si>
    <t>Podlahové vytápění Rehau (deska, potrubí, dilatační pás...)</t>
  </si>
  <si>
    <t>736316508R00</t>
  </si>
  <si>
    <t>Eurokonus přchod pro připojení trubky REHAU 17</t>
  </si>
  <si>
    <t>Plastifikátor N200</t>
  </si>
  <si>
    <t>736323912R00</t>
  </si>
  <si>
    <t>Ochranná trubka Rehau PE pro trubku 17 x 2,0 mm</t>
  </si>
  <si>
    <t>904R02</t>
  </si>
  <si>
    <t>Topná zkouška</t>
  </si>
  <si>
    <t>h</t>
  </si>
  <si>
    <t>998713102R00</t>
  </si>
  <si>
    <t>998731101R00</t>
  </si>
  <si>
    <t>Přesun hmot pro kotelny, výšky do 6 m</t>
  </si>
  <si>
    <t>998732101R00</t>
  </si>
  <si>
    <t>Přesun hmot pro strojovny, výšky do 6 m</t>
  </si>
  <si>
    <t>998733103R00</t>
  </si>
  <si>
    <t>Přesun hmot pro rozvody potrubí, výšky do 24 m</t>
  </si>
  <si>
    <t>998734103R00</t>
  </si>
  <si>
    <t>Přesun hmot pro armatury, výšky do 24 m</t>
  </si>
  <si>
    <t>998735102R00</t>
  </si>
  <si>
    <t>Přesun hmot pro otopná tělesa, výšky do 12 m</t>
  </si>
  <si>
    <t>998736201R00</t>
  </si>
  <si>
    <t>Přesun hmot pro podlahové vytápění, výšky do 12m</t>
  </si>
  <si>
    <t>132201202R00</t>
  </si>
  <si>
    <t>Hloubení rýh šířky do 200 cm v hor.3 do 1000 m3</t>
  </si>
  <si>
    <t>132201209R00</t>
  </si>
  <si>
    <t>Příplatek za lepivost - hloubení rýh 200cm v hor.3</t>
  </si>
  <si>
    <t>132301202R00</t>
  </si>
  <si>
    <t>Hloubení rýh šířky do 200 cm v hor.4 do 1000 m3</t>
  </si>
  <si>
    <t>132301209R00</t>
  </si>
  <si>
    <t>Příplatek za lepivost - hloubení rýh 200cm v hor.4</t>
  </si>
  <si>
    <t>151101101R00</t>
  </si>
  <si>
    <t>Pažení a rozepření stěn rýh - příložné - hl. do 2m</t>
  </si>
  <si>
    <t>151101111R00</t>
  </si>
  <si>
    <t>Odstranění paženi stěn rýh - příložné - hl. do 2 m</t>
  </si>
  <si>
    <t>161101101R00</t>
  </si>
  <si>
    <t>Svislé přemístění výkopku z hor.1-4 do 2,5 m</t>
  </si>
  <si>
    <t>162701105R00</t>
  </si>
  <si>
    <t>Vodorovné přemístění výkopku z hor.1-4 do 10000 m</t>
  </si>
  <si>
    <t>167101102R00</t>
  </si>
  <si>
    <t>Nakládání výkopku z hor.1-4 v množství nad 100 m3</t>
  </si>
  <si>
    <t>171201201RT1</t>
  </si>
  <si>
    <t>Uložení sypaniny na skládku, včetně poplatku za skládku</t>
  </si>
  <si>
    <t>174101101R00</t>
  </si>
  <si>
    <t>175101101R00</t>
  </si>
  <si>
    <t>Obsyp potrubí bez prohození sypaniny</t>
  </si>
  <si>
    <t>175101109R00</t>
  </si>
  <si>
    <t>Příplatek za prohození sypaniny pro obsyp potrubí</t>
  </si>
  <si>
    <t>28611141A</t>
  </si>
  <si>
    <t>Trubka KGEM kanalizační hladká 110x3,2x1000mm SN4</t>
  </si>
  <si>
    <t>28611146A</t>
  </si>
  <si>
    <t>Trubka KGEM kanalizační hladká 125x3,0x1000mm SN4</t>
  </si>
  <si>
    <t>28611151A</t>
  </si>
  <si>
    <t>Trubka KGEM kanalizační hladká 150x3,6x1000mm SN4</t>
  </si>
  <si>
    <t>28611156A</t>
  </si>
  <si>
    <t>Trubka KGEM kanalizační hladká 200x4,5x1000mm SN4</t>
  </si>
  <si>
    <t>28651657A</t>
  </si>
  <si>
    <t>Koleno kanalizační KGB 125/ 45° PVC</t>
  </si>
  <si>
    <t>28651663A</t>
  </si>
  <si>
    <t>Koleno kanalizační KGB 150/ 45° PVC</t>
  </si>
  <si>
    <t>28651667A</t>
  </si>
  <si>
    <t>Koleno kanalizační KGB 200/ 45° PVC</t>
  </si>
  <si>
    <t>28651692A</t>
  </si>
  <si>
    <t>Redukce kanalizační KGR 150/ 125 PVC</t>
  </si>
  <si>
    <t>28651705A</t>
  </si>
  <si>
    <t>Odbočka kanalizační KGEA 150/ 125/45° PVC</t>
  </si>
  <si>
    <t>55162490A</t>
  </si>
  <si>
    <t>HL600 lapač střešních splavenin DN 100, kul. kloub</t>
  </si>
  <si>
    <t>871313121R00</t>
  </si>
  <si>
    <t>Montáž trub z tvrdého PVC, gumový kroužek do DN 150</t>
  </si>
  <si>
    <t>871353121R00</t>
  </si>
  <si>
    <t>Montáž trub z tvrdého PVC, gumový kroužek do DN 200</t>
  </si>
  <si>
    <t>877313123R00</t>
  </si>
  <si>
    <t>Montáž tvarovek jednoos. z PVC gum. kroužek do DN 150</t>
  </si>
  <si>
    <t>877353121R00</t>
  </si>
  <si>
    <t>Montáž tvarovek odboč. z PVC gumový kroužek DN 200</t>
  </si>
  <si>
    <t>877353123R00</t>
  </si>
  <si>
    <t>Montáž tvarovek jednoos. z PVC gum.kroužek DN 200</t>
  </si>
  <si>
    <t>28697015B</t>
  </si>
  <si>
    <t>AWA Šachta DN400 B125 1,7 m DN 160 průtok, 2x vtok</t>
  </si>
  <si>
    <t>28697801</t>
  </si>
  <si>
    <t>Čistírna domovní EK-S4</t>
  </si>
  <si>
    <t>892571111R00</t>
  </si>
  <si>
    <t>Zkouška těsnosti kanalizace DN 150 - 250</t>
  </si>
  <si>
    <t>894118001R00</t>
  </si>
  <si>
    <t>Montáž a uvedení do provozu ČOV</t>
  </si>
  <si>
    <t>894201111R00</t>
  </si>
  <si>
    <t>Podkladní deska a obetonování ČOV</t>
  </si>
  <si>
    <t>894411121R00</t>
  </si>
  <si>
    <t>Zřízení šachet z PVC WAVIN</t>
  </si>
  <si>
    <t>899621111R00</t>
  </si>
  <si>
    <t>Pískové lože pod potrubí</t>
  </si>
  <si>
    <t>899911114R00</t>
  </si>
  <si>
    <t>Geodetické zaměření</t>
  </si>
  <si>
    <t>9R01</t>
  </si>
  <si>
    <t>Práce bourací a dokončovací</t>
  </si>
  <si>
    <t>998276101R00</t>
  </si>
  <si>
    <t>Přesun hmot, trubní vedení plastová, otevř. výkop</t>
  </si>
  <si>
    <t>Hloubení rýh šířky do 200 cm v hor.3 do 100 m3</t>
  </si>
  <si>
    <t>Hloubení rýh šířky do 200 cm v hor.4 do 100 m3</t>
  </si>
  <si>
    <t>286004001</t>
  </si>
  <si>
    <t>Folie výstražná</t>
  </si>
  <si>
    <t>286004002</t>
  </si>
  <si>
    <t>Vodící drát 2,5 mm2</t>
  </si>
  <si>
    <t>28613752</t>
  </si>
  <si>
    <t>Trubka tlaková PE LD (rPE) d 32 x 4,4 mm PN 10</t>
  </si>
  <si>
    <t>871181121R00</t>
  </si>
  <si>
    <t>Montáž trubek polyetylenových ve výkopu 50 mm</t>
  </si>
  <si>
    <t>879172199R00</t>
  </si>
  <si>
    <t>Příplatek za montáž vodovodních přípojek DN 32-80</t>
  </si>
  <si>
    <t>28615153</t>
  </si>
  <si>
    <t>Trubka D 25 x 4,2 mm délka 4 m PN 20 PPR</t>
  </si>
  <si>
    <t>28654346</t>
  </si>
  <si>
    <t>Přechodka rPE 32x1"</t>
  </si>
  <si>
    <t>42610914</t>
  </si>
  <si>
    <t>Čerpadlo ponorné Grundfos</t>
  </si>
  <si>
    <t>551135733</t>
  </si>
  <si>
    <t>Klapka zpětná  1"</t>
  </si>
  <si>
    <t>55243061</t>
  </si>
  <si>
    <t>Poklop na studnu betonový půlený</t>
  </si>
  <si>
    <t>891163111R00</t>
  </si>
  <si>
    <t>Montáž čerpadla, potrubí a vystrojení studny</t>
  </si>
  <si>
    <t>892233111R00</t>
  </si>
  <si>
    <t>Desinfekce vodovodního potrubí DN 70</t>
  </si>
  <si>
    <t>892241111R00</t>
  </si>
  <si>
    <t>Tlaková zkouška vodovodního potrubí DN 80</t>
  </si>
  <si>
    <t>899401111R00</t>
  </si>
  <si>
    <t>Vrt dle dispozice hydrogeologa</t>
  </si>
  <si>
    <t>899511112R00</t>
  </si>
  <si>
    <t>Úprava studně, betonový poklop, zhlaví</t>
  </si>
  <si>
    <t>899712111R00</t>
  </si>
  <si>
    <t>Kontrolní hygienický vzorek vody</t>
  </si>
  <si>
    <t>Vrt dle dispozice hydrogeologa - JIŽ PROVEDENO</t>
  </si>
  <si>
    <t>V MÍSTECH S MOKRÝM PROVOZEM NUTNO DESKY IMPRENGOVANÉ</t>
  </si>
  <si>
    <t>V MÍSTECH S MOKRÝM PROVOZEM NUTNO DESKY IPMRENGOVANÉ</t>
  </si>
  <si>
    <t xml:space="preserve">    </t>
  </si>
  <si>
    <t>JIŽ PROVEDENO</t>
  </si>
  <si>
    <r>
      <t xml:space="preserve">86,372-50,4 </t>
    </r>
    <r>
      <rPr>
        <b/>
        <sz val="8"/>
        <rFont val="Arial CE"/>
        <charset val="238"/>
      </rPr>
      <t>ČÁSTEČNĚ PROVEDENO</t>
    </r>
  </si>
  <si>
    <r>
      <t xml:space="preserve">Odstranění pažení stěn - příložné - hl. do 4 m - </t>
    </r>
    <r>
      <rPr>
        <b/>
        <sz val="8"/>
        <rFont val="Arial CE"/>
        <charset val="238"/>
      </rPr>
      <t>ČÁSTEČNĚ PROVEDENO</t>
    </r>
  </si>
  <si>
    <r>
      <t xml:space="preserve">200,9304-15,29 </t>
    </r>
    <r>
      <rPr>
        <b/>
        <sz val="8"/>
        <rFont val="Arial CE"/>
        <charset val="238"/>
      </rPr>
      <t>ČÁSTEČNĚ PROVEDENO</t>
    </r>
  </si>
  <si>
    <r>
      <t>Beton základových pasů prostý C 20/25 , vč.bednění a prostupů</t>
    </r>
    <r>
      <rPr>
        <b/>
        <sz val="8"/>
        <rFont val="Arial CE"/>
        <charset val="238"/>
      </rPr>
      <t xml:space="preserve"> ČÁSTEČNĚ PROVEDENO 3,15 M3</t>
    </r>
  </si>
  <si>
    <r>
      <t xml:space="preserve">Polštář základu z kameniva hr. drceného 8-32 mm - </t>
    </r>
    <r>
      <rPr>
        <b/>
        <sz val="8"/>
        <rFont val="Arial CE"/>
        <charset val="238"/>
      </rPr>
      <t>ČÁSTEČNĚ PROVEDENO 43,60 M3</t>
    </r>
  </si>
  <si>
    <r>
      <t xml:space="preserve">Železobeton základových desek C 20/25, vč.bednění a prostupů - </t>
    </r>
    <r>
      <rPr>
        <b/>
        <sz val="8"/>
        <rFont val="Arial CE"/>
        <charset val="238"/>
      </rPr>
      <t>ČÁSTEČNĚ PROVEDENO 10,51 M3</t>
    </r>
  </si>
  <si>
    <t>T</t>
  </si>
  <si>
    <r>
      <t xml:space="preserve">Výztuž základových desek ze svařovaných sítí, průměr drátu  6,0, oka 100/100 mm </t>
    </r>
    <r>
      <rPr>
        <b/>
        <sz val="8"/>
        <rFont val="Arial CE"/>
        <charset val="238"/>
      </rPr>
      <t>JIŽ PROVEDENO</t>
    </r>
  </si>
  <si>
    <t>NEBUDE SE PROVÁDĚT</t>
  </si>
  <si>
    <t>KPL</t>
  </si>
  <si>
    <t>PRELIMINÁŘ - ODEČET DODÁVKY FILIGRÁNŮ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</si>
</sst>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  <font>
      <b/>
      <sz val="8"/>
      <name val="Arial CE"/>
      <charset val="238"/>
    </font>
    <font>
      <i/>
      <sz val="8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4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Border="1"/>
    <xf numFmtId="49" fontId="6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/>
    <xf numFmtId="0" fontId="8" fillId="2" borderId="0" xfId="0" applyFont="1" applyFill="1" applyBorder="1" applyAlignment="1"/>
    <xf numFmtId="0" fontId="8" fillId="2" borderId="2" xfId="0" applyFont="1" applyFill="1" applyBorder="1" applyAlignment="1"/>
    <xf numFmtId="0" fontId="0" fillId="2" borderId="1" xfId="0" applyFont="1" applyFill="1" applyBorder="1" applyAlignment="1">
      <alignment horizontal="left" vertical="center" indent="1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0" fontId="8" fillId="2" borderId="6" xfId="0" applyFont="1" applyFill="1" applyBorder="1" applyAlignment="1">
      <alignment horizontal="left" vertical="center"/>
    </xf>
    <xf numFmtId="0" fontId="8" fillId="2" borderId="6" xfId="0" applyFont="1" applyFill="1" applyBorder="1"/>
    <xf numFmtId="0" fontId="8" fillId="2" borderId="6" xfId="0" applyFont="1" applyFill="1" applyBorder="1" applyAlignment="1"/>
    <xf numFmtId="0" fontId="8" fillId="2" borderId="8" xfId="0" applyFont="1" applyFill="1" applyBorder="1" applyAlignment="1"/>
    <xf numFmtId="0" fontId="8" fillId="3" borderId="6" xfId="0" applyFont="1" applyFill="1" applyBorder="1" applyAlignment="1" applyProtection="1">
      <alignment horizontal="right" vertical="center"/>
      <protection locked="0"/>
    </xf>
    <xf numFmtId="0" fontId="8" fillId="3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3" fontId="8" fillId="0" borderId="26" xfId="0" applyNumberFormat="1" applyFont="1" applyBorder="1" applyAlignment="1"/>
    <xf numFmtId="3" fontId="0" fillId="0" borderId="26" xfId="0" applyNumberFormat="1" applyBorder="1" applyAlignment="1">
      <alignment horizontal="left" indent="1"/>
    </xf>
    <xf numFmtId="3" fontId="0" fillId="0" borderId="30" xfId="0" applyNumberFormat="1" applyBorder="1" applyAlignment="1"/>
    <xf numFmtId="3" fontId="8" fillId="0" borderId="30" xfId="0" applyNumberFormat="1" applyFont="1" applyBorder="1" applyAlignment="1"/>
    <xf numFmtId="3" fontId="0" fillId="2" borderId="31" xfId="0" applyNumberFormat="1" applyFill="1" applyBorder="1" applyAlignment="1"/>
    <xf numFmtId="3" fontId="7" fillId="4" borderId="32" xfId="0" applyNumberFormat="1" applyFont="1" applyFill="1" applyBorder="1" applyAlignment="1">
      <alignment vertical="center"/>
    </xf>
    <xf numFmtId="3" fontId="7" fillId="4" borderId="18" xfId="0" applyNumberFormat="1" applyFont="1" applyFill="1" applyBorder="1" applyAlignment="1">
      <alignment vertical="center"/>
    </xf>
    <xf numFmtId="3" fontId="7" fillId="4" borderId="18" xfId="0" applyNumberFormat="1" applyFont="1" applyFill="1" applyBorder="1" applyAlignment="1">
      <alignment vertical="center" wrapText="1"/>
    </xf>
    <xf numFmtId="3" fontId="7" fillId="4" borderId="28" xfId="0" applyNumberFormat="1" applyFont="1" applyFill="1" applyBorder="1" applyAlignment="1">
      <alignment horizontal="center" vertical="center" wrapText="1"/>
    </xf>
    <xf numFmtId="3" fontId="0" fillId="0" borderId="32" xfId="0" applyNumberFormat="1" applyBorder="1" applyAlignment="1"/>
    <xf numFmtId="3" fontId="0" fillId="0" borderId="28" xfId="0" applyNumberFormat="1" applyBorder="1" applyAlignment="1"/>
    <xf numFmtId="3" fontId="0" fillId="0" borderId="10" xfId="0" applyNumberFormat="1" applyBorder="1" applyAlignment="1">
      <alignment horizontal="left" indent="1"/>
    </xf>
    <xf numFmtId="3" fontId="0" fillId="0" borderId="31" xfId="0" applyNumberFormat="1" applyBorder="1" applyAlignment="1"/>
    <xf numFmtId="0" fontId="2" fillId="0" borderId="0" xfId="0" applyFont="1" applyAlignment="1">
      <alignment horizontal="center" shrinkToFit="1"/>
    </xf>
    <xf numFmtId="3" fontId="10" fillId="4" borderId="28" xfId="0" applyNumberFormat="1" applyFont="1" applyFill="1" applyBorder="1" applyAlignment="1">
      <alignment horizontal="center" vertical="center" wrapText="1" shrinkToFit="1"/>
    </xf>
    <xf numFmtId="3" fontId="7" fillId="4" borderId="28" xfId="0" applyNumberFormat="1" applyFont="1" applyFill="1" applyBorder="1" applyAlignment="1">
      <alignment horizontal="center" vertical="center" wrapText="1" shrinkToFit="1"/>
    </xf>
    <xf numFmtId="3" fontId="3" fillId="0" borderId="28" xfId="0" applyNumberFormat="1" applyFont="1" applyBorder="1" applyAlignment="1">
      <alignment horizontal="right" wrapText="1" shrinkToFit="1"/>
    </xf>
    <xf numFmtId="3" fontId="3" fillId="0" borderId="28" xfId="0" applyNumberFormat="1" applyFont="1" applyBorder="1" applyAlignment="1">
      <alignment horizontal="right" shrinkToFit="1"/>
    </xf>
    <xf numFmtId="3" fontId="0" fillId="0" borderId="28" xfId="0" applyNumberFormat="1" applyBorder="1" applyAlignment="1">
      <alignment shrinkToFit="1"/>
    </xf>
    <xf numFmtId="3" fontId="8" fillId="0" borderId="30" xfId="0" applyNumberFormat="1" applyFont="1" applyBorder="1" applyAlignment="1">
      <alignment wrapText="1" shrinkToFit="1"/>
    </xf>
    <xf numFmtId="3" fontId="8" fillId="0" borderId="30" xfId="0" applyNumberFormat="1" applyFont="1" applyBorder="1" applyAlignment="1">
      <alignment shrinkToFit="1"/>
    </xf>
    <xf numFmtId="3" fontId="0" fillId="0" borderId="30" xfId="0" applyNumberFormat="1" applyBorder="1" applyAlignment="1">
      <alignment wrapText="1" shrinkToFit="1"/>
    </xf>
    <xf numFmtId="3" fontId="0" fillId="0" borderId="30" xfId="0" applyNumberFormat="1" applyBorder="1" applyAlignment="1">
      <alignment shrinkToFit="1"/>
    </xf>
    <xf numFmtId="3" fontId="0" fillId="0" borderId="31" xfId="0" applyNumberFormat="1" applyBorder="1" applyAlignment="1">
      <alignment wrapText="1" shrinkToFit="1"/>
    </xf>
    <xf numFmtId="3" fontId="0" fillId="0" borderId="31" xfId="0" applyNumberFormat="1" applyBorder="1" applyAlignment="1">
      <alignment shrinkToFit="1"/>
    </xf>
    <xf numFmtId="3" fontId="0" fillId="2" borderId="31" xfId="0" applyNumberFormat="1" applyFill="1" applyBorder="1" applyAlignment="1">
      <alignment wrapText="1" shrinkToFit="1"/>
    </xf>
    <xf numFmtId="3" fontId="0" fillId="2" borderId="31" xfId="0" applyNumberFormat="1" applyFill="1" applyBorder="1" applyAlignment="1">
      <alignment shrinkToFit="1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4" borderId="32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7" fillId="2" borderId="10" xfId="0" applyFont="1" applyFill="1" applyBorder="1"/>
    <xf numFmtId="0" fontId="7" fillId="2" borderId="6" xfId="0" applyFont="1" applyFill="1" applyBorder="1"/>
    <xf numFmtId="0" fontId="15" fillId="4" borderId="28" xfId="0" applyFont="1" applyFill="1" applyBorder="1" applyAlignment="1">
      <alignment horizontal="center" vertical="center" wrapText="1"/>
    </xf>
    <xf numFmtId="49" fontId="7" fillId="0" borderId="32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3" fontId="7" fillId="0" borderId="28" xfId="0" applyNumberFormat="1" applyFont="1" applyBorder="1" applyAlignment="1">
      <alignment vertical="center"/>
    </xf>
    <xf numFmtId="3" fontId="7" fillId="0" borderId="30" xfId="0" applyNumberFormat="1" applyFont="1" applyBorder="1" applyAlignment="1">
      <alignment vertical="center"/>
    </xf>
    <xf numFmtId="3" fontId="7" fillId="0" borderId="31" xfId="0" applyNumberFormat="1" applyFont="1" applyBorder="1" applyAlignment="1">
      <alignment vertical="center"/>
    </xf>
    <xf numFmtId="3" fontId="7" fillId="2" borderId="31" xfId="0" applyNumberFormat="1" applyFont="1" applyFill="1" applyBorder="1" applyAlignment="1"/>
    <xf numFmtId="4" fontId="7" fillId="0" borderId="28" xfId="0" applyNumberFormat="1" applyFont="1" applyBorder="1" applyAlignment="1">
      <alignment horizontal="center" vertical="center"/>
    </xf>
    <xf numFmtId="4" fontId="7" fillId="0" borderId="28" xfId="0" applyNumberFormat="1" applyFont="1" applyBorder="1" applyAlignment="1">
      <alignment vertical="center"/>
    </xf>
    <xf numFmtId="4" fontId="7" fillId="0" borderId="30" xfId="0" applyNumberFormat="1" applyFont="1" applyBorder="1" applyAlignment="1">
      <alignment horizontal="center" vertical="center"/>
    </xf>
    <xf numFmtId="4" fontId="7" fillId="0" borderId="30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vertical="center"/>
    </xf>
    <xf numFmtId="4" fontId="7" fillId="2" borderId="31" xfId="0" applyNumberFormat="1" applyFont="1" applyFill="1" applyBorder="1" applyAlignment="1">
      <alignment horizontal="center"/>
    </xf>
    <xf numFmtId="4" fontId="7" fillId="2" borderId="31" xfId="0" applyNumberFormat="1" applyFont="1" applyFill="1" applyBorder="1" applyAlignment="1"/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32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49" fontId="0" fillId="4" borderId="28" xfId="0" applyNumberFormat="1" applyFill="1" applyBorder="1"/>
    <xf numFmtId="0" fontId="0" fillId="4" borderId="28" xfId="0" applyFill="1" applyBorder="1" applyAlignment="1">
      <alignment horizontal="center"/>
    </xf>
    <xf numFmtId="0" fontId="0" fillId="4" borderId="28" xfId="0" applyFill="1" applyBorder="1"/>
    <xf numFmtId="0" fontId="0" fillId="4" borderId="28" xfId="0" applyFill="1" applyBorder="1" applyAlignment="1">
      <alignment wrapText="1"/>
    </xf>
    <xf numFmtId="0" fontId="0" fillId="2" borderId="21" xfId="0" applyFill="1" applyBorder="1" applyAlignment="1">
      <alignment horizontal="center" vertical="top"/>
    </xf>
    <xf numFmtId="0" fontId="0" fillId="2" borderId="15" xfId="0" applyFill="1" applyBorder="1" applyAlignment="1">
      <alignment vertical="top"/>
    </xf>
    <xf numFmtId="0" fontId="19" fillId="0" borderId="0" xfId="0" applyNumberFormat="1" applyFont="1" applyAlignment="1">
      <alignment wrapText="1"/>
    </xf>
    <xf numFmtId="0" fontId="0" fillId="2" borderId="10" xfId="0" applyFill="1" applyBorder="1" applyAlignment="1">
      <alignment vertical="top"/>
    </xf>
    <xf numFmtId="49" fontId="0" fillId="2" borderId="15" xfId="0" applyNumberFormat="1" applyFill="1" applyBorder="1" applyAlignment="1">
      <alignment vertical="top"/>
    </xf>
    <xf numFmtId="49" fontId="0" fillId="2" borderId="21" xfId="0" applyNumberFormat="1" applyFill="1" applyBorder="1" applyAlignment="1">
      <alignment vertical="top"/>
    </xf>
    <xf numFmtId="0" fontId="16" fillId="0" borderId="26" xfId="0" applyNumberFormat="1" applyFont="1" applyBorder="1" applyAlignment="1">
      <alignment vertical="top"/>
    </xf>
    <xf numFmtId="0" fontId="0" fillId="2" borderId="10" xfId="0" applyNumberFormat="1" applyFill="1" applyBorder="1" applyAlignment="1">
      <alignment vertical="top"/>
    </xf>
    <xf numFmtId="0" fontId="16" fillId="0" borderId="30" xfId="0" applyFont="1" applyBorder="1" applyAlignment="1">
      <alignment horizontal="center" vertical="top" shrinkToFit="1"/>
    </xf>
    <xf numFmtId="0" fontId="18" fillId="0" borderId="30" xfId="0" applyNumberFormat="1" applyFont="1" applyBorder="1" applyAlignment="1">
      <alignment horizontal="center" vertical="top" wrapText="1" shrinkToFit="1"/>
    </xf>
    <xf numFmtId="0" fontId="0" fillId="2" borderId="31" xfId="0" applyFill="1" applyBorder="1" applyAlignment="1">
      <alignment horizontal="center" vertical="top" shrinkToFit="1"/>
    </xf>
    <xf numFmtId="164" fontId="0" fillId="2" borderId="21" xfId="0" applyNumberFormat="1" applyFill="1" applyBorder="1" applyAlignment="1">
      <alignment vertical="top"/>
    </xf>
    <xf numFmtId="164" fontId="16" fillId="0" borderId="30" xfId="0" applyNumberFormat="1" applyFont="1" applyBorder="1" applyAlignment="1">
      <alignment vertical="top" shrinkToFit="1"/>
    </xf>
    <xf numFmtId="164" fontId="18" fillId="0" borderId="30" xfId="0" applyNumberFormat="1" applyFont="1" applyBorder="1" applyAlignment="1">
      <alignment vertical="top" wrapText="1" shrinkToFit="1"/>
    </xf>
    <xf numFmtId="164" fontId="0" fillId="2" borderId="31" xfId="0" applyNumberFormat="1" applyFill="1" applyBorder="1" applyAlignment="1">
      <alignment vertical="top" shrinkToFit="1"/>
    </xf>
    <xf numFmtId="4" fontId="0" fillId="2" borderId="21" xfId="0" applyNumberFormat="1" applyFill="1" applyBorder="1" applyAlignment="1">
      <alignment vertical="top"/>
    </xf>
    <xf numFmtId="4" fontId="0" fillId="2" borderId="15" xfId="0" applyNumberFormat="1" applyFill="1" applyBorder="1" applyAlignment="1">
      <alignment vertical="top"/>
    </xf>
    <xf numFmtId="4" fontId="16" fillId="3" borderId="30" xfId="0" applyNumberFormat="1" applyFont="1" applyFill="1" applyBorder="1" applyAlignment="1" applyProtection="1">
      <alignment vertical="top" shrinkToFit="1"/>
      <protection locked="0"/>
    </xf>
    <xf numFmtId="4" fontId="16" fillId="0" borderId="30" xfId="0" applyNumberFormat="1" applyFont="1" applyBorder="1" applyAlignment="1">
      <alignment vertical="top" shrinkToFit="1"/>
    </xf>
    <xf numFmtId="4" fontId="16" fillId="0" borderId="26" xfId="0" applyNumberFormat="1" applyFont="1" applyBorder="1" applyAlignment="1">
      <alignment vertical="top" shrinkToFit="1"/>
    </xf>
    <xf numFmtId="4" fontId="0" fillId="2" borderId="31" xfId="0" applyNumberFormat="1" applyFill="1" applyBorder="1" applyAlignment="1">
      <alignment vertical="top" shrinkToFit="1"/>
    </xf>
    <xf numFmtId="4" fontId="0" fillId="2" borderId="10" xfId="0" applyNumberFormat="1" applyFill="1" applyBorder="1" applyAlignment="1">
      <alignment vertical="top" shrinkToFit="1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1" xfId="0" applyFont="1" applyBorder="1" applyAlignment="1">
      <alignment horizontal="center" vertical="top" shrinkToFit="1"/>
    </xf>
    <xf numFmtId="164" fontId="16" fillId="0" borderId="31" xfId="0" applyNumberFormat="1" applyFont="1" applyBorder="1" applyAlignment="1">
      <alignment vertical="top" shrinkToFit="1"/>
    </xf>
    <xf numFmtId="4" fontId="16" fillId="3" borderId="31" xfId="0" applyNumberFormat="1" applyFont="1" applyFill="1" applyBorder="1" applyAlignment="1" applyProtection="1">
      <alignment vertical="top" shrinkToFit="1"/>
      <protection locked="0"/>
    </xf>
    <xf numFmtId="4" fontId="16" fillId="0" borderId="31" xfId="0" applyNumberFormat="1" applyFont="1" applyBorder="1" applyAlignment="1">
      <alignment vertical="top" shrinkToFit="1"/>
    </xf>
    <xf numFmtId="4" fontId="16" fillId="0" borderId="10" xfId="0" applyNumberFormat="1" applyFont="1" applyBorder="1" applyAlignment="1">
      <alignment vertical="top" shrinkToFit="1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4" fontId="8" fillId="2" borderId="22" xfId="0" applyNumberFormat="1" applyFont="1" applyFill="1" applyBorder="1" applyAlignment="1">
      <alignment vertical="top"/>
    </xf>
    <xf numFmtId="0" fontId="16" fillId="0" borderId="30" xfId="0" applyNumberFormat="1" applyFont="1" applyBorder="1" applyAlignment="1">
      <alignment horizontal="left" vertical="top" wrapText="1"/>
    </xf>
    <xf numFmtId="0" fontId="18" fillId="0" borderId="30" xfId="0" quotePrefix="1" applyNumberFormat="1" applyFont="1" applyBorder="1" applyAlignment="1">
      <alignment horizontal="left" vertical="top" wrapText="1"/>
    </xf>
    <xf numFmtId="0" fontId="0" fillId="2" borderId="31" xfId="0" applyNumberFormat="1" applyFill="1" applyBorder="1" applyAlignment="1">
      <alignment horizontal="left" vertical="top" wrapText="1"/>
    </xf>
    <xf numFmtId="0" fontId="16" fillId="0" borderId="31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2" borderId="22" xfId="0" applyFill="1" applyBorder="1" applyAlignment="1">
      <alignment horizontal="center" vertical="top"/>
    </xf>
    <xf numFmtId="0" fontId="16" fillId="0" borderId="27" xfId="0" applyFont="1" applyBorder="1" applyAlignment="1">
      <alignment horizontal="center" vertical="top" shrinkToFit="1"/>
    </xf>
    <xf numFmtId="0" fontId="0" fillId="2" borderId="29" xfId="0" applyFill="1" applyBorder="1" applyAlignment="1">
      <alignment horizontal="center" vertical="top" shrinkToFit="1"/>
    </xf>
    <xf numFmtId="0" fontId="16" fillId="0" borderId="29" xfId="0" applyFont="1" applyBorder="1" applyAlignment="1">
      <alignment horizontal="center" vertical="top" shrinkToFit="1"/>
    </xf>
    <xf numFmtId="0" fontId="20" fillId="5" borderId="30" xfId="0" applyNumberFormat="1" applyFont="1" applyFill="1" applyBorder="1" applyAlignment="1">
      <alignment horizontal="left" vertical="top" wrapText="1"/>
    </xf>
    <xf numFmtId="0" fontId="16" fillId="5" borderId="30" xfId="0" applyFont="1" applyFill="1" applyBorder="1" applyAlignment="1">
      <alignment horizontal="center" vertical="top" shrinkToFit="1"/>
    </xf>
    <xf numFmtId="4" fontId="16" fillId="5" borderId="30" xfId="0" applyNumberFormat="1" applyFont="1" applyFill="1" applyBorder="1" applyAlignment="1" applyProtection="1">
      <alignment vertical="top" shrinkToFit="1"/>
      <protection locked="0"/>
    </xf>
    <xf numFmtId="4" fontId="16" fillId="5" borderId="30" xfId="0" applyNumberFormat="1" applyFont="1" applyFill="1" applyBorder="1" applyAlignment="1">
      <alignment vertical="top" shrinkToFit="1"/>
    </xf>
    <xf numFmtId="164" fontId="20" fillId="5" borderId="30" xfId="0" applyNumberFormat="1" applyFont="1" applyFill="1" applyBorder="1" applyAlignment="1">
      <alignment vertical="top" shrinkToFit="1"/>
    </xf>
    <xf numFmtId="0" fontId="16" fillId="5" borderId="26" xfId="0" applyNumberFormat="1" applyFont="1" applyFill="1" applyBorder="1" applyAlignment="1">
      <alignment vertical="top"/>
    </xf>
    <xf numFmtId="4" fontId="11" fillId="0" borderId="18" xfId="0" applyNumberFormat="1" applyFont="1" applyBorder="1" applyAlignment="1">
      <alignment horizontal="right" vertical="center"/>
    </xf>
    <xf numFmtId="4" fontId="12" fillId="2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2" borderId="7" xfId="0" applyNumberFormat="1" applyFont="1" applyFill="1" applyBorder="1" applyAlignment="1">
      <alignment horizontal="right"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3" fillId="0" borderId="22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0" fontId="8" fillId="3" borderId="0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3" fontId="0" fillId="0" borderId="0" xfId="0" applyNumberFormat="1" applyBorder="1"/>
    <xf numFmtId="3" fontId="0" fillId="0" borderId="0" xfId="0" applyNumberFormat="1" applyBorder="1" applyAlignment="1">
      <alignment wrapText="1"/>
    </xf>
    <xf numFmtId="3" fontId="0" fillId="0" borderId="6" xfId="0" applyNumberFormat="1" applyBorder="1"/>
    <xf numFmtId="3" fontId="0" fillId="0" borderId="6" xfId="0" applyNumberFormat="1" applyBorder="1" applyAlignment="1">
      <alignment wrapText="1"/>
    </xf>
    <xf numFmtId="3" fontId="0" fillId="2" borderId="15" xfId="0" applyNumberFormat="1" applyFill="1" applyBorder="1"/>
    <xf numFmtId="3" fontId="0" fillId="2" borderId="12" xfId="0" applyNumberFormat="1" applyFill="1" applyBorder="1"/>
    <xf numFmtId="3" fontId="0" fillId="2" borderId="22" xfId="0" applyNumberFormat="1" applyFill="1" applyBorder="1"/>
    <xf numFmtId="49" fontId="7" fillId="0" borderId="32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3" fontId="0" fillId="0" borderId="18" xfId="0" applyNumberFormat="1" applyBorder="1"/>
    <xf numFmtId="3" fontId="0" fillId="0" borderId="18" xfId="0" applyNumberFormat="1" applyBorder="1" applyAlignment="1">
      <alignment wrapText="1"/>
    </xf>
    <xf numFmtId="3" fontId="8" fillId="0" borderId="0" xfId="0" applyNumberFormat="1" applyFont="1" applyBorder="1"/>
    <xf numFmtId="3" fontId="8" fillId="0" borderId="0" xfId="0" applyNumberFormat="1" applyFont="1" applyBorder="1" applyAlignment="1">
      <alignment wrapText="1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26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17" fillId="0" borderId="0" xfId="0" applyNumberFormat="1" applyFont="1" applyBorder="1" applyAlignment="1">
      <alignment vertical="top" wrapText="1" shrinkToFit="1"/>
    </xf>
    <xf numFmtId="4" fontId="17" fillId="0" borderId="27" xfId="0" applyNumberFormat="1" applyFont="1" applyBorder="1" applyAlignment="1">
      <alignment vertical="top" wrapText="1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3" borderId="32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33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9" xfId="0" applyFill="1" applyBorder="1" applyAlignment="1" applyProtection="1">
      <alignment vertical="top" wrapText="1"/>
      <protection locked="0"/>
    </xf>
    <xf numFmtId="0" fontId="17" fillId="0" borderId="10" xfId="0" applyNumberFormat="1" applyFont="1" applyBorder="1" applyAlignment="1">
      <alignment horizontal="left" vertical="top" wrapText="1"/>
    </xf>
    <xf numFmtId="0" fontId="17" fillId="0" borderId="6" xfId="0" applyNumberFormat="1" applyFont="1" applyBorder="1" applyAlignment="1">
      <alignment vertical="top" wrapText="1" shrinkToFit="1"/>
    </xf>
    <xf numFmtId="164" fontId="17" fillId="0" borderId="6" xfId="0" applyNumberFormat="1" applyFont="1" applyBorder="1" applyAlignment="1">
      <alignment vertical="top" wrapText="1" shrinkToFit="1"/>
    </xf>
    <xf numFmtId="4" fontId="17" fillId="0" borderId="6" xfId="0" applyNumberFormat="1" applyFont="1" applyBorder="1" applyAlignment="1">
      <alignment vertical="top" wrapText="1" shrinkToFit="1"/>
    </xf>
    <xf numFmtId="4" fontId="17" fillId="0" borderId="29" xfId="0" applyNumberFormat="1" applyFont="1" applyBorder="1" applyAlignment="1">
      <alignment vertical="top" wrapText="1" shrinkToFit="1"/>
    </xf>
    <xf numFmtId="0" fontId="20" fillId="5" borderId="30" xfId="0" quotePrefix="1" applyNumberFormat="1" applyFont="1" applyFill="1" applyBorder="1" applyAlignment="1">
      <alignment horizontal="left" vertical="top" wrapText="1"/>
    </xf>
    <xf numFmtId="0" fontId="16" fillId="5" borderId="30" xfId="0" applyNumberFormat="1" applyFont="1" applyFill="1" applyBorder="1" applyAlignment="1">
      <alignment horizontal="left" vertical="top" wrapText="1"/>
    </xf>
    <xf numFmtId="164" fontId="16" fillId="5" borderId="30" xfId="0" applyNumberFormat="1" applyFont="1" applyFill="1" applyBorder="1" applyAlignment="1">
      <alignment vertical="top" shrinkToFit="1"/>
    </xf>
    <xf numFmtId="0" fontId="18" fillId="5" borderId="30" xfId="0" applyNumberFormat="1" applyFont="1" applyFill="1" applyBorder="1" applyAlignment="1">
      <alignment horizontal="center" vertical="top" wrapText="1" shrinkToFit="1"/>
    </xf>
    <xf numFmtId="164" fontId="18" fillId="5" borderId="30" xfId="0" applyNumberFormat="1" applyFont="1" applyFill="1" applyBorder="1" applyAlignment="1">
      <alignment vertical="top" wrapText="1" shrinkToFit="1"/>
    </xf>
    <xf numFmtId="0" fontId="16" fillId="6" borderId="30" xfId="0" applyNumberFormat="1" applyFont="1" applyFill="1" applyBorder="1" applyAlignment="1">
      <alignment horizontal="left" vertical="top" wrapText="1"/>
    </xf>
    <xf numFmtId="0" fontId="18" fillId="6" borderId="30" xfId="0" quotePrefix="1" applyNumberFormat="1" applyFont="1" applyFill="1" applyBorder="1" applyAlignment="1">
      <alignment horizontal="left" vertical="top" wrapText="1"/>
    </xf>
    <xf numFmtId="0" fontId="16" fillId="6" borderId="30" xfId="0" applyFont="1" applyFill="1" applyBorder="1" applyAlignment="1">
      <alignment horizontal="center" vertical="top" shrinkToFit="1"/>
    </xf>
    <xf numFmtId="164" fontId="16" fillId="6" borderId="30" xfId="0" applyNumberFormat="1" applyFont="1" applyFill="1" applyBorder="1" applyAlignment="1">
      <alignment vertical="top" shrinkToFit="1"/>
    </xf>
    <xf numFmtId="4" fontId="16" fillId="6" borderId="30" xfId="0" applyNumberFormat="1" applyFont="1" applyFill="1" applyBorder="1" applyAlignment="1">
      <alignment vertical="top" shrinkToFit="1"/>
    </xf>
    <xf numFmtId="0" fontId="18" fillId="6" borderId="30" xfId="0" applyNumberFormat="1" applyFont="1" applyFill="1" applyBorder="1" applyAlignment="1">
      <alignment horizontal="center" vertical="top" wrapText="1" shrinkToFit="1"/>
    </xf>
    <xf numFmtId="164" fontId="18" fillId="6" borderId="30" xfId="0" applyNumberFormat="1" applyFont="1" applyFill="1" applyBorder="1" applyAlignment="1">
      <alignment vertical="top" wrapText="1" shrinkToFit="1"/>
    </xf>
    <xf numFmtId="0" fontId="21" fillId="6" borderId="26" xfId="0" applyNumberFormat="1" applyFont="1" applyFill="1" applyBorder="1" applyAlignment="1">
      <alignment horizontal="left" vertical="top" wrapText="1"/>
    </xf>
    <xf numFmtId="0" fontId="21" fillId="6" borderId="0" xfId="0" applyNumberFormat="1" applyFont="1" applyFill="1" applyBorder="1" applyAlignment="1">
      <alignment vertical="top" wrapText="1" shrinkToFit="1"/>
    </xf>
    <xf numFmtId="164" fontId="21" fillId="6" borderId="0" xfId="0" applyNumberFormat="1" applyFont="1" applyFill="1" applyBorder="1" applyAlignment="1">
      <alignment vertical="top" wrapText="1" shrinkToFit="1"/>
    </xf>
    <xf numFmtId="4" fontId="21" fillId="6" borderId="0" xfId="0" applyNumberFormat="1" applyFont="1" applyFill="1" applyBorder="1" applyAlignment="1">
      <alignment vertical="top" wrapText="1" shrinkToFit="1"/>
    </xf>
    <xf numFmtId="4" fontId="21" fillId="6" borderId="27" xfId="0" applyNumberFormat="1" applyFont="1" applyFill="1" applyBorder="1" applyAlignment="1">
      <alignment vertical="top" wrapText="1" shrinkToFit="1"/>
    </xf>
    <xf numFmtId="0" fontId="18" fillId="7" borderId="30" xfId="0" quotePrefix="1" applyNumberFormat="1" applyFont="1" applyFill="1" applyBorder="1" applyAlignment="1">
      <alignment horizontal="left" vertical="top" wrapText="1"/>
    </xf>
    <xf numFmtId="0" fontId="18" fillId="7" borderId="30" xfId="0" applyNumberFormat="1" applyFont="1" applyFill="1" applyBorder="1" applyAlignment="1">
      <alignment horizontal="center" vertical="top" wrapText="1" shrinkToFit="1"/>
    </xf>
    <xf numFmtId="164" fontId="18" fillId="7" borderId="30" xfId="0" applyNumberFormat="1" applyFont="1" applyFill="1" applyBorder="1" applyAlignment="1">
      <alignment vertical="top" wrapText="1" shrinkToFit="1"/>
    </xf>
    <xf numFmtId="4" fontId="16" fillId="7" borderId="30" xfId="0" applyNumberFormat="1" applyFont="1" applyFill="1" applyBorder="1" applyAlignment="1">
      <alignment vertical="top" shrinkToFit="1"/>
    </xf>
    <xf numFmtId="0" fontId="17" fillId="5" borderId="26" xfId="0" applyNumberFormat="1" applyFont="1" applyFill="1" applyBorder="1" applyAlignment="1">
      <alignment horizontal="left" vertical="top" wrapText="1"/>
    </xf>
    <xf numFmtId="0" fontId="17" fillId="5" borderId="0" xfId="0" applyNumberFormat="1" applyFont="1" applyFill="1" applyBorder="1" applyAlignment="1">
      <alignment vertical="top" wrapText="1" shrinkToFit="1"/>
    </xf>
    <xf numFmtId="164" fontId="17" fillId="5" borderId="0" xfId="0" applyNumberFormat="1" applyFont="1" applyFill="1" applyBorder="1" applyAlignment="1">
      <alignment vertical="top" wrapText="1" shrinkToFit="1"/>
    </xf>
    <xf numFmtId="4" fontId="17" fillId="5" borderId="0" xfId="0" applyNumberFormat="1" applyFont="1" applyFill="1" applyBorder="1" applyAlignment="1">
      <alignment vertical="top" wrapText="1" shrinkToFit="1"/>
    </xf>
    <xf numFmtId="4" fontId="17" fillId="5" borderId="27" xfId="0" applyNumberFormat="1" applyFont="1" applyFill="1" applyBorder="1" applyAlignment="1">
      <alignment vertical="top" wrapText="1" shrinkToFit="1"/>
    </xf>
    <xf numFmtId="49" fontId="7" fillId="5" borderId="26" xfId="0" applyNumberFormat="1" applyFont="1" applyFill="1" applyBorder="1" applyAlignment="1">
      <alignment vertical="center" wrapText="1"/>
    </xf>
    <xf numFmtId="49" fontId="7" fillId="5" borderId="0" xfId="0" applyNumberFormat="1" applyFont="1" applyFill="1" applyBorder="1" applyAlignment="1">
      <alignment vertical="center" wrapText="1"/>
    </xf>
    <xf numFmtId="4" fontId="7" fillId="5" borderId="30" xfId="0" applyNumberFormat="1" applyFont="1" applyFill="1" applyBorder="1" applyAlignment="1">
      <alignment vertical="center"/>
    </xf>
    <xf numFmtId="0" fontId="16" fillId="5" borderId="30" xfId="0" applyNumberFormat="1" applyFont="1" applyFill="1" applyBorder="1" applyAlignment="1">
      <alignment horizontal="center" vertical="top" wrapText="1" shrinkToFit="1"/>
    </xf>
    <xf numFmtId="164" fontId="16" fillId="5" borderId="30" xfId="0" applyNumberFormat="1" applyFont="1" applyFill="1" applyBorder="1" applyAlignment="1">
      <alignment vertical="top" wrapText="1" shrinkToFi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112">
    <tabColor rgb="FF66FF66"/>
  </sheetPr>
  <dimension ref="A1:O129"/>
  <sheetViews>
    <sheetView showGridLines="0" tabSelected="1" topLeftCell="B19" zoomScaleSheetLayoutView="75" workbookViewId="0">
      <selection activeCell="B19" sqref="B19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4" t="s">
        <v>38</v>
      </c>
      <c r="B1" s="246" t="s">
        <v>4</v>
      </c>
      <c r="C1" s="247"/>
      <c r="D1" s="247"/>
      <c r="E1" s="247"/>
      <c r="F1" s="247"/>
      <c r="G1" s="247"/>
      <c r="H1" s="247"/>
      <c r="I1" s="247"/>
      <c r="J1" s="248"/>
    </row>
    <row r="2" spans="1:15" ht="23.25" customHeight="1" x14ac:dyDescent="0.2">
      <c r="A2" s="4"/>
      <c r="B2" s="81" t="s">
        <v>24</v>
      </c>
      <c r="C2" s="82"/>
      <c r="D2" s="83" t="s">
        <v>41</v>
      </c>
      <c r="E2" s="83" t="s">
        <v>42</v>
      </c>
      <c r="F2" s="84"/>
      <c r="G2" s="85"/>
      <c r="H2" s="84"/>
      <c r="I2" s="85"/>
      <c r="J2" s="86"/>
      <c r="O2" s="2"/>
    </row>
    <row r="3" spans="1:15" ht="23.25" hidden="1" customHeight="1" x14ac:dyDescent="0.2">
      <c r="A3" s="4"/>
      <c r="B3" s="87"/>
      <c r="C3" s="82"/>
      <c r="D3" s="88"/>
      <c r="E3" s="88"/>
      <c r="F3" s="89"/>
      <c r="G3" s="89"/>
      <c r="H3" s="82"/>
      <c r="I3" s="90"/>
      <c r="J3" s="91"/>
    </row>
    <row r="4" spans="1:15" ht="23.25" customHeight="1" x14ac:dyDescent="0.2">
      <c r="A4" s="4"/>
      <c r="B4" s="92"/>
      <c r="C4" s="93"/>
      <c r="D4" s="94"/>
      <c r="E4" s="94"/>
      <c r="F4" s="95"/>
      <c r="G4" s="96"/>
      <c r="H4" s="95"/>
      <c r="I4" s="96"/>
      <c r="J4" s="97"/>
    </row>
    <row r="5" spans="1:15" ht="24" customHeight="1" x14ac:dyDescent="0.2">
      <c r="A5" s="4"/>
      <c r="B5" s="48" t="s">
        <v>23</v>
      </c>
      <c r="C5" s="5"/>
      <c r="D5" s="33"/>
      <c r="E5" s="26"/>
      <c r="F5" s="26"/>
      <c r="G5" s="26"/>
      <c r="H5" s="28" t="s">
        <v>40</v>
      </c>
      <c r="I5" s="33"/>
      <c r="J5" s="11"/>
    </row>
    <row r="6" spans="1:15" ht="15.75" customHeight="1" x14ac:dyDescent="0.2">
      <c r="A6" s="4"/>
      <c r="B6" s="42"/>
      <c r="C6" s="26"/>
      <c r="D6" s="33"/>
      <c r="E6" s="26"/>
      <c r="F6" s="26"/>
      <c r="G6" s="26"/>
      <c r="H6" s="28" t="s">
        <v>36</v>
      </c>
      <c r="I6" s="33"/>
      <c r="J6" s="11"/>
    </row>
    <row r="7" spans="1:15" ht="15.75" customHeight="1" x14ac:dyDescent="0.2">
      <c r="A7" s="4"/>
      <c r="B7" s="43"/>
      <c r="C7" s="27"/>
      <c r="D7" s="34"/>
      <c r="E7" s="35"/>
      <c r="F7" s="35"/>
      <c r="G7" s="35"/>
      <c r="H7" s="37"/>
      <c r="I7" s="35"/>
      <c r="J7" s="52"/>
    </row>
    <row r="8" spans="1:15" ht="24" hidden="1" customHeight="1" x14ac:dyDescent="0.2">
      <c r="A8" s="4"/>
      <c r="B8" s="48" t="s">
        <v>21</v>
      </c>
      <c r="C8" s="5"/>
      <c r="D8" s="36"/>
      <c r="E8" s="5"/>
      <c r="F8" s="5"/>
      <c r="G8" s="46"/>
      <c r="H8" s="28" t="s">
        <v>40</v>
      </c>
      <c r="I8" s="33"/>
      <c r="J8" s="11"/>
    </row>
    <row r="9" spans="1:15" ht="15.75" hidden="1" customHeight="1" x14ac:dyDescent="0.2">
      <c r="A9" s="4"/>
      <c r="B9" s="4"/>
      <c r="C9" s="5"/>
      <c r="D9" s="36"/>
      <c r="E9" s="5"/>
      <c r="F9" s="5"/>
      <c r="G9" s="46"/>
      <c r="H9" s="28" t="s">
        <v>36</v>
      </c>
      <c r="I9" s="33"/>
      <c r="J9" s="11"/>
    </row>
    <row r="10" spans="1:15" ht="15.75" hidden="1" customHeight="1" x14ac:dyDescent="0.2">
      <c r="A10" s="4"/>
      <c r="B10" s="53"/>
      <c r="C10" s="27"/>
      <c r="D10" s="47"/>
      <c r="E10" s="56"/>
      <c r="F10" s="56"/>
      <c r="G10" s="54"/>
      <c r="H10" s="54"/>
      <c r="I10" s="55"/>
      <c r="J10" s="52"/>
    </row>
    <row r="11" spans="1:15" ht="24" customHeight="1" x14ac:dyDescent="0.2">
      <c r="A11" s="4"/>
      <c r="B11" s="48" t="s">
        <v>20</v>
      </c>
      <c r="C11" s="5"/>
      <c r="D11" s="241"/>
      <c r="E11" s="241"/>
      <c r="F11" s="241"/>
      <c r="G11" s="241"/>
      <c r="H11" s="28" t="s">
        <v>40</v>
      </c>
      <c r="I11" s="99"/>
      <c r="J11" s="11"/>
    </row>
    <row r="12" spans="1:15" ht="15.75" customHeight="1" x14ac:dyDescent="0.2">
      <c r="A12" s="4"/>
      <c r="B12" s="42"/>
      <c r="C12" s="26"/>
      <c r="D12" s="244"/>
      <c r="E12" s="244"/>
      <c r="F12" s="244"/>
      <c r="G12" s="244"/>
      <c r="H12" s="28" t="s">
        <v>36</v>
      </c>
      <c r="I12" s="99"/>
      <c r="J12" s="11"/>
    </row>
    <row r="13" spans="1:15" ht="15.75" customHeight="1" x14ac:dyDescent="0.2">
      <c r="A13" s="4"/>
      <c r="B13" s="43"/>
      <c r="C13" s="98"/>
      <c r="D13" s="245"/>
      <c r="E13" s="245"/>
      <c r="F13" s="245"/>
      <c r="G13" s="245"/>
      <c r="H13" s="29"/>
      <c r="I13" s="35"/>
      <c r="J13" s="52"/>
    </row>
    <row r="14" spans="1:15" ht="24" hidden="1" customHeight="1" x14ac:dyDescent="0.2">
      <c r="A14" s="4"/>
      <c r="B14" s="67" t="s">
        <v>22</v>
      </c>
      <c r="C14" s="68"/>
      <c r="D14" s="69"/>
      <c r="E14" s="70"/>
      <c r="F14" s="70"/>
      <c r="G14" s="70"/>
      <c r="H14" s="71"/>
      <c r="I14" s="70"/>
      <c r="J14" s="72"/>
    </row>
    <row r="15" spans="1:15" ht="32.25" customHeight="1" x14ac:dyDescent="0.2">
      <c r="A15" s="4"/>
      <c r="B15" s="53" t="s">
        <v>34</v>
      </c>
      <c r="C15" s="73"/>
      <c r="D15" s="54"/>
      <c r="E15" s="240"/>
      <c r="F15" s="240"/>
      <c r="G15" s="242"/>
      <c r="H15" s="242"/>
      <c r="I15" s="242" t="s">
        <v>31</v>
      </c>
      <c r="J15" s="243"/>
    </row>
    <row r="16" spans="1:15" ht="23.25" customHeight="1" x14ac:dyDescent="0.2">
      <c r="A16" s="163" t="s">
        <v>26</v>
      </c>
      <c r="B16" s="58" t="s">
        <v>26</v>
      </c>
      <c r="C16" s="59"/>
      <c r="D16" s="60"/>
      <c r="E16" s="230"/>
      <c r="F16" s="238"/>
      <c r="G16" s="230"/>
      <c r="H16" s="238"/>
      <c r="I16" s="230">
        <f>SUMIF(F54:F125,A16,I54:I125)+SUMIF(F54:F125,"PSU",I54:I125)</f>
        <v>-18000</v>
      </c>
      <c r="J16" s="231"/>
    </row>
    <row r="17" spans="1:10" ht="23.25" customHeight="1" x14ac:dyDescent="0.2">
      <c r="A17" s="163" t="s">
        <v>27</v>
      </c>
      <c r="B17" s="58" t="s">
        <v>27</v>
      </c>
      <c r="C17" s="59"/>
      <c r="D17" s="60"/>
      <c r="E17" s="230"/>
      <c r="F17" s="238"/>
      <c r="G17" s="230"/>
      <c r="H17" s="238"/>
      <c r="I17" s="230">
        <f>SUMIF(F54:F125,A17,I54:I125)</f>
        <v>0</v>
      </c>
      <c r="J17" s="231"/>
    </row>
    <row r="18" spans="1:10" ht="23.25" customHeight="1" x14ac:dyDescent="0.2">
      <c r="A18" s="163" t="s">
        <v>28</v>
      </c>
      <c r="B18" s="58" t="s">
        <v>28</v>
      </c>
      <c r="C18" s="59"/>
      <c r="D18" s="60"/>
      <c r="E18" s="230"/>
      <c r="F18" s="238"/>
      <c r="G18" s="230"/>
      <c r="H18" s="238"/>
      <c r="I18" s="230">
        <f>SUMIF(F54:F125,A18,I54:I125)</f>
        <v>0</v>
      </c>
      <c r="J18" s="231"/>
    </row>
    <row r="19" spans="1:10" ht="23.25" customHeight="1" x14ac:dyDescent="0.2">
      <c r="A19" s="163" t="s">
        <v>187</v>
      </c>
      <c r="B19" s="58" t="s">
        <v>29</v>
      </c>
      <c r="C19" s="59"/>
      <c r="D19" s="60"/>
      <c r="E19" s="230"/>
      <c r="F19" s="238"/>
      <c r="G19" s="230"/>
      <c r="H19" s="238"/>
      <c r="I19" s="230">
        <f>SUMIF(F54:F125,A19,I54:I125)</f>
        <v>0</v>
      </c>
      <c r="J19" s="231"/>
    </row>
    <row r="20" spans="1:10" ht="23.25" customHeight="1" x14ac:dyDescent="0.2">
      <c r="A20" s="163" t="s">
        <v>186</v>
      </c>
      <c r="B20" s="58" t="s">
        <v>30</v>
      </c>
      <c r="C20" s="59"/>
      <c r="D20" s="60"/>
      <c r="E20" s="230"/>
      <c r="F20" s="238"/>
      <c r="G20" s="230"/>
      <c r="H20" s="238"/>
      <c r="I20" s="230">
        <f>SUMIF(F54:F125,A20,I54:I125)</f>
        <v>0</v>
      </c>
      <c r="J20" s="231"/>
    </row>
    <row r="21" spans="1:10" ht="23.25" customHeight="1" x14ac:dyDescent="0.2">
      <c r="A21" s="4"/>
      <c r="B21" s="75" t="s">
        <v>31</v>
      </c>
      <c r="C21" s="76"/>
      <c r="D21" s="77"/>
      <c r="E21" s="232"/>
      <c r="F21" s="233"/>
      <c r="G21" s="232"/>
      <c r="H21" s="233"/>
      <c r="I21" s="232">
        <f>SUM(I16:J20)</f>
        <v>-18000</v>
      </c>
      <c r="J21" s="239"/>
    </row>
    <row r="22" spans="1:10" ht="33" customHeight="1" x14ac:dyDescent="0.2">
      <c r="A22" s="4"/>
      <c r="B22" s="66" t="s">
        <v>35</v>
      </c>
      <c r="C22" s="59"/>
      <c r="D22" s="60"/>
      <c r="E22" s="65"/>
      <c r="F22" s="62"/>
      <c r="G22" s="51"/>
      <c r="H22" s="51"/>
      <c r="I22" s="51"/>
      <c r="J22" s="63"/>
    </row>
    <row r="23" spans="1:10" ht="23.25" customHeight="1" x14ac:dyDescent="0.2">
      <c r="A23" s="4"/>
      <c r="B23" s="58" t="s">
        <v>13</v>
      </c>
      <c r="C23" s="59"/>
      <c r="D23" s="60"/>
      <c r="E23" s="61">
        <v>15</v>
      </c>
      <c r="F23" s="62" t="s">
        <v>0</v>
      </c>
      <c r="G23" s="228">
        <f>ZakladDPHSniVypocet</f>
        <v>-18000</v>
      </c>
      <c r="H23" s="229"/>
      <c r="I23" s="229"/>
      <c r="J23" s="63" t="str">
        <f t="shared" ref="J23:J28" si="0">Mena</f>
        <v>CZK</v>
      </c>
    </row>
    <row r="24" spans="1:10" ht="23.25" customHeight="1" x14ac:dyDescent="0.2">
      <c r="A24" s="4"/>
      <c r="B24" s="58" t="s">
        <v>14</v>
      </c>
      <c r="C24" s="59"/>
      <c r="D24" s="60"/>
      <c r="E24" s="61">
        <f>SazbaDPH1</f>
        <v>15</v>
      </c>
      <c r="F24" s="62" t="s">
        <v>0</v>
      </c>
      <c r="G24" s="236">
        <f>ZakladDPHSni*SazbaDPH1/100</f>
        <v>-2700</v>
      </c>
      <c r="H24" s="237"/>
      <c r="I24" s="237"/>
      <c r="J24" s="63" t="str">
        <f t="shared" si="0"/>
        <v>CZK</v>
      </c>
    </row>
    <row r="25" spans="1:10" ht="23.25" customHeight="1" x14ac:dyDescent="0.2">
      <c r="A25" s="4"/>
      <c r="B25" s="58" t="s">
        <v>15</v>
      </c>
      <c r="C25" s="59"/>
      <c r="D25" s="60"/>
      <c r="E25" s="61">
        <v>21</v>
      </c>
      <c r="F25" s="62" t="s">
        <v>0</v>
      </c>
      <c r="G25" s="228">
        <f>ZakladDPHZaklVypocet</f>
        <v>0</v>
      </c>
      <c r="H25" s="229"/>
      <c r="I25" s="229"/>
      <c r="J25" s="63" t="str">
        <f t="shared" si="0"/>
        <v>CZK</v>
      </c>
    </row>
    <row r="26" spans="1:10" ht="23.25" customHeight="1" x14ac:dyDescent="0.2">
      <c r="A26" s="4"/>
      <c r="B26" s="50" t="s">
        <v>16</v>
      </c>
      <c r="C26" s="22"/>
      <c r="D26" s="18"/>
      <c r="E26" s="44">
        <f>SazbaDPH2</f>
        <v>21</v>
      </c>
      <c r="F26" s="45" t="s">
        <v>0</v>
      </c>
      <c r="G26" s="249">
        <f>ZakladDPHZakl*SazbaDPH2/100</f>
        <v>0</v>
      </c>
      <c r="H26" s="250"/>
      <c r="I26" s="250"/>
      <c r="J26" s="57" t="str">
        <f t="shared" si="0"/>
        <v>CZK</v>
      </c>
    </row>
    <row r="27" spans="1:10" ht="23.25" customHeight="1" thickBot="1" x14ac:dyDescent="0.25">
      <c r="A27" s="4"/>
      <c r="B27" s="49" t="s">
        <v>5</v>
      </c>
      <c r="C27" s="20"/>
      <c r="D27" s="23"/>
      <c r="E27" s="20"/>
      <c r="F27" s="21"/>
      <c r="G27" s="226">
        <f>0</f>
        <v>0</v>
      </c>
      <c r="H27" s="226"/>
      <c r="I27" s="226"/>
      <c r="J27" s="64" t="str">
        <f t="shared" si="0"/>
        <v>CZK</v>
      </c>
    </row>
    <row r="28" spans="1:10" ht="27.75" hidden="1" customHeight="1" thickBot="1" x14ac:dyDescent="0.25">
      <c r="A28" s="4"/>
      <c r="B28" s="132" t="s">
        <v>25</v>
      </c>
      <c r="C28" s="133"/>
      <c r="D28" s="133"/>
      <c r="E28" s="134"/>
      <c r="F28" s="135"/>
      <c r="G28" s="234">
        <f>ZakladDPHSniVypocet+ZakladDPHZaklVypocet</f>
        <v>-18000</v>
      </c>
      <c r="H28" s="234"/>
      <c r="I28" s="234"/>
      <c r="J28" s="136" t="str">
        <f t="shared" si="0"/>
        <v>CZK</v>
      </c>
    </row>
    <row r="29" spans="1:10" ht="27.75" customHeight="1" thickBot="1" x14ac:dyDescent="0.25">
      <c r="A29" s="4"/>
      <c r="B29" s="132" t="s">
        <v>37</v>
      </c>
      <c r="C29" s="137"/>
      <c r="D29" s="137"/>
      <c r="E29" s="137"/>
      <c r="F29" s="137"/>
      <c r="G29" s="227">
        <f>ZakladDPHSni+DPHSni+ZakladDPHZakl+DPHZakl+Zaokrouhleni</f>
        <v>-20700</v>
      </c>
      <c r="H29" s="227"/>
      <c r="I29" s="227"/>
      <c r="J29" s="138" t="s">
        <v>59</v>
      </c>
    </row>
    <row r="30" spans="1:10" ht="12.75" customHeight="1" x14ac:dyDescent="0.2">
      <c r="A30" s="4"/>
      <c r="B30" s="4"/>
      <c r="C30" s="5"/>
      <c r="D30" s="5"/>
      <c r="E30" s="5"/>
      <c r="F30" s="5"/>
      <c r="G30" s="46"/>
      <c r="H30" s="5"/>
      <c r="I30" s="46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6"/>
      <c r="H31" s="5"/>
      <c r="I31" s="46"/>
      <c r="J31" s="12"/>
    </row>
    <row r="32" spans="1:10" ht="18.75" customHeight="1" x14ac:dyDescent="0.2">
      <c r="A32" s="4"/>
      <c r="B32" s="24"/>
      <c r="C32" s="19" t="s">
        <v>12</v>
      </c>
      <c r="D32" s="40"/>
      <c r="E32" s="40"/>
      <c r="F32" s="19" t="s">
        <v>11</v>
      </c>
      <c r="G32" s="40"/>
      <c r="H32" s="41">
        <f ca="1">TODAY()</f>
        <v>44283</v>
      </c>
      <c r="I32" s="40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6"/>
      <c r="H33" s="5"/>
      <c r="I33" s="46"/>
      <c r="J33" s="12"/>
    </row>
    <row r="34" spans="1:10" s="38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9"/>
    </row>
    <row r="35" spans="1:10" ht="12.75" customHeight="1" x14ac:dyDescent="0.2">
      <c r="A35" s="4"/>
      <c r="B35" s="4"/>
      <c r="C35" s="5"/>
      <c r="D35" s="235" t="s">
        <v>2</v>
      </c>
      <c r="E35" s="235"/>
      <c r="F35" s="5"/>
      <c r="G35" s="46"/>
      <c r="H35" s="13" t="s">
        <v>3</v>
      </c>
      <c r="I35" s="46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customHeight="1" x14ac:dyDescent="0.25">
      <c r="B37" s="78" t="s">
        <v>17</v>
      </c>
      <c r="C37" s="3"/>
      <c r="D37" s="3"/>
      <c r="E37" s="3"/>
      <c r="F37" s="118"/>
      <c r="G37" s="118"/>
      <c r="H37" s="118"/>
      <c r="I37" s="118"/>
      <c r="J37" s="3"/>
    </row>
    <row r="38" spans="1:10" ht="25.5" customHeight="1" x14ac:dyDescent="0.2">
      <c r="A38" s="104" t="s">
        <v>39</v>
      </c>
      <c r="B38" s="110" t="s">
        <v>18</v>
      </c>
      <c r="C38" s="111" t="s">
        <v>6</v>
      </c>
      <c r="D38" s="112"/>
      <c r="E38" s="112"/>
      <c r="F38" s="119" t="str">
        <f>B23</f>
        <v>Základ pro sníženou DPH</v>
      </c>
      <c r="G38" s="119" t="str">
        <f>B25</f>
        <v>Základ pro základní DPH</v>
      </c>
      <c r="H38" s="120" t="s">
        <v>19</v>
      </c>
      <c r="I38" s="120" t="s">
        <v>1</v>
      </c>
      <c r="J38" s="113" t="s">
        <v>0</v>
      </c>
    </row>
    <row r="39" spans="1:10" ht="25.5" hidden="1" customHeight="1" x14ac:dyDescent="0.2">
      <c r="A39" s="104">
        <v>1</v>
      </c>
      <c r="B39" s="114" t="s">
        <v>43</v>
      </c>
      <c r="C39" s="262"/>
      <c r="D39" s="263"/>
      <c r="E39" s="263"/>
      <c r="F39" s="121">
        <f>'SO01 01-1 Pol'!AE777+'SO01 01-2 Pol'!AE200+'SO01 01-3 Pol'!AE178+'SO01 01-4 Pol'!AE134+'SO01 01-5 Pol'!AE92+'SO01 01-6 Pol'!AE82</f>
        <v>-18000</v>
      </c>
      <c r="G39" s="122">
        <f>'SO01 01-1 Pol'!AF777+'SO01 01-2 Pol'!AF200+'SO01 01-3 Pol'!AF178+'SO01 01-4 Pol'!AF134+'SO01 01-5 Pol'!AF92+'SO01 01-6 Pol'!AF82</f>
        <v>0</v>
      </c>
      <c r="H39" s="123">
        <f t="shared" ref="H39:H46" si="1">(F39*SazbaDPH1/100)+(G39*SazbaDPH2/100)</f>
        <v>-2700</v>
      </c>
      <c r="I39" s="123">
        <f t="shared" ref="I39:I46" si="2">F39+G39+H39</f>
        <v>-20700</v>
      </c>
      <c r="J39" s="115">
        <f t="shared" ref="J39:J46" si="3">IF(CenaCelkemVypocet=0,"",I39/CenaCelkemVypocet*100)</f>
        <v>100</v>
      </c>
    </row>
    <row r="40" spans="1:10" ht="25.5" customHeight="1" x14ac:dyDescent="0.2">
      <c r="A40" s="104">
        <v>2</v>
      </c>
      <c r="B40" s="105" t="s">
        <v>44</v>
      </c>
      <c r="C40" s="264" t="s">
        <v>45</v>
      </c>
      <c r="D40" s="265"/>
      <c r="E40" s="265"/>
      <c r="F40" s="124">
        <f>'SO01 01-1 Pol'!AE777+'SO01 01-2 Pol'!AE200+'SO01 01-3 Pol'!AE178+'SO01 01-4 Pol'!AE134+'SO01 01-5 Pol'!AE92+'SO01 01-6 Pol'!AE82</f>
        <v>-18000</v>
      </c>
      <c r="G40" s="125">
        <f>'SO01 01-1 Pol'!AF777+'SO01 01-2 Pol'!AF200+'SO01 01-3 Pol'!AF178+'SO01 01-4 Pol'!AF134+'SO01 01-5 Pol'!AF92+'SO01 01-6 Pol'!AF82</f>
        <v>0</v>
      </c>
      <c r="H40" s="125">
        <f t="shared" si="1"/>
        <v>-2700</v>
      </c>
      <c r="I40" s="125">
        <f t="shared" si="2"/>
        <v>-20700</v>
      </c>
      <c r="J40" s="108">
        <f t="shared" si="3"/>
        <v>100</v>
      </c>
    </row>
    <row r="41" spans="1:10" ht="25.5" customHeight="1" x14ac:dyDescent="0.2">
      <c r="A41" s="104">
        <v>3</v>
      </c>
      <c r="B41" s="106" t="s">
        <v>46</v>
      </c>
      <c r="C41" s="251" t="s">
        <v>47</v>
      </c>
      <c r="D41" s="252"/>
      <c r="E41" s="252"/>
      <c r="F41" s="126">
        <f>'SO01 01-1 Pol'!AE777</f>
        <v>-18000</v>
      </c>
      <c r="G41" s="127">
        <f>'SO01 01-1 Pol'!AF777</f>
        <v>0</v>
      </c>
      <c r="H41" s="127">
        <f t="shared" si="1"/>
        <v>-2700</v>
      </c>
      <c r="I41" s="127">
        <f t="shared" si="2"/>
        <v>-20700</v>
      </c>
      <c r="J41" s="107">
        <f t="shared" si="3"/>
        <v>100</v>
      </c>
    </row>
    <row r="42" spans="1:10" ht="25.5" customHeight="1" x14ac:dyDescent="0.2">
      <c r="A42" s="104">
        <v>3</v>
      </c>
      <c r="B42" s="106" t="s">
        <v>48</v>
      </c>
      <c r="C42" s="251" t="s">
        <v>49</v>
      </c>
      <c r="D42" s="252"/>
      <c r="E42" s="252"/>
      <c r="F42" s="126">
        <f>'SO01 01-2 Pol'!AE200</f>
        <v>0</v>
      </c>
      <c r="G42" s="127">
        <f>'SO01 01-2 Pol'!AF200</f>
        <v>0</v>
      </c>
      <c r="H42" s="127">
        <f t="shared" si="1"/>
        <v>0</v>
      </c>
      <c r="I42" s="127">
        <f t="shared" si="2"/>
        <v>0</v>
      </c>
      <c r="J42" s="107">
        <f t="shared" si="3"/>
        <v>0</v>
      </c>
    </row>
    <row r="43" spans="1:10" ht="25.5" customHeight="1" x14ac:dyDescent="0.2">
      <c r="A43" s="104">
        <v>3</v>
      </c>
      <c r="B43" s="106" t="s">
        <v>50</v>
      </c>
      <c r="C43" s="251" t="s">
        <v>51</v>
      </c>
      <c r="D43" s="252"/>
      <c r="E43" s="252"/>
      <c r="F43" s="126">
        <f>'SO01 01-3 Pol'!AE178</f>
        <v>0</v>
      </c>
      <c r="G43" s="127">
        <f>'SO01 01-3 Pol'!AF178</f>
        <v>0</v>
      </c>
      <c r="H43" s="127">
        <f t="shared" si="1"/>
        <v>0</v>
      </c>
      <c r="I43" s="127">
        <f t="shared" si="2"/>
        <v>0</v>
      </c>
      <c r="J43" s="107">
        <f t="shared" si="3"/>
        <v>0</v>
      </c>
    </row>
    <row r="44" spans="1:10" ht="25.5" customHeight="1" x14ac:dyDescent="0.2">
      <c r="A44" s="104">
        <v>3</v>
      </c>
      <c r="B44" s="106" t="s">
        <v>52</v>
      </c>
      <c r="C44" s="251" t="s">
        <v>53</v>
      </c>
      <c r="D44" s="252"/>
      <c r="E44" s="252"/>
      <c r="F44" s="126">
        <f>'SO01 01-4 Pol'!AE134</f>
        <v>0</v>
      </c>
      <c r="G44" s="127">
        <f>'SO01 01-4 Pol'!AF134</f>
        <v>0</v>
      </c>
      <c r="H44" s="127">
        <f t="shared" si="1"/>
        <v>0</v>
      </c>
      <c r="I44" s="127">
        <f t="shared" si="2"/>
        <v>0</v>
      </c>
      <c r="J44" s="107">
        <f t="shared" si="3"/>
        <v>0</v>
      </c>
    </row>
    <row r="45" spans="1:10" ht="25.5" customHeight="1" x14ac:dyDescent="0.2">
      <c r="A45" s="104">
        <v>3</v>
      </c>
      <c r="B45" s="106" t="s">
        <v>54</v>
      </c>
      <c r="C45" s="251" t="s">
        <v>55</v>
      </c>
      <c r="D45" s="252"/>
      <c r="E45" s="252"/>
      <c r="F45" s="126">
        <f>'SO01 01-5 Pol'!AE92</f>
        <v>0</v>
      </c>
      <c r="G45" s="127">
        <f>'SO01 01-5 Pol'!AF92</f>
        <v>0</v>
      </c>
      <c r="H45" s="127">
        <f t="shared" si="1"/>
        <v>0</v>
      </c>
      <c r="I45" s="127">
        <f t="shared" si="2"/>
        <v>0</v>
      </c>
      <c r="J45" s="107">
        <f t="shared" si="3"/>
        <v>0</v>
      </c>
    </row>
    <row r="46" spans="1:10" ht="25.5" customHeight="1" x14ac:dyDescent="0.2">
      <c r="A46" s="104">
        <v>3</v>
      </c>
      <c r="B46" s="116" t="s">
        <v>56</v>
      </c>
      <c r="C46" s="253" t="s">
        <v>57</v>
      </c>
      <c r="D46" s="254"/>
      <c r="E46" s="254"/>
      <c r="F46" s="128">
        <f>'SO01 01-6 Pol'!AE82</f>
        <v>0</v>
      </c>
      <c r="G46" s="129">
        <f>'SO01 01-6 Pol'!AF82</f>
        <v>0</v>
      </c>
      <c r="H46" s="129">
        <f t="shared" si="1"/>
        <v>0</v>
      </c>
      <c r="I46" s="129">
        <f t="shared" si="2"/>
        <v>0</v>
      </c>
      <c r="J46" s="117">
        <f t="shared" si="3"/>
        <v>0</v>
      </c>
    </row>
    <row r="47" spans="1:10" ht="25.5" customHeight="1" x14ac:dyDescent="0.2">
      <c r="A47" s="104"/>
      <c r="B47" s="255" t="s">
        <v>58</v>
      </c>
      <c r="C47" s="256"/>
      <c r="D47" s="256"/>
      <c r="E47" s="257"/>
      <c r="F47" s="130">
        <f>SUMIF(A39:A46,"=1",F39:F46)</f>
        <v>-18000</v>
      </c>
      <c r="G47" s="131">
        <f>SUMIF(A39:A46,"=1",G39:G46)</f>
        <v>0</v>
      </c>
      <c r="H47" s="131">
        <f>SUMIF(A39:A46,"=1",H39:H46)</f>
        <v>-2700</v>
      </c>
      <c r="I47" s="131">
        <f>SUMIF(A39:A46,"=1",I39:I46)</f>
        <v>-20700</v>
      </c>
      <c r="J47" s="109">
        <f>SUMIF(A39:A46,"=1",J39:J46)</f>
        <v>100</v>
      </c>
    </row>
    <row r="51" spans="1:10" ht="15.75" x14ac:dyDescent="0.25">
      <c r="B51" s="139" t="s">
        <v>60</v>
      </c>
    </row>
    <row r="53" spans="1:10" ht="25.5" customHeight="1" x14ac:dyDescent="0.2">
      <c r="A53" s="140"/>
      <c r="B53" s="144" t="s">
        <v>18</v>
      </c>
      <c r="C53" s="144" t="s">
        <v>6</v>
      </c>
      <c r="D53" s="145"/>
      <c r="E53" s="145"/>
      <c r="F53" s="148" t="s">
        <v>61</v>
      </c>
      <c r="G53" s="148"/>
      <c r="H53" s="148"/>
      <c r="I53" s="148" t="s">
        <v>31</v>
      </c>
      <c r="J53" s="148" t="s">
        <v>0</v>
      </c>
    </row>
    <row r="54" spans="1:10" ht="25.5" customHeight="1" x14ac:dyDescent="0.2">
      <c r="A54" s="141"/>
      <c r="B54" s="149" t="s">
        <v>62</v>
      </c>
      <c r="C54" s="258" t="s">
        <v>63</v>
      </c>
      <c r="D54" s="259"/>
      <c r="E54" s="259"/>
      <c r="F54" s="155" t="s">
        <v>26</v>
      </c>
      <c r="G54" s="156"/>
      <c r="H54" s="156"/>
      <c r="I54" s="156">
        <f>'SO01 01-2 Pol'!G7</f>
        <v>0</v>
      </c>
      <c r="J54" s="151">
        <f>IF(I126=0,"",I54/I126*100)</f>
        <v>0</v>
      </c>
    </row>
    <row r="55" spans="1:10" ht="25.5" customHeight="1" x14ac:dyDescent="0.2">
      <c r="A55" s="141"/>
      <c r="B55" s="143" t="s">
        <v>62</v>
      </c>
      <c r="C55" s="260" t="s">
        <v>64</v>
      </c>
      <c r="D55" s="261"/>
      <c r="E55" s="261"/>
      <c r="F55" s="157" t="s">
        <v>26</v>
      </c>
      <c r="G55" s="158"/>
      <c r="H55" s="158"/>
      <c r="I55" s="158">
        <f>'SO01 01-1 Pol'!G7</f>
        <v>0</v>
      </c>
      <c r="J55" s="152">
        <f>IF(I126=0,"",I55/I126*100)</f>
        <v>0</v>
      </c>
    </row>
    <row r="56" spans="1:10" ht="25.5" customHeight="1" x14ac:dyDescent="0.2">
      <c r="A56" s="141"/>
      <c r="B56" s="143" t="s">
        <v>65</v>
      </c>
      <c r="C56" s="260" t="s">
        <v>66</v>
      </c>
      <c r="D56" s="261"/>
      <c r="E56" s="261"/>
      <c r="F56" s="157" t="s">
        <v>26</v>
      </c>
      <c r="G56" s="158"/>
      <c r="H56" s="158"/>
      <c r="I56" s="158">
        <f>'SO01 01-2 Pol'!G189</f>
        <v>0</v>
      </c>
      <c r="J56" s="152">
        <f>IF(I126=0,"",I56/I126*100)</f>
        <v>0</v>
      </c>
    </row>
    <row r="57" spans="1:10" ht="25.5" customHeight="1" x14ac:dyDescent="0.2">
      <c r="A57" s="141"/>
      <c r="B57" s="143" t="s">
        <v>67</v>
      </c>
      <c r="C57" s="260" t="s">
        <v>68</v>
      </c>
      <c r="D57" s="261"/>
      <c r="E57" s="261"/>
      <c r="F57" s="157" t="s">
        <v>26</v>
      </c>
      <c r="G57" s="158"/>
      <c r="H57" s="158"/>
      <c r="I57" s="158">
        <f>'SO01 01-1 Pol'!G62</f>
        <v>0</v>
      </c>
      <c r="J57" s="152">
        <f>IF(I126=0,"",I57/I126*100)</f>
        <v>0</v>
      </c>
    </row>
    <row r="58" spans="1:10" ht="25.5" customHeight="1" x14ac:dyDescent="0.2">
      <c r="A58" s="141"/>
      <c r="B58" s="143" t="s">
        <v>67</v>
      </c>
      <c r="C58" s="260" t="s">
        <v>69</v>
      </c>
      <c r="D58" s="261"/>
      <c r="E58" s="261"/>
      <c r="F58" s="157" t="s">
        <v>26</v>
      </c>
      <c r="G58" s="158"/>
      <c r="H58" s="158"/>
      <c r="I58" s="158">
        <f>'SO01 01-2 Pol'!G197</f>
        <v>0</v>
      </c>
      <c r="J58" s="152">
        <f>IF(I126=0,"",I58/I126*100)</f>
        <v>0</v>
      </c>
    </row>
    <row r="59" spans="1:10" ht="25.5" customHeight="1" x14ac:dyDescent="0.2">
      <c r="A59" s="141"/>
      <c r="B59" s="143" t="s">
        <v>70</v>
      </c>
      <c r="C59" s="260" t="s">
        <v>71</v>
      </c>
      <c r="D59" s="261"/>
      <c r="E59" s="261"/>
      <c r="F59" s="157" t="s">
        <v>26</v>
      </c>
      <c r="G59" s="158"/>
      <c r="H59" s="158"/>
      <c r="I59" s="158">
        <f>'SO01 01-5 Pol'!G7+'SO01 01-6 Pol'!G7</f>
        <v>0</v>
      </c>
      <c r="J59" s="152">
        <f>IF(I126=0,"",I59/I126*100)</f>
        <v>0</v>
      </c>
    </row>
    <row r="60" spans="1:10" ht="25.5" customHeight="1" x14ac:dyDescent="0.2">
      <c r="A60" s="141"/>
      <c r="B60" s="143" t="s">
        <v>72</v>
      </c>
      <c r="C60" s="260" t="s">
        <v>73</v>
      </c>
      <c r="D60" s="261"/>
      <c r="E60" s="261"/>
      <c r="F60" s="157" t="s">
        <v>26</v>
      </c>
      <c r="G60" s="158"/>
      <c r="H60" s="158"/>
      <c r="I60" s="158">
        <f>'SO01 01-5 Pol'!G16+'SO01 01-6 Pol'!G16</f>
        <v>0</v>
      </c>
      <c r="J60" s="152">
        <f>IF(I126=0,"",I60/I126*100)</f>
        <v>0</v>
      </c>
    </row>
    <row r="61" spans="1:10" ht="25.5" customHeight="1" x14ac:dyDescent="0.2">
      <c r="A61" s="141"/>
      <c r="B61" s="143" t="s">
        <v>74</v>
      </c>
      <c r="C61" s="260" t="s">
        <v>75</v>
      </c>
      <c r="D61" s="261"/>
      <c r="E61" s="261"/>
      <c r="F61" s="157" t="s">
        <v>26</v>
      </c>
      <c r="G61" s="158"/>
      <c r="H61" s="158"/>
      <c r="I61" s="158">
        <f>'SO01 01-5 Pol'!G21+'SO01 01-6 Pol'!G21</f>
        <v>0</v>
      </c>
      <c r="J61" s="152">
        <f>IF(I126=0,"",I61/I126*100)</f>
        <v>0</v>
      </c>
    </row>
    <row r="62" spans="1:10" ht="25.5" customHeight="1" x14ac:dyDescent="0.2">
      <c r="A62" s="141"/>
      <c r="B62" s="143" t="s">
        <v>76</v>
      </c>
      <c r="C62" s="260" t="s">
        <v>77</v>
      </c>
      <c r="D62" s="261"/>
      <c r="E62" s="261"/>
      <c r="F62" s="157" t="s">
        <v>26</v>
      </c>
      <c r="G62" s="158"/>
      <c r="H62" s="158"/>
      <c r="I62" s="158">
        <f>'SO01 01-5 Pol'!G28+'SO01 01-6 Pol'!G28</f>
        <v>0</v>
      </c>
      <c r="J62" s="152">
        <f>IF(I126=0,"",I62/I126*100)</f>
        <v>0</v>
      </c>
    </row>
    <row r="63" spans="1:10" ht="25.5" customHeight="1" x14ac:dyDescent="0.2">
      <c r="A63" s="141"/>
      <c r="B63" s="143" t="s">
        <v>78</v>
      </c>
      <c r="C63" s="260" t="s">
        <v>79</v>
      </c>
      <c r="D63" s="261"/>
      <c r="E63" s="261"/>
      <c r="F63" s="157" t="s">
        <v>26</v>
      </c>
      <c r="G63" s="158"/>
      <c r="H63" s="158"/>
      <c r="I63" s="158">
        <f>'SO01 01-2 Pol'!G180</f>
        <v>0</v>
      </c>
      <c r="J63" s="152">
        <f>IF(I126=0,"",I63/I126*100)</f>
        <v>0</v>
      </c>
    </row>
    <row r="64" spans="1:10" ht="25.5" customHeight="1" x14ac:dyDescent="0.2">
      <c r="A64" s="141"/>
      <c r="B64" s="143" t="s">
        <v>78</v>
      </c>
      <c r="C64" s="260" t="s">
        <v>80</v>
      </c>
      <c r="D64" s="261"/>
      <c r="E64" s="261"/>
      <c r="F64" s="157" t="s">
        <v>26</v>
      </c>
      <c r="G64" s="158"/>
      <c r="H64" s="158"/>
      <c r="I64" s="158">
        <f>'SO01 01-1 Pol'!G64</f>
        <v>0</v>
      </c>
      <c r="J64" s="152">
        <f>IF(I126=0,"",I64/I126*100)</f>
        <v>0</v>
      </c>
    </row>
    <row r="65" spans="1:10" ht="25.5" customHeight="1" x14ac:dyDescent="0.2">
      <c r="A65" s="141"/>
      <c r="B65" s="143" t="s">
        <v>81</v>
      </c>
      <c r="C65" s="260" t="s">
        <v>82</v>
      </c>
      <c r="D65" s="261"/>
      <c r="E65" s="261"/>
      <c r="F65" s="157" t="s">
        <v>26</v>
      </c>
      <c r="G65" s="158"/>
      <c r="H65" s="158"/>
      <c r="I65" s="158">
        <f>'SO01 01-2 Pol'!G67</f>
        <v>0</v>
      </c>
      <c r="J65" s="152">
        <f>IF(I126=0,"",I65/I126*100)</f>
        <v>0</v>
      </c>
    </row>
    <row r="66" spans="1:10" ht="25.5" customHeight="1" x14ac:dyDescent="0.2">
      <c r="A66" s="141"/>
      <c r="B66" s="143" t="s">
        <v>81</v>
      </c>
      <c r="C66" s="260" t="s">
        <v>83</v>
      </c>
      <c r="D66" s="261"/>
      <c r="E66" s="261"/>
      <c r="F66" s="157" t="s">
        <v>26</v>
      </c>
      <c r="G66" s="158"/>
      <c r="H66" s="158"/>
      <c r="I66" s="158">
        <f>'SO01 01-1 Pol'!G114</f>
        <v>0</v>
      </c>
      <c r="J66" s="152">
        <f>IF(I126=0,"",I66/I126*100)</f>
        <v>0</v>
      </c>
    </row>
    <row r="67" spans="1:10" ht="25.5" customHeight="1" x14ac:dyDescent="0.2">
      <c r="A67" s="141"/>
      <c r="B67" s="143" t="s">
        <v>84</v>
      </c>
      <c r="C67" s="260" t="s">
        <v>85</v>
      </c>
      <c r="D67" s="261"/>
      <c r="E67" s="261"/>
      <c r="F67" s="157" t="s">
        <v>26</v>
      </c>
      <c r="G67" s="158"/>
      <c r="H67" s="158"/>
      <c r="I67" s="158">
        <f>'SO01 01-2 Pol'!G65+'SO01 01-2 Pol'!G92</f>
        <v>0</v>
      </c>
      <c r="J67" s="152">
        <f>IF(I126=0,"",I67/I126*100)</f>
        <v>0</v>
      </c>
    </row>
    <row r="68" spans="1:10" ht="25.5" customHeight="1" x14ac:dyDescent="0.2">
      <c r="A68" s="141"/>
      <c r="B68" s="143" t="s">
        <v>84</v>
      </c>
      <c r="C68" s="329" t="s">
        <v>86</v>
      </c>
      <c r="D68" s="330"/>
      <c r="E68" s="330"/>
      <c r="F68" s="157" t="s">
        <v>26</v>
      </c>
      <c r="G68" s="158"/>
      <c r="H68" s="158"/>
      <c r="I68" s="331">
        <f>'SO01 01-1 Pol'!G190</f>
        <v>-18000</v>
      </c>
      <c r="J68" s="152">
        <f>IF(I126=0,"",I68/I126*100)</f>
        <v>100</v>
      </c>
    </row>
    <row r="69" spans="1:10" ht="25.5" customHeight="1" x14ac:dyDescent="0.2">
      <c r="A69" s="141"/>
      <c r="B69" s="143" t="s">
        <v>87</v>
      </c>
      <c r="C69" s="260" t="s">
        <v>88</v>
      </c>
      <c r="D69" s="261"/>
      <c r="E69" s="261"/>
      <c r="F69" s="157" t="s">
        <v>26</v>
      </c>
      <c r="G69" s="158"/>
      <c r="H69" s="158"/>
      <c r="I69" s="158">
        <f>'SO01 01-1 Pol'!G249</f>
        <v>0</v>
      </c>
      <c r="J69" s="152">
        <f>IF(I126=0,"",I69/I126*100)</f>
        <v>0</v>
      </c>
    </row>
    <row r="70" spans="1:10" ht="25.5" customHeight="1" x14ac:dyDescent="0.2">
      <c r="A70" s="141"/>
      <c r="B70" s="143" t="s">
        <v>87</v>
      </c>
      <c r="C70" s="260" t="s">
        <v>89</v>
      </c>
      <c r="D70" s="261"/>
      <c r="E70" s="261"/>
      <c r="F70" s="157" t="s">
        <v>26</v>
      </c>
      <c r="G70" s="158"/>
      <c r="H70" s="158"/>
      <c r="I70" s="158">
        <f>'SO01 01-2 Pol'!G106</f>
        <v>0</v>
      </c>
      <c r="J70" s="152">
        <f>IF(I126=0,"",I70/I126*100)</f>
        <v>0</v>
      </c>
    </row>
    <row r="71" spans="1:10" ht="25.5" customHeight="1" x14ac:dyDescent="0.2">
      <c r="A71" s="141"/>
      <c r="B71" s="143" t="s">
        <v>90</v>
      </c>
      <c r="C71" s="260" t="s">
        <v>91</v>
      </c>
      <c r="D71" s="261"/>
      <c r="E71" s="261"/>
      <c r="F71" s="157" t="s">
        <v>26</v>
      </c>
      <c r="G71" s="158"/>
      <c r="H71" s="158"/>
      <c r="I71" s="158">
        <f>'SO01 01-2 Pol'!G122</f>
        <v>0</v>
      </c>
      <c r="J71" s="152">
        <f>IF(I126=0,"",I71/I126*100)</f>
        <v>0</v>
      </c>
    </row>
    <row r="72" spans="1:10" ht="25.5" customHeight="1" x14ac:dyDescent="0.2">
      <c r="A72" s="141"/>
      <c r="B72" s="143" t="s">
        <v>92</v>
      </c>
      <c r="C72" s="260" t="s">
        <v>93</v>
      </c>
      <c r="D72" s="261"/>
      <c r="E72" s="261"/>
      <c r="F72" s="157" t="s">
        <v>26</v>
      </c>
      <c r="G72" s="158"/>
      <c r="H72" s="158"/>
      <c r="I72" s="158">
        <f>'SO01 01-1 Pol'!G282</f>
        <v>0</v>
      </c>
      <c r="J72" s="152">
        <f>IF(I126=0,"",I72/I126*100)</f>
        <v>0</v>
      </c>
    </row>
    <row r="73" spans="1:10" ht="25.5" customHeight="1" x14ac:dyDescent="0.2">
      <c r="A73" s="141"/>
      <c r="B73" s="143" t="s">
        <v>94</v>
      </c>
      <c r="C73" s="260" t="s">
        <v>95</v>
      </c>
      <c r="D73" s="261"/>
      <c r="E73" s="261"/>
      <c r="F73" s="157" t="s">
        <v>26</v>
      </c>
      <c r="G73" s="158"/>
      <c r="H73" s="158"/>
      <c r="I73" s="158">
        <f>'SO01 01-1 Pol'!G330</f>
        <v>0</v>
      </c>
      <c r="J73" s="152">
        <f>IF(I126=0,"",I73/I126*100)</f>
        <v>0</v>
      </c>
    </row>
    <row r="74" spans="1:10" ht="25.5" customHeight="1" x14ac:dyDescent="0.2">
      <c r="A74" s="141"/>
      <c r="B74" s="143" t="s">
        <v>96</v>
      </c>
      <c r="C74" s="260" t="s">
        <v>97</v>
      </c>
      <c r="D74" s="261"/>
      <c r="E74" s="261"/>
      <c r="F74" s="157" t="s">
        <v>26</v>
      </c>
      <c r="G74" s="158"/>
      <c r="H74" s="158"/>
      <c r="I74" s="158">
        <f>'SO01 01-1 Pol'!G356</f>
        <v>0</v>
      </c>
      <c r="J74" s="152">
        <f>IF(I126=0,"",I74/I126*100)</f>
        <v>0</v>
      </c>
    </row>
    <row r="75" spans="1:10" ht="25.5" customHeight="1" x14ac:dyDescent="0.2">
      <c r="A75" s="141"/>
      <c r="B75" s="143" t="s">
        <v>98</v>
      </c>
      <c r="C75" s="260" t="s">
        <v>99</v>
      </c>
      <c r="D75" s="261"/>
      <c r="E75" s="261"/>
      <c r="F75" s="157" t="s">
        <v>26</v>
      </c>
      <c r="G75" s="158"/>
      <c r="H75" s="158"/>
      <c r="I75" s="158">
        <f>'SO01 01-1 Pol'!G383</f>
        <v>0</v>
      </c>
      <c r="J75" s="152">
        <f>IF(I126=0,"",I75/I126*100)</f>
        <v>0</v>
      </c>
    </row>
    <row r="76" spans="1:10" ht="25.5" customHeight="1" x14ac:dyDescent="0.2">
      <c r="A76" s="141"/>
      <c r="B76" s="143" t="s">
        <v>100</v>
      </c>
      <c r="C76" s="260" t="s">
        <v>101</v>
      </c>
      <c r="D76" s="261"/>
      <c r="E76" s="261"/>
      <c r="F76" s="157" t="s">
        <v>26</v>
      </c>
      <c r="G76" s="158"/>
      <c r="H76" s="158"/>
      <c r="I76" s="158">
        <f>'SO01 01-2 Pol'!G136</f>
        <v>0</v>
      </c>
      <c r="J76" s="152">
        <f>IF(I126=0,"",I76/I126*100)</f>
        <v>0</v>
      </c>
    </row>
    <row r="77" spans="1:10" ht="25.5" customHeight="1" x14ac:dyDescent="0.2">
      <c r="A77" s="141"/>
      <c r="B77" s="143" t="s">
        <v>102</v>
      </c>
      <c r="C77" s="260" t="s">
        <v>103</v>
      </c>
      <c r="D77" s="261"/>
      <c r="E77" s="261"/>
      <c r="F77" s="157" t="s">
        <v>26</v>
      </c>
      <c r="G77" s="158"/>
      <c r="H77" s="158"/>
      <c r="I77" s="158">
        <f>'SO01 01-2 Pol'!G155</f>
        <v>0</v>
      </c>
      <c r="J77" s="152">
        <f>IF(I126=0,"",I77/I126*100)</f>
        <v>0</v>
      </c>
    </row>
    <row r="78" spans="1:10" ht="25.5" customHeight="1" x14ac:dyDescent="0.2">
      <c r="A78" s="141"/>
      <c r="B78" s="143" t="s">
        <v>104</v>
      </c>
      <c r="C78" s="260" t="s">
        <v>105</v>
      </c>
      <c r="D78" s="261"/>
      <c r="E78" s="261"/>
      <c r="F78" s="157" t="s">
        <v>26</v>
      </c>
      <c r="G78" s="158"/>
      <c r="H78" s="158"/>
      <c r="I78" s="158">
        <f>'SO01 01-5 Pol'!G37+'SO01 01-6 Pol'!G37</f>
        <v>0</v>
      </c>
      <c r="J78" s="152">
        <f>IF(I126=0,"",I78/I126*100)</f>
        <v>0</v>
      </c>
    </row>
    <row r="79" spans="1:10" ht="25.5" customHeight="1" x14ac:dyDescent="0.2">
      <c r="A79" s="141"/>
      <c r="B79" s="143" t="s">
        <v>106</v>
      </c>
      <c r="C79" s="260" t="s">
        <v>107</v>
      </c>
      <c r="D79" s="261"/>
      <c r="E79" s="261"/>
      <c r="F79" s="157" t="s">
        <v>26</v>
      </c>
      <c r="G79" s="158"/>
      <c r="H79" s="158"/>
      <c r="I79" s="158">
        <f>'SO01 01-5 Pol'!G68+'SO01 01-6 Pol'!G48</f>
        <v>0</v>
      </c>
      <c r="J79" s="152">
        <f>IF(I126=0,"",I79/I126*100)</f>
        <v>0</v>
      </c>
    </row>
    <row r="80" spans="1:10" ht="25.5" customHeight="1" x14ac:dyDescent="0.2">
      <c r="A80" s="141"/>
      <c r="B80" s="143" t="s">
        <v>108</v>
      </c>
      <c r="C80" s="260" t="s">
        <v>109</v>
      </c>
      <c r="D80" s="261"/>
      <c r="E80" s="261"/>
      <c r="F80" s="157" t="s">
        <v>26</v>
      </c>
      <c r="G80" s="158"/>
      <c r="H80" s="158"/>
      <c r="I80" s="158">
        <f>'SO01 01-3 Pol'!G162+'SO01 01-4 Pol'!G106+'SO01 01-5 Pol'!G85+'SO01 01-6 Pol'!G75</f>
        <v>0</v>
      </c>
      <c r="J80" s="152">
        <f>IF(I126=0,"",I80/I126*100)</f>
        <v>0</v>
      </c>
    </row>
    <row r="81" spans="1:10" ht="25.5" customHeight="1" x14ac:dyDescent="0.2">
      <c r="A81" s="141"/>
      <c r="B81" s="143" t="s">
        <v>108</v>
      </c>
      <c r="C81" s="260" t="s">
        <v>110</v>
      </c>
      <c r="D81" s="261"/>
      <c r="E81" s="261"/>
      <c r="F81" s="157" t="s">
        <v>26</v>
      </c>
      <c r="G81" s="158"/>
      <c r="H81" s="158"/>
      <c r="I81" s="158">
        <f>'SO01 01-2 Pol'!G175</f>
        <v>0</v>
      </c>
      <c r="J81" s="152">
        <f>IF(I126=0,"",I81/I126*100)</f>
        <v>0</v>
      </c>
    </row>
    <row r="82" spans="1:10" ht="25.5" customHeight="1" x14ac:dyDescent="0.2">
      <c r="A82" s="141"/>
      <c r="B82" s="143" t="s">
        <v>111</v>
      </c>
      <c r="C82" s="260" t="s">
        <v>112</v>
      </c>
      <c r="D82" s="261"/>
      <c r="E82" s="261"/>
      <c r="F82" s="157" t="s">
        <v>26</v>
      </c>
      <c r="G82" s="158"/>
      <c r="H82" s="158"/>
      <c r="I82" s="158">
        <f>'SO01 01-4 Pol'!G109</f>
        <v>0</v>
      </c>
      <c r="J82" s="152">
        <f>IF(I126=0,"",I82/I126*100)</f>
        <v>0</v>
      </c>
    </row>
    <row r="83" spans="1:10" ht="25.5" customHeight="1" x14ac:dyDescent="0.2">
      <c r="A83" s="141"/>
      <c r="B83" s="143" t="s">
        <v>113</v>
      </c>
      <c r="C83" s="260" t="s">
        <v>114</v>
      </c>
      <c r="D83" s="261"/>
      <c r="E83" s="261"/>
      <c r="F83" s="157" t="s">
        <v>26</v>
      </c>
      <c r="G83" s="158"/>
      <c r="H83" s="158"/>
      <c r="I83" s="158">
        <f>'SO01 01-1 Pol'!G393</f>
        <v>0</v>
      </c>
      <c r="J83" s="152">
        <f>IF(I126=0,"",I83/I126*100)</f>
        <v>0</v>
      </c>
    </row>
    <row r="84" spans="1:10" ht="25.5" customHeight="1" x14ac:dyDescent="0.2">
      <c r="A84" s="141"/>
      <c r="B84" s="143" t="s">
        <v>115</v>
      </c>
      <c r="C84" s="260" t="s">
        <v>116</v>
      </c>
      <c r="D84" s="261"/>
      <c r="E84" s="261"/>
      <c r="F84" s="157" t="s">
        <v>26</v>
      </c>
      <c r="G84" s="158"/>
      <c r="H84" s="158"/>
      <c r="I84" s="158">
        <f>'SO01 01-1 Pol'!G398</f>
        <v>0</v>
      </c>
      <c r="J84" s="152">
        <f>IF(I126=0,"",I84/I126*100)</f>
        <v>0</v>
      </c>
    </row>
    <row r="85" spans="1:10" ht="25.5" customHeight="1" x14ac:dyDescent="0.2">
      <c r="A85" s="141"/>
      <c r="B85" s="143" t="s">
        <v>117</v>
      </c>
      <c r="C85" s="260" t="s">
        <v>118</v>
      </c>
      <c r="D85" s="261"/>
      <c r="E85" s="261"/>
      <c r="F85" s="157" t="s">
        <v>26</v>
      </c>
      <c r="G85" s="158"/>
      <c r="H85" s="158"/>
      <c r="I85" s="158">
        <f>'SO01 01-1 Pol'!G408</f>
        <v>0</v>
      </c>
      <c r="J85" s="152">
        <f>IF(I126=0,"",I85/I126*100)</f>
        <v>0</v>
      </c>
    </row>
    <row r="86" spans="1:10" ht="25.5" customHeight="1" x14ac:dyDescent="0.2">
      <c r="A86" s="141"/>
      <c r="B86" s="143" t="s">
        <v>119</v>
      </c>
      <c r="C86" s="260" t="s">
        <v>120</v>
      </c>
      <c r="D86" s="261"/>
      <c r="E86" s="261"/>
      <c r="F86" s="157" t="s">
        <v>26</v>
      </c>
      <c r="G86" s="158"/>
      <c r="H86" s="158"/>
      <c r="I86" s="158">
        <f>'SO01 01-1 Pol'!G413</f>
        <v>0</v>
      </c>
      <c r="J86" s="152">
        <f>IF(I126=0,"",I86/I126*100)</f>
        <v>0</v>
      </c>
    </row>
    <row r="87" spans="1:10" ht="25.5" customHeight="1" x14ac:dyDescent="0.2">
      <c r="A87" s="141"/>
      <c r="B87" s="143" t="s">
        <v>121</v>
      </c>
      <c r="C87" s="260" t="s">
        <v>122</v>
      </c>
      <c r="D87" s="261"/>
      <c r="E87" s="261"/>
      <c r="F87" s="157" t="s">
        <v>26</v>
      </c>
      <c r="G87" s="158"/>
      <c r="H87" s="158"/>
      <c r="I87" s="158">
        <f>'SO01 01-1 Pol'!G418</f>
        <v>0</v>
      </c>
      <c r="J87" s="152">
        <f>IF(I126=0,"",I87/I126*100)</f>
        <v>0</v>
      </c>
    </row>
    <row r="88" spans="1:10" ht="25.5" customHeight="1" x14ac:dyDescent="0.2">
      <c r="A88" s="141"/>
      <c r="B88" s="143" t="s">
        <v>123</v>
      </c>
      <c r="C88" s="260" t="s">
        <v>124</v>
      </c>
      <c r="D88" s="261"/>
      <c r="E88" s="261"/>
      <c r="F88" s="157" t="s">
        <v>26</v>
      </c>
      <c r="G88" s="158"/>
      <c r="H88" s="158"/>
      <c r="I88" s="158">
        <f>'SO01 01-5 Pol'!G88+'SO01 01-6 Pol'!G78</f>
        <v>0</v>
      </c>
      <c r="J88" s="152">
        <f>IF(I126=0,"",I88/I126*100)</f>
        <v>0</v>
      </c>
    </row>
    <row r="89" spans="1:10" ht="25.5" customHeight="1" x14ac:dyDescent="0.2">
      <c r="A89" s="141"/>
      <c r="B89" s="143" t="s">
        <v>125</v>
      </c>
      <c r="C89" s="260" t="s">
        <v>126</v>
      </c>
      <c r="D89" s="261"/>
      <c r="E89" s="261"/>
      <c r="F89" s="157" t="s">
        <v>26</v>
      </c>
      <c r="G89" s="158"/>
      <c r="H89" s="158"/>
      <c r="I89" s="158">
        <f>'SO01 01-4 Pol'!G112</f>
        <v>0</v>
      </c>
      <c r="J89" s="152">
        <f>IF(I126=0,"",I89/I126*100)</f>
        <v>0</v>
      </c>
    </row>
    <row r="90" spans="1:10" ht="25.5" customHeight="1" x14ac:dyDescent="0.2">
      <c r="A90" s="141"/>
      <c r="B90" s="143" t="s">
        <v>127</v>
      </c>
      <c r="C90" s="260" t="s">
        <v>128</v>
      </c>
      <c r="D90" s="261"/>
      <c r="E90" s="261"/>
      <c r="F90" s="157" t="s">
        <v>26</v>
      </c>
      <c r="G90" s="158"/>
      <c r="H90" s="158"/>
      <c r="I90" s="158">
        <f>'SO01 01-3 Pol'!G165</f>
        <v>0</v>
      </c>
      <c r="J90" s="152">
        <f>IF(I126=0,"",I90/I126*100)</f>
        <v>0</v>
      </c>
    </row>
    <row r="91" spans="1:10" ht="25.5" customHeight="1" x14ac:dyDescent="0.2">
      <c r="A91" s="141"/>
      <c r="B91" s="143" t="s">
        <v>129</v>
      </c>
      <c r="C91" s="260" t="s">
        <v>130</v>
      </c>
      <c r="D91" s="261"/>
      <c r="E91" s="261"/>
      <c r="F91" s="157" t="s">
        <v>26</v>
      </c>
      <c r="G91" s="158"/>
      <c r="H91" s="158"/>
      <c r="I91" s="158">
        <f>'SO01 01-3 Pol'!G168</f>
        <v>0</v>
      </c>
      <c r="J91" s="152">
        <f>IF(I126=0,"",I91/I126*100)</f>
        <v>0</v>
      </c>
    </row>
    <row r="92" spans="1:10" ht="25.5" customHeight="1" x14ac:dyDescent="0.2">
      <c r="A92" s="141"/>
      <c r="B92" s="143" t="s">
        <v>131</v>
      </c>
      <c r="C92" s="260" t="s">
        <v>132</v>
      </c>
      <c r="D92" s="261"/>
      <c r="E92" s="261"/>
      <c r="F92" s="157" t="s">
        <v>26</v>
      </c>
      <c r="G92" s="158"/>
      <c r="H92" s="158"/>
      <c r="I92" s="158">
        <f>'SO01 01-3 Pol'!G171</f>
        <v>0</v>
      </c>
      <c r="J92" s="152">
        <f>IF(I126=0,"",I92/I126*100)</f>
        <v>0</v>
      </c>
    </row>
    <row r="93" spans="1:10" ht="25.5" customHeight="1" x14ac:dyDescent="0.2">
      <c r="A93" s="141"/>
      <c r="B93" s="143" t="s">
        <v>133</v>
      </c>
      <c r="C93" s="260" t="s">
        <v>134</v>
      </c>
      <c r="D93" s="261"/>
      <c r="E93" s="261"/>
      <c r="F93" s="157" t="s">
        <v>26</v>
      </c>
      <c r="G93" s="158"/>
      <c r="H93" s="158"/>
      <c r="I93" s="158">
        <f>'SO01 01-3 Pol'!G174</f>
        <v>0</v>
      </c>
      <c r="J93" s="152">
        <f>IF(I126=0,"",I93/I126*100)</f>
        <v>0</v>
      </c>
    </row>
    <row r="94" spans="1:10" ht="25.5" customHeight="1" x14ac:dyDescent="0.2">
      <c r="A94" s="141"/>
      <c r="B94" s="143" t="s">
        <v>135</v>
      </c>
      <c r="C94" s="260" t="s">
        <v>136</v>
      </c>
      <c r="D94" s="261"/>
      <c r="E94" s="261"/>
      <c r="F94" s="157" t="s">
        <v>26</v>
      </c>
      <c r="G94" s="158"/>
      <c r="H94" s="158"/>
      <c r="I94" s="158">
        <f>'SO01 01-4 Pol'!G115</f>
        <v>0</v>
      </c>
      <c r="J94" s="152">
        <f>IF(I126=0,"",I94/I126*100)</f>
        <v>0</v>
      </c>
    </row>
    <row r="95" spans="1:10" ht="25.5" customHeight="1" x14ac:dyDescent="0.2">
      <c r="A95" s="141"/>
      <c r="B95" s="143" t="s">
        <v>137</v>
      </c>
      <c r="C95" s="260" t="s">
        <v>138</v>
      </c>
      <c r="D95" s="261"/>
      <c r="E95" s="261"/>
      <c r="F95" s="157" t="s">
        <v>26</v>
      </c>
      <c r="G95" s="158"/>
      <c r="H95" s="158"/>
      <c r="I95" s="158">
        <f>'SO01 01-4 Pol'!G118</f>
        <v>0</v>
      </c>
      <c r="J95" s="152">
        <f>IF(I126=0,"",I95/I126*100)</f>
        <v>0</v>
      </c>
    </row>
    <row r="96" spans="1:10" ht="25.5" customHeight="1" x14ac:dyDescent="0.2">
      <c r="A96" s="141"/>
      <c r="B96" s="143" t="s">
        <v>139</v>
      </c>
      <c r="C96" s="260" t="s">
        <v>140</v>
      </c>
      <c r="D96" s="261"/>
      <c r="E96" s="261"/>
      <c r="F96" s="157" t="s">
        <v>26</v>
      </c>
      <c r="G96" s="158"/>
      <c r="H96" s="158"/>
      <c r="I96" s="158">
        <f>'SO01 01-4 Pol'!G121</f>
        <v>0</v>
      </c>
      <c r="J96" s="152">
        <f>IF(I126=0,"",I96/I126*100)</f>
        <v>0</v>
      </c>
    </row>
    <row r="97" spans="1:10" ht="25.5" customHeight="1" x14ac:dyDescent="0.2">
      <c r="A97" s="141"/>
      <c r="B97" s="143" t="s">
        <v>141</v>
      </c>
      <c r="C97" s="260" t="s">
        <v>142</v>
      </c>
      <c r="D97" s="261"/>
      <c r="E97" s="261"/>
      <c r="F97" s="157" t="s">
        <v>26</v>
      </c>
      <c r="G97" s="158"/>
      <c r="H97" s="158"/>
      <c r="I97" s="158">
        <f>'SO01 01-4 Pol'!G124</f>
        <v>0</v>
      </c>
      <c r="J97" s="152">
        <f>IF(I126=0,"",I97/I126*100)</f>
        <v>0</v>
      </c>
    </row>
    <row r="98" spans="1:10" ht="25.5" customHeight="1" x14ac:dyDescent="0.2">
      <c r="A98" s="141"/>
      <c r="B98" s="143" t="s">
        <v>143</v>
      </c>
      <c r="C98" s="260" t="s">
        <v>144</v>
      </c>
      <c r="D98" s="261"/>
      <c r="E98" s="261"/>
      <c r="F98" s="157" t="s">
        <v>26</v>
      </c>
      <c r="G98" s="158"/>
      <c r="H98" s="158"/>
      <c r="I98" s="158">
        <f>'SO01 01-4 Pol'!G127</f>
        <v>0</v>
      </c>
      <c r="J98" s="152">
        <f>IF(I126=0,"",I98/I126*100)</f>
        <v>0</v>
      </c>
    </row>
    <row r="99" spans="1:10" ht="25.5" customHeight="1" x14ac:dyDescent="0.2">
      <c r="A99" s="141"/>
      <c r="B99" s="143" t="s">
        <v>145</v>
      </c>
      <c r="C99" s="260" t="s">
        <v>146</v>
      </c>
      <c r="D99" s="261"/>
      <c r="E99" s="261"/>
      <c r="F99" s="157" t="s">
        <v>26</v>
      </c>
      <c r="G99" s="158"/>
      <c r="H99" s="158"/>
      <c r="I99" s="158">
        <f>'SO01 01-4 Pol'!G130</f>
        <v>0</v>
      </c>
      <c r="J99" s="152">
        <f>IF(I126=0,"",I99/I126*100)</f>
        <v>0</v>
      </c>
    </row>
    <row r="100" spans="1:10" ht="25.5" customHeight="1" x14ac:dyDescent="0.2">
      <c r="A100" s="141"/>
      <c r="B100" s="143" t="s">
        <v>147</v>
      </c>
      <c r="C100" s="260" t="s">
        <v>148</v>
      </c>
      <c r="D100" s="261"/>
      <c r="E100" s="261"/>
      <c r="F100" s="157" t="s">
        <v>27</v>
      </c>
      <c r="G100" s="158"/>
      <c r="H100" s="158"/>
      <c r="I100" s="158">
        <f>'SO01 01-1 Pol'!G420</f>
        <v>0</v>
      </c>
      <c r="J100" s="152">
        <f>IF(I126=0,"",I100/I126*100)</f>
        <v>0</v>
      </c>
    </row>
    <row r="101" spans="1:10" ht="25.5" customHeight="1" x14ac:dyDescent="0.2">
      <c r="A101" s="141"/>
      <c r="B101" s="143" t="s">
        <v>149</v>
      </c>
      <c r="C101" s="260" t="s">
        <v>150</v>
      </c>
      <c r="D101" s="261"/>
      <c r="E101" s="261"/>
      <c r="F101" s="157" t="s">
        <v>27</v>
      </c>
      <c r="G101" s="158"/>
      <c r="H101" s="158"/>
      <c r="I101" s="158">
        <f>'SO01 01-1 Pol'!G466</f>
        <v>0</v>
      </c>
      <c r="J101" s="152">
        <f>IF(I126=0,"",I101/I126*100)</f>
        <v>0</v>
      </c>
    </row>
    <row r="102" spans="1:10" ht="25.5" customHeight="1" x14ac:dyDescent="0.2">
      <c r="A102" s="141"/>
      <c r="B102" s="143" t="s">
        <v>151</v>
      </c>
      <c r="C102" s="260" t="s">
        <v>126</v>
      </c>
      <c r="D102" s="261"/>
      <c r="E102" s="261"/>
      <c r="F102" s="157" t="s">
        <v>27</v>
      </c>
      <c r="G102" s="158"/>
      <c r="H102" s="158"/>
      <c r="I102" s="158">
        <f>'SO01 01-1 Pol'!G471</f>
        <v>0</v>
      </c>
      <c r="J102" s="152">
        <f>IF(I126=0,"",I102/I126*100)</f>
        <v>0</v>
      </c>
    </row>
    <row r="103" spans="1:10" ht="25.5" customHeight="1" x14ac:dyDescent="0.2">
      <c r="A103" s="141"/>
      <c r="B103" s="143" t="s">
        <v>152</v>
      </c>
      <c r="C103" s="260" t="s">
        <v>128</v>
      </c>
      <c r="D103" s="261"/>
      <c r="E103" s="261"/>
      <c r="F103" s="157" t="s">
        <v>27</v>
      </c>
      <c r="G103" s="158"/>
      <c r="H103" s="158"/>
      <c r="I103" s="158">
        <f>'SO01 01-3 Pol'!G7</f>
        <v>0</v>
      </c>
      <c r="J103" s="152">
        <f>IF(I126=0,"",I103/I126*100)</f>
        <v>0</v>
      </c>
    </row>
    <row r="104" spans="1:10" ht="25.5" customHeight="1" x14ac:dyDescent="0.2">
      <c r="A104" s="141"/>
      <c r="B104" s="143" t="s">
        <v>153</v>
      </c>
      <c r="C104" s="260" t="s">
        <v>130</v>
      </c>
      <c r="D104" s="261"/>
      <c r="E104" s="261"/>
      <c r="F104" s="157" t="s">
        <v>27</v>
      </c>
      <c r="G104" s="158"/>
      <c r="H104" s="158"/>
      <c r="I104" s="158">
        <f>'SO01 01-3 Pol'!G40+'SO01 01-4 Pol'!G7</f>
        <v>0</v>
      </c>
      <c r="J104" s="152">
        <f>IF(I126=0,"",I104/I126*100)</f>
        <v>0</v>
      </c>
    </row>
    <row r="105" spans="1:10" ht="25.5" customHeight="1" x14ac:dyDescent="0.2">
      <c r="A105" s="141"/>
      <c r="B105" s="143" t="s">
        <v>154</v>
      </c>
      <c r="C105" s="260" t="s">
        <v>132</v>
      </c>
      <c r="D105" s="261"/>
      <c r="E105" s="261"/>
      <c r="F105" s="157" t="s">
        <v>27</v>
      </c>
      <c r="G105" s="158"/>
      <c r="H105" s="158"/>
      <c r="I105" s="158">
        <f>'SO01 01-3 Pol'!G91</f>
        <v>0</v>
      </c>
      <c r="J105" s="152">
        <f>IF(I126=0,"",I105/I126*100)</f>
        <v>0</v>
      </c>
    </row>
    <row r="106" spans="1:10" ht="25.5" customHeight="1" x14ac:dyDescent="0.2">
      <c r="A106" s="141"/>
      <c r="B106" s="143" t="s">
        <v>155</v>
      </c>
      <c r="C106" s="260" t="s">
        <v>134</v>
      </c>
      <c r="D106" s="261"/>
      <c r="E106" s="261"/>
      <c r="F106" s="157" t="s">
        <v>27</v>
      </c>
      <c r="G106" s="158"/>
      <c r="H106" s="158"/>
      <c r="I106" s="158">
        <f>'SO01 01-3 Pol'!G98</f>
        <v>0</v>
      </c>
      <c r="J106" s="152">
        <f>IF(I126=0,"",I106/I126*100)</f>
        <v>0</v>
      </c>
    </row>
    <row r="107" spans="1:10" ht="25.5" customHeight="1" x14ac:dyDescent="0.2">
      <c r="A107" s="141"/>
      <c r="B107" s="143" t="s">
        <v>156</v>
      </c>
      <c r="C107" s="260" t="s">
        <v>136</v>
      </c>
      <c r="D107" s="261"/>
      <c r="E107" s="261"/>
      <c r="F107" s="157" t="s">
        <v>27</v>
      </c>
      <c r="G107" s="158"/>
      <c r="H107" s="158"/>
      <c r="I107" s="158">
        <f>'SO01 01-4 Pol'!G18</f>
        <v>0</v>
      </c>
      <c r="J107" s="152">
        <f>IF(I126=0,"",I107/I126*100)</f>
        <v>0</v>
      </c>
    </row>
    <row r="108" spans="1:10" ht="25.5" customHeight="1" x14ac:dyDescent="0.2">
      <c r="A108" s="141"/>
      <c r="B108" s="143" t="s">
        <v>157</v>
      </c>
      <c r="C108" s="260" t="s">
        <v>138</v>
      </c>
      <c r="D108" s="261"/>
      <c r="E108" s="261"/>
      <c r="F108" s="157" t="s">
        <v>27</v>
      </c>
      <c r="G108" s="158"/>
      <c r="H108" s="158"/>
      <c r="I108" s="158">
        <f>'SO01 01-4 Pol'!G41</f>
        <v>0</v>
      </c>
      <c r="J108" s="152">
        <f>IF(I126=0,"",I108/I126*100)</f>
        <v>0</v>
      </c>
    </row>
    <row r="109" spans="1:10" ht="25.5" customHeight="1" x14ac:dyDescent="0.2">
      <c r="A109" s="141"/>
      <c r="B109" s="143" t="s">
        <v>158</v>
      </c>
      <c r="C109" s="260" t="s">
        <v>140</v>
      </c>
      <c r="D109" s="261"/>
      <c r="E109" s="261"/>
      <c r="F109" s="157" t="s">
        <v>27</v>
      </c>
      <c r="G109" s="158"/>
      <c r="H109" s="158"/>
      <c r="I109" s="158">
        <f>'SO01 01-4 Pol'!G54</f>
        <v>0</v>
      </c>
      <c r="J109" s="152">
        <f>IF(I126=0,"",I109/I126*100)</f>
        <v>0</v>
      </c>
    </row>
    <row r="110" spans="1:10" ht="25.5" customHeight="1" x14ac:dyDescent="0.2">
      <c r="A110" s="141"/>
      <c r="B110" s="143" t="s">
        <v>159</v>
      </c>
      <c r="C110" s="260" t="s">
        <v>142</v>
      </c>
      <c r="D110" s="261"/>
      <c r="E110" s="261"/>
      <c r="F110" s="157" t="s">
        <v>27</v>
      </c>
      <c r="G110" s="158"/>
      <c r="H110" s="158"/>
      <c r="I110" s="158">
        <f>'SO01 01-3 Pol'!G155+'SO01 01-4 Pol'!G69</f>
        <v>0</v>
      </c>
      <c r="J110" s="152">
        <f>IF(I126=0,"",I110/I126*100)</f>
        <v>0</v>
      </c>
    </row>
    <row r="111" spans="1:10" ht="25.5" customHeight="1" x14ac:dyDescent="0.2">
      <c r="A111" s="141"/>
      <c r="B111" s="143" t="s">
        <v>160</v>
      </c>
      <c r="C111" s="260" t="s">
        <v>144</v>
      </c>
      <c r="D111" s="261"/>
      <c r="E111" s="261"/>
      <c r="F111" s="157" t="s">
        <v>27</v>
      </c>
      <c r="G111" s="158"/>
      <c r="H111" s="158"/>
      <c r="I111" s="158">
        <f>'SO01 01-4 Pol'!G88</f>
        <v>0</v>
      </c>
      <c r="J111" s="152">
        <f>IF(I126=0,"",I111/I126*100)</f>
        <v>0</v>
      </c>
    </row>
    <row r="112" spans="1:10" ht="25.5" customHeight="1" x14ac:dyDescent="0.2">
      <c r="A112" s="141"/>
      <c r="B112" s="143" t="s">
        <v>161</v>
      </c>
      <c r="C112" s="260" t="s">
        <v>146</v>
      </c>
      <c r="D112" s="261"/>
      <c r="E112" s="261"/>
      <c r="F112" s="157" t="s">
        <v>27</v>
      </c>
      <c r="G112" s="158"/>
      <c r="H112" s="158"/>
      <c r="I112" s="158">
        <f>'SO01 01-4 Pol'!G97</f>
        <v>0</v>
      </c>
      <c r="J112" s="152">
        <f>IF(I126=0,"",I112/I126*100)</f>
        <v>0</v>
      </c>
    </row>
    <row r="113" spans="1:10" ht="25.5" customHeight="1" x14ac:dyDescent="0.2">
      <c r="A113" s="141"/>
      <c r="B113" s="143" t="s">
        <v>162</v>
      </c>
      <c r="C113" s="260" t="s">
        <v>163</v>
      </c>
      <c r="D113" s="261"/>
      <c r="E113" s="261"/>
      <c r="F113" s="157" t="s">
        <v>27</v>
      </c>
      <c r="G113" s="158"/>
      <c r="H113" s="158"/>
      <c r="I113" s="158">
        <f>'SO01 01-1 Pol'!G491</f>
        <v>0</v>
      </c>
      <c r="J113" s="152">
        <f>IF(I126=0,"",I113/I126*100)</f>
        <v>0</v>
      </c>
    </row>
    <row r="114" spans="1:10" ht="25.5" customHeight="1" x14ac:dyDescent="0.2">
      <c r="A114" s="141"/>
      <c r="B114" s="143" t="s">
        <v>164</v>
      </c>
      <c r="C114" s="260" t="s">
        <v>165</v>
      </c>
      <c r="D114" s="261"/>
      <c r="E114" s="261"/>
      <c r="F114" s="157" t="s">
        <v>27</v>
      </c>
      <c r="G114" s="158"/>
      <c r="H114" s="158"/>
      <c r="I114" s="158">
        <f>'SO01 01-1 Pol'!G559</f>
        <v>0</v>
      </c>
      <c r="J114" s="152">
        <f>IF(I126=0,"",I114/I126*100)</f>
        <v>0</v>
      </c>
    </row>
    <row r="115" spans="1:10" ht="25.5" customHeight="1" x14ac:dyDescent="0.2">
      <c r="A115" s="141"/>
      <c r="B115" s="143" t="s">
        <v>166</v>
      </c>
      <c r="C115" s="260" t="s">
        <v>167</v>
      </c>
      <c r="D115" s="261"/>
      <c r="E115" s="261"/>
      <c r="F115" s="157" t="s">
        <v>27</v>
      </c>
      <c r="G115" s="158"/>
      <c r="H115" s="158"/>
      <c r="I115" s="158">
        <f>'SO01 01-1 Pol'!G588</f>
        <v>0</v>
      </c>
      <c r="J115" s="152">
        <f>IF(I126=0,"",I115/I126*100)</f>
        <v>0</v>
      </c>
    </row>
    <row r="116" spans="1:10" ht="25.5" customHeight="1" x14ac:dyDescent="0.2">
      <c r="A116" s="141"/>
      <c r="B116" s="143" t="s">
        <v>168</v>
      </c>
      <c r="C116" s="260" t="s">
        <v>169</v>
      </c>
      <c r="D116" s="261"/>
      <c r="E116" s="261"/>
      <c r="F116" s="157" t="s">
        <v>27</v>
      </c>
      <c r="G116" s="158"/>
      <c r="H116" s="158"/>
      <c r="I116" s="158">
        <f>'SO01 01-1 Pol'!G618</f>
        <v>0</v>
      </c>
      <c r="J116" s="152">
        <f>IF(I126=0,"",I116/I126*100)</f>
        <v>0</v>
      </c>
    </row>
    <row r="117" spans="1:10" ht="25.5" customHeight="1" x14ac:dyDescent="0.2">
      <c r="A117" s="141"/>
      <c r="B117" s="143" t="s">
        <v>170</v>
      </c>
      <c r="C117" s="260" t="s">
        <v>171</v>
      </c>
      <c r="D117" s="261"/>
      <c r="E117" s="261"/>
      <c r="F117" s="157" t="s">
        <v>27</v>
      </c>
      <c r="G117" s="158"/>
      <c r="H117" s="158"/>
      <c r="I117" s="158">
        <f>'SO01 01-1 Pol'!G686</f>
        <v>0</v>
      </c>
      <c r="J117" s="152">
        <f>IF(I126=0,"",I117/I126*100)</f>
        <v>0</v>
      </c>
    </row>
    <row r="118" spans="1:10" ht="25.5" customHeight="1" x14ac:dyDescent="0.2">
      <c r="A118" s="141"/>
      <c r="B118" s="143" t="s">
        <v>172</v>
      </c>
      <c r="C118" s="260" t="s">
        <v>173</v>
      </c>
      <c r="D118" s="261"/>
      <c r="E118" s="261"/>
      <c r="F118" s="157" t="s">
        <v>27</v>
      </c>
      <c r="G118" s="158"/>
      <c r="H118" s="158"/>
      <c r="I118" s="158">
        <f>'SO01 01-1 Pol'!G694</f>
        <v>0</v>
      </c>
      <c r="J118" s="152">
        <f>IF(I126=0,"",I118/I126*100)</f>
        <v>0</v>
      </c>
    </row>
    <row r="119" spans="1:10" ht="25.5" customHeight="1" x14ac:dyDescent="0.2">
      <c r="A119" s="141"/>
      <c r="B119" s="143" t="s">
        <v>174</v>
      </c>
      <c r="C119" s="260" t="s">
        <v>175</v>
      </c>
      <c r="D119" s="261"/>
      <c r="E119" s="261"/>
      <c r="F119" s="157" t="s">
        <v>27</v>
      </c>
      <c r="G119" s="158"/>
      <c r="H119" s="158"/>
      <c r="I119" s="158">
        <f>'SO01 01-1 Pol'!G718</f>
        <v>0</v>
      </c>
      <c r="J119" s="152">
        <f>IF(I126=0,"",I119/I126*100)</f>
        <v>0</v>
      </c>
    </row>
    <row r="120" spans="1:10" ht="25.5" customHeight="1" x14ac:dyDescent="0.2">
      <c r="A120" s="141"/>
      <c r="B120" s="143" t="s">
        <v>176</v>
      </c>
      <c r="C120" s="260" t="s">
        <v>177</v>
      </c>
      <c r="D120" s="261"/>
      <c r="E120" s="261"/>
      <c r="F120" s="157" t="s">
        <v>27</v>
      </c>
      <c r="G120" s="158"/>
      <c r="H120" s="158"/>
      <c r="I120" s="158">
        <f>'SO01 01-1 Pol'!G733</f>
        <v>0</v>
      </c>
      <c r="J120" s="152">
        <f>IF(I126=0,"",I120/I126*100)</f>
        <v>0</v>
      </c>
    </row>
    <row r="121" spans="1:10" ht="25.5" customHeight="1" x14ac:dyDescent="0.2">
      <c r="A121" s="141"/>
      <c r="B121" s="143" t="s">
        <v>178</v>
      </c>
      <c r="C121" s="260" t="s">
        <v>179</v>
      </c>
      <c r="D121" s="261"/>
      <c r="E121" s="261"/>
      <c r="F121" s="157" t="s">
        <v>27</v>
      </c>
      <c r="G121" s="158"/>
      <c r="H121" s="158"/>
      <c r="I121" s="158">
        <f>'SO01 01-1 Pol'!G738</f>
        <v>0</v>
      </c>
      <c r="J121" s="152">
        <f>IF(I126=0,"",I121/I126*100)</f>
        <v>0</v>
      </c>
    </row>
    <row r="122" spans="1:10" ht="25.5" customHeight="1" x14ac:dyDescent="0.2">
      <c r="A122" s="141"/>
      <c r="B122" s="143" t="s">
        <v>180</v>
      </c>
      <c r="C122" s="260" t="s">
        <v>181</v>
      </c>
      <c r="D122" s="261"/>
      <c r="E122" s="261"/>
      <c r="F122" s="157" t="s">
        <v>27</v>
      </c>
      <c r="G122" s="158"/>
      <c r="H122" s="158"/>
      <c r="I122" s="158">
        <f>'SO01 01-1 Pol'!G758</f>
        <v>0</v>
      </c>
      <c r="J122" s="152">
        <f>IF(I126=0,"",I122/I126*100)</f>
        <v>0</v>
      </c>
    </row>
    <row r="123" spans="1:10" ht="25.5" customHeight="1" x14ac:dyDescent="0.2">
      <c r="A123" s="141"/>
      <c r="B123" s="143" t="s">
        <v>182</v>
      </c>
      <c r="C123" s="260" t="s">
        <v>183</v>
      </c>
      <c r="D123" s="261"/>
      <c r="E123" s="261"/>
      <c r="F123" s="157" t="s">
        <v>27</v>
      </c>
      <c r="G123" s="158"/>
      <c r="H123" s="158"/>
      <c r="I123" s="158">
        <f>'SO01 01-1 Pol'!G762</f>
        <v>0</v>
      </c>
      <c r="J123" s="152">
        <f>IF(I126=0,"",I123/I126*100)</f>
        <v>0</v>
      </c>
    </row>
    <row r="124" spans="1:10" ht="25.5" customHeight="1" x14ac:dyDescent="0.2">
      <c r="A124" s="141"/>
      <c r="B124" s="143" t="s">
        <v>184</v>
      </c>
      <c r="C124" s="260" t="s">
        <v>185</v>
      </c>
      <c r="D124" s="261"/>
      <c r="E124" s="261"/>
      <c r="F124" s="157" t="s">
        <v>28</v>
      </c>
      <c r="G124" s="158"/>
      <c r="H124" s="158"/>
      <c r="I124" s="158">
        <f>'SO01 01-1 Pol'!G767</f>
        <v>0</v>
      </c>
      <c r="J124" s="152">
        <f>IF(I126=0,"",I124/I126*100)</f>
        <v>0</v>
      </c>
    </row>
    <row r="125" spans="1:10" ht="25.5" customHeight="1" x14ac:dyDescent="0.2">
      <c r="A125" s="141"/>
      <c r="B125" s="150" t="s">
        <v>186</v>
      </c>
      <c r="C125" s="266" t="s">
        <v>30</v>
      </c>
      <c r="D125" s="267"/>
      <c r="E125" s="267"/>
      <c r="F125" s="159" t="s">
        <v>186</v>
      </c>
      <c r="G125" s="160"/>
      <c r="H125" s="160"/>
      <c r="I125" s="160">
        <f>'SO01 01-1 Pol'!G771+'SO01 01-2 Pol'!G177</f>
        <v>0</v>
      </c>
      <c r="J125" s="153">
        <f>IF(I126=0,"",I125/I126*100)</f>
        <v>0</v>
      </c>
    </row>
    <row r="126" spans="1:10" ht="25.5" customHeight="1" x14ac:dyDescent="0.2">
      <c r="A126" s="142"/>
      <c r="B126" s="146" t="s">
        <v>1</v>
      </c>
      <c r="C126" s="146"/>
      <c r="D126" s="147"/>
      <c r="E126" s="147"/>
      <c r="F126" s="161"/>
      <c r="G126" s="162"/>
      <c r="H126" s="162"/>
      <c r="I126" s="162">
        <f>SUM(I54:I125)</f>
        <v>-18000</v>
      </c>
      <c r="J126" s="154">
        <f>SUM(J54:J125)</f>
        <v>100</v>
      </c>
    </row>
    <row r="127" spans="1:10" x14ac:dyDescent="0.2">
      <c r="F127" s="102"/>
      <c r="G127" s="101"/>
      <c r="H127" s="102"/>
      <c r="I127" s="101"/>
      <c r="J127" s="103"/>
    </row>
    <row r="128" spans="1:10" x14ac:dyDescent="0.2">
      <c r="F128" s="102"/>
      <c r="G128" s="101"/>
      <c r="H128" s="102"/>
      <c r="I128" s="101"/>
      <c r="J128" s="103"/>
    </row>
    <row r="129" spans="6:10" x14ac:dyDescent="0.2">
      <c r="F129" s="102"/>
      <c r="G129" s="101"/>
      <c r="H129" s="102"/>
      <c r="I129" s="101"/>
      <c r="J129" s="10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14">
    <mergeCell ref="C123:E123"/>
    <mergeCell ref="C124:E124"/>
    <mergeCell ref="C125:E125"/>
    <mergeCell ref="C117:E117"/>
    <mergeCell ref="C118:E118"/>
    <mergeCell ref="C119:E119"/>
    <mergeCell ref="C120:E120"/>
    <mergeCell ref="C121:E121"/>
    <mergeCell ref="C122:E122"/>
    <mergeCell ref="C111:E111"/>
    <mergeCell ref="C112:E112"/>
    <mergeCell ref="C113:E113"/>
    <mergeCell ref="C114:E114"/>
    <mergeCell ref="C115:E115"/>
    <mergeCell ref="C116:E116"/>
    <mergeCell ref="C105:E105"/>
    <mergeCell ref="C106:E106"/>
    <mergeCell ref="C107:E107"/>
    <mergeCell ref="C108:E108"/>
    <mergeCell ref="C109:E109"/>
    <mergeCell ref="C110:E110"/>
    <mergeCell ref="C99:E99"/>
    <mergeCell ref="C100:E100"/>
    <mergeCell ref="C101:E101"/>
    <mergeCell ref="C102:E102"/>
    <mergeCell ref="C103:E103"/>
    <mergeCell ref="C104:E104"/>
    <mergeCell ref="C93:E93"/>
    <mergeCell ref="C94:E94"/>
    <mergeCell ref="C95:E95"/>
    <mergeCell ref="C96:E96"/>
    <mergeCell ref="C97:E97"/>
    <mergeCell ref="C98:E98"/>
    <mergeCell ref="C87:E87"/>
    <mergeCell ref="C88:E88"/>
    <mergeCell ref="C89:E89"/>
    <mergeCell ref="C90:E90"/>
    <mergeCell ref="C91:E91"/>
    <mergeCell ref="C92:E92"/>
    <mergeCell ref="C81:E81"/>
    <mergeCell ref="C82:E82"/>
    <mergeCell ref="C83:E83"/>
    <mergeCell ref="C84:E84"/>
    <mergeCell ref="C85:E85"/>
    <mergeCell ref="C86:E86"/>
    <mergeCell ref="C75:E75"/>
    <mergeCell ref="C76:E76"/>
    <mergeCell ref="C77:E77"/>
    <mergeCell ref="C78:E78"/>
    <mergeCell ref="C79:E79"/>
    <mergeCell ref="C80:E80"/>
    <mergeCell ref="C69:E69"/>
    <mergeCell ref="C70:E70"/>
    <mergeCell ref="C71:E71"/>
    <mergeCell ref="C72:E72"/>
    <mergeCell ref="C73:E73"/>
    <mergeCell ref="C74:E74"/>
    <mergeCell ref="C63:E63"/>
    <mergeCell ref="C64:E64"/>
    <mergeCell ref="C65:E65"/>
    <mergeCell ref="C66:E66"/>
    <mergeCell ref="C67:E67"/>
    <mergeCell ref="C68:E68"/>
    <mergeCell ref="C57:E57"/>
    <mergeCell ref="C58:E58"/>
    <mergeCell ref="C59:E59"/>
    <mergeCell ref="C60:E60"/>
    <mergeCell ref="C61:E61"/>
    <mergeCell ref="C62:E62"/>
    <mergeCell ref="C45:E45"/>
    <mergeCell ref="C46:E46"/>
    <mergeCell ref="B47:E47"/>
    <mergeCell ref="C54:E54"/>
    <mergeCell ref="C55:E55"/>
    <mergeCell ref="C56:E56"/>
    <mergeCell ref="C39:E39"/>
    <mergeCell ref="C40:E40"/>
    <mergeCell ref="C41:E41"/>
    <mergeCell ref="C42:E42"/>
    <mergeCell ref="C43:E43"/>
    <mergeCell ref="C44:E44"/>
    <mergeCell ref="E15:F15"/>
    <mergeCell ref="D11:G11"/>
    <mergeCell ref="G15:H15"/>
    <mergeCell ref="I15:J15"/>
    <mergeCell ref="E16:F16"/>
    <mergeCell ref="D12:G12"/>
    <mergeCell ref="D13:G13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E17:F17"/>
    <mergeCell ref="G16:H16"/>
    <mergeCell ref="G17:H17"/>
    <mergeCell ref="G18:H18"/>
    <mergeCell ref="I17:J17"/>
    <mergeCell ref="I18:J18"/>
    <mergeCell ref="E18:F18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9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68" t="s">
        <v>7</v>
      </c>
      <c r="B1" s="268"/>
      <c r="C1" s="269"/>
      <c r="D1" s="268"/>
      <c r="E1" s="268"/>
      <c r="F1" s="268"/>
      <c r="G1" s="268"/>
    </row>
    <row r="2" spans="1:7" ht="24.95" customHeight="1" x14ac:dyDescent="0.2">
      <c r="A2" s="80" t="s">
        <v>8</v>
      </c>
      <c r="B2" s="79"/>
      <c r="C2" s="270"/>
      <c r="D2" s="270"/>
      <c r="E2" s="270"/>
      <c r="F2" s="270"/>
      <c r="G2" s="271"/>
    </row>
    <row r="3" spans="1:7" ht="24.95" customHeight="1" x14ac:dyDescent="0.2">
      <c r="A3" s="80" t="s">
        <v>9</v>
      </c>
      <c r="B3" s="79"/>
      <c r="C3" s="270"/>
      <c r="D3" s="270"/>
      <c r="E3" s="270"/>
      <c r="F3" s="270"/>
      <c r="G3" s="271"/>
    </row>
    <row r="4" spans="1:7" ht="24.95" customHeight="1" x14ac:dyDescent="0.2">
      <c r="A4" s="80" t="s">
        <v>10</v>
      </c>
      <c r="B4" s="79"/>
      <c r="C4" s="270"/>
      <c r="D4" s="270"/>
      <c r="E4" s="270"/>
      <c r="F4" s="270"/>
      <c r="G4" s="271"/>
    </row>
    <row r="5" spans="1:7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BH5001"/>
  <sheetViews>
    <sheetView topLeftCell="A94" zoomScale="125" zoomScaleNormal="125" workbookViewId="0">
      <selection activeCell="C234" sqref="C234"/>
    </sheetView>
  </sheetViews>
  <sheetFormatPr defaultRowHeight="12.75" outlineLevelRow="1" x14ac:dyDescent="0.2"/>
  <cols>
    <col min="1" max="1" width="4.28515625" customWidth="1"/>
    <col min="2" max="2" width="14.42578125" style="100" customWidth="1"/>
    <col min="3" max="3" width="38.28515625" style="100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2" max="12" width="13.85546875" hidden="1" customWidth="1"/>
    <col min="13" max="13" width="13" hidden="1" customWidth="1"/>
    <col min="14" max="14" width="13.42578125" hidden="1" customWidth="1"/>
    <col min="15" max="15" width="15.140625" hidden="1" customWidth="1"/>
    <col min="16" max="16" width="15.42578125" hidden="1" customWidth="1"/>
    <col min="17" max="17" width="15.7109375" hidden="1" customWidth="1"/>
    <col min="18" max="18" width="13.42578125" hidden="1" customWidth="1"/>
    <col min="19" max="19" width="15.28515625" hidden="1" customWidth="1"/>
    <col min="20" max="20" width="13.42578125" hidden="1" customWidth="1"/>
    <col min="21" max="21" width="14" hidden="1" customWidth="1"/>
    <col min="22" max="22" width="15.140625" hidden="1" customWidth="1"/>
    <col min="24" max="24" width="6.140625" customWidth="1"/>
    <col min="25" max="28" width="9.140625" hidden="1" customWidth="1"/>
    <col min="29" max="29" width="0.85546875" hidden="1" customWidth="1"/>
    <col min="30" max="30" width="9.140625" hidden="1" customWidth="1"/>
    <col min="31" max="31" width="1.42578125" hidden="1" customWidth="1"/>
    <col min="32" max="32" width="0.7109375" hidden="1" customWidth="1"/>
    <col min="33" max="33" width="12.7109375" hidden="1" customWidth="1"/>
    <col min="34" max="34" width="7" hidden="1" customWidth="1"/>
    <col min="35" max="35" width="10" hidden="1" customWidth="1"/>
    <col min="36" max="36" width="11" hidden="1" customWidth="1"/>
    <col min="37" max="37" width="8.85546875" hidden="1" customWidth="1"/>
    <col min="38" max="38" width="6.5703125" customWidth="1"/>
    <col min="39" max="39" width="9.28515625" customWidth="1"/>
    <col min="40" max="40" width="6.85546875" customWidth="1"/>
    <col min="41" max="41" width="13.42578125" customWidth="1"/>
    <col min="53" max="53" width="73.42578125" customWidth="1"/>
  </cols>
  <sheetData>
    <row r="1" spans="1:60" ht="15.75" customHeight="1" x14ac:dyDescent="0.25">
      <c r="A1" s="277" t="s">
        <v>7</v>
      </c>
      <c r="B1" s="277"/>
      <c r="C1" s="277"/>
      <c r="D1" s="277"/>
      <c r="E1" s="277"/>
      <c r="F1" s="277"/>
      <c r="G1" s="277"/>
      <c r="AG1" t="s">
        <v>188</v>
      </c>
    </row>
    <row r="2" spans="1:60" ht="24.95" customHeight="1" x14ac:dyDescent="0.2">
      <c r="A2" s="165" t="s">
        <v>8</v>
      </c>
      <c r="B2" s="79" t="s">
        <v>41</v>
      </c>
      <c r="C2" s="278" t="s">
        <v>42</v>
      </c>
      <c r="D2" s="279"/>
      <c r="E2" s="279"/>
      <c r="F2" s="279"/>
      <c r="G2" s="280"/>
      <c r="AG2" t="s">
        <v>189</v>
      </c>
    </row>
    <row r="3" spans="1:60" ht="24.95" customHeight="1" x14ac:dyDescent="0.2">
      <c r="A3" s="165" t="s">
        <v>9</v>
      </c>
      <c r="B3" s="79" t="s">
        <v>44</v>
      </c>
      <c r="C3" s="278" t="s">
        <v>45</v>
      </c>
      <c r="D3" s="279"/>
      <c r="E3" s="279"/>
      <c r="F3" s="279"/>
      <c r="G3" s="280"/>
      <c r="AC3" s="100" t="s">
        <v>189</v>
      </c>
      <c r="AG3" t="s">
        <v>190</v>
      </c>
    </row>
    <row r="4" spans="1:60" ht="24.95" customHeight="1" x14ac:dyDescent="0.2">
      <c r="A4" s="166" t="s">
        <v>10</v>
      </c>
      <c r="B4" s="167" t="s">
        <v>46</v>
      </c>
      <c r="C4" s="281" t="s">
        <v>47</v>
      </c>
      <c r="D4" s="282"/>
      <c r="E4" s="282"/>
      <c r="F4" s="282"/>
      <c r="G4" s="283"/>
      <c r="AG4" t="s">
        <v>191</v>
      </c>
    </row>
    <row r="5" spans="1:60" x14ac:dyDescent="0.2">
      <c r="D5" s="164"/>
    </row>
    <row r="6" spans="1:60" ht="38.25" x14ac:dyDescent="0.2">
      <c r="A6" s="173" t="s">
        <v>192</v>
      </c>
      <c r="B6" s="171" t="s">
        <v>193</v>
      </c>
      <c r="C6" s="171" t="s">
        <v>194</v>
      </c>
      <c r="D6" s="172" t="s">
        <v>195</v>
      </c>
      <c r="E6" s="173" t="s">
        <v>196</v>
      </c>
      <c r="F6" s="168" t="s">
        <v>197</v>
      </c>
      <c r="G6" s="173" t="s">
        <v>31</v>
      </c>
      <c r="H6" s="174" t="s">
        <v>32</v>
      </c>
      <c r="I6" s="174" t="s">
        <v>198</v>
      </c>
      <c r="J6" s="174" t="s">
        <v>33</v>
      </c>
      <c r="K6" s="174" t="s">
        <v>199</v>
      </c>
      <c r="L6" s="174" t="s">
        <v>200</v>
      </c>
      <c r="M6" s="174" t="s">
        <v>201</v>
      </c>
      <c r="N6" s="174" t="s">
        <v>202</v>
      </c>
      <c r="O6" s="174" t="s">
        <v>203</v>
      </c>
      <c r="P6" s="174" t="s">
        <v>204</v>
      </c>
      <c r="Q6" s="174" t="s">
        <v>205</v>
      </c>
      <c r="R6" s="174" t="s">
        <v>206</v>
      </c>
      <c r="S6" s="174" t="s">
        <v>207</v>
      </c>
      <c r="T6" s="174" t="s">
        <v>208</v>
      </c>
      <c r="U6" s="174" t="s">
        <v>209</v>
      </c>
      <c r="V6" s="174" t="s">
        <v>210</v>
      </c>
    </row>
    <row r="7" spans="1:60" x14ac:dyDescent="0.2">
      <c r="A7" s="176" t="s">
        <v>211</v>
      </c>
      <c r="B7" s="179" t="s">
        <v>62</v>
      </c>
      <c r="C7" s="180" t="s">
        <v>64</v>
      </c>
      <c r="D7" s="175"/>
      <c r="E7" s="186"/>
      <c r="F7" s="190"/>
      <c r="G7" s="190">
        <f>SUMIF(AG8:AG61,"&lt;&gt;NOR",G8:G61)</f>
        <v>0</v>
      </c>
      <c r="H7" s="190"/>
      <c r="I7" s="190">
        <f>SUM(I8:I61)</f>
        <v>0</v>
      </c>
      <c r="J7" s="190"/>
      <c r="K7" s="190">
        <f>SUM(K8:K61)</f>
        <v>0</v>
      </c>
      <c r="L7" s="190"/>
      <c r="M7" s="190">
        <f>SUM(M8:M61)</f>
        <v>0</v>
      </c>
      <c r="N7" s="190"/>
      <c r="O7" s="190">
        <f>SUM(O8:O61)</f>
        <v>0.03</v>
      </c>
      <c r="P7" s="190"/>
      <c r="Q7" s="190">
        <f>SUM(Q8:Q61)</f>
        <v>0</v>
      </c>
      <c r="R7" s="190"/>
      <c r="S7" s="190"/>
      <c r="T7" s="190"/>
      <c r="U7" s="191">
        <f>SUM(U8:U61)</f>
        <v>184.62</v>
      </c>
      <c r="V7" s="190"/>
      <c r="AG7" t="s">
        <v>212</v>
      </c>
    </row>
    <row r="8" spans="1:60" outlineLevel="1" x14ac:dyDescent="0.2">
      <c r="A8" s="170">
        <v>1</v>
      </c>
      <c r="B8" s="181" t="s">
        <v>213</v>
      </c>
      <c r="C8" s="209" t="s">
        <v>214</v>
      </c>
      <c r="D8" s="183" t="s">
        <v>215</v>
      </c>
      <c r="E8" s="187">
        <v>500</v>
      </c>
      <c r="F8" s="192"/>
      <c r="G8" s="193">
        <f>ROUND(E8*F8,2)</f>
        <v>0</v>
      </c>
      <c r="H8" s="192"/>
      <c r="I8" s="193">
        <f>ROUND(E8*H8,2)</f>
        <v>0</v>
      </c>
      <c r="J8" s="192"/>
      <c r="K8" s="193">
        <f>ROUND(E8*J8,2)</f>
        <v>0</v>
      </c>
      <c r="L8" s="193">
        <v>15</v>
      </c>
      <c r="M8" s="193">
        <f>G8*(1+L8/100)</f>
        <v>0</v>
      </c>
      <c r="N8" s="193">
        <v>0</v>
      </c>
      <c r="O8" s="193">
        <f>ROUND(E8*N8,2)</f>
        <v>0</v>
      </c>
      <c r="P8" s="193">
        <v>0</v>
      </c>
      <c r="Q8" s="193">
        <f>ROUND(E8*P8,2)</f>
        <v>0</v>
      </c>
      <c r="R8" s="193" t="s">
        <v>216</v>
      </c>
      <c r="S8" s="193" t="s">
        <v>217</v>
      </c>
      <c r="T8" s="193">
        <v>0.254</v>
      </c>
      <c r="U8" s="194">
        <f>ROUND(E8*T8,2)</f>
        <v>127</v>
      </c>
      <c r="V8" s="193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 t="s">
        <v>218</v>
      </c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</row>
    <row r="9" spans="1:60" outlineLevel="1" x14ac:dyDescent="0.2">
      <c r="A9" s="170"/>
      <c r="B9" s="181"/>
      <c r="C9" s="272" t="s">
        <v>219</v>
      </c>
      <c r="D9" s="273"/>
      <c r="E9" s="274"/>
      <c r="F9" s="275"/>
      <c r="G9" s="276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4"/>
      <c r="V9" s="193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 t="s">
        <v>220</v>
      </c>
      <c r="AH9" s="169"/>
      <c r="AI9" s="169"/>
      <c r="AJ9" s="169"/>
      <c r="AK9" s="169"/>
      <c r="AL9" s="169"/>
      <c r="AM9" s="169"/>
      <c r="AN9" s="169"/>
      <c r="AO9" s="169"/>
      <c r="AP9" s="169"/>
      <c r="AQ9" s="169"/>
      <c r="AR9" s="169"/>
      <c r="AS9" s="169"/>
      <c r="AT9" s="169"/>
      <c r="AU9" s="169"/>
      <c r="AV9" s="169"/>
      <c r="AW9" s="169"/>
      <c r="AX9" s="169"/>
      <c r="AY9" s="169"/>
      <c r="AZ9" s="169"/>
      <c r="BA9" s="177" t="str">
        <f>C9</f>
        <v>DODÁVKA ORNICE - INVESTOR</v>
      </c>
      <c r="BB9" s="169"/>
      <c r="BC9" s="169"/>
      <c r="BD9" s="169"/>
      <c r="BE9" s="169"/>
      <c r="BF9" s="169"/>
      <c r="BG9" s="169"/>
      <c r="BH9" s="169"/>
    </row>
    <row r="10" spans="1:60" outlineLevel="1" x14ac:dyDescent="0.2">
      <c r="A10" s="170"/>
      <c r="B10" s="181"/>
      <c r="C10" s="210" t="s">
        <v>221</v>
      </c>
      <c r="D10" s="184"/>
      <c r="E10" s="188">
        <v>500</v>
      </c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4"/>
      <c r="V10" s="193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 t="s">
        <v>222</v>
      </c>
      <c r="AH10" s="169">
        <v>0</v>
      </c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  <c r="AS10" s="169"/>
      <c r="AT10" s="169"/>
      <c r="AU10" s="169"/>
      <c r="AV10" s="169"/>
      <c r="AW10" s="169"/>
      <c r="AX10" s="169"/>
      <c r="AY10" s="169"/>
      <c r="AZ10" s="169"/>
      <c r="BA10" s="169"/>
      <c r="BB10" s="169"/>
      <c r="BC10" s="169"/>
      <c r="BD10" s="169"/>
      <c r="BE10" s="169"/>
      <c r="BF10" s="169"/>
      <c r="BG10" s="169"/>
      <c r="BH10" s="169"/>
    </row>
    <row r="11" spans="1:60" outlineLevel="1" x14ac:dyDescent="0.2">
      <c r="A11" s="170">
        <v>2</v>
      </c>
      <c r="B11" s="181" t="s">
        <v>223</v>
      </c>
      <c r="C11" s="304" t="s">
        <v>224</v>
      </c>
      <c r="D11" s="221" t="s">
        <v>225</v>
      </c>
      <c r="E11" s="305">
        <v>0</v>
      </c>
      <c r="F11" s="222">
        <v>0</v>
      </c>
      <c r="G11" s="223">
        <f>ROUND(E11*F11,2)</f>
        <v>0</v>
      </c>
      <c r="H11" s="192"/>
      <c r="I11" s="193">
        <f>ROUND(E11*H11,2)</f>
        <v>0</v>
      </c>
      <c r="J11" s="192"/>
      <c r="K11" s="193">
        <f>ROUND(E11*J11,2)</f>
        <v>0</v>
      </c>
      <c r="L11" s="193">
        <v>15</v>
      </c>
      <c r="M11" s="193">
        <f>G11*(1+L11/100)</f>
        <v>0</v>
      </c>
      <c r="N11" s="193">
        <v>0</v>
      </c>
      <c r="O11" s="193">
        <f>ROUND(E11*N11,2)</f>
        <v>0</v>
      </c>
      <c r="P11" s="193">
        <v>0</v>
      </c>
      <c r="Q11" s="193">
        <f>ROUND(E11*P11,2)</f>
        <v>0</v>
      </c>
      <c r="R11" s="193" t="s">
        <v>216</v>
      </c>
      <c r="S11" s="193" t="s">
        <v>217</v>
      </c>
      <c r="T11" s="193">
        <v>0.16</v>
      </c>
      <c r="U11" s="194">
        <f>ROUND(E11*T11,2)</f>
        <v>0</v>
      </c>
      <c r="V11" s="193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 t="s">
        <v>218</v>
      </c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69"/>
      <c r="BF11" s="169"/>
      <c r="BG11" s="169"/>
      <c r="BH11" s="169"/>
    </row>
    <row r="12" spans="1:60" outlineLevel="1" x14ac:dyDescent="0.2">
      <c r="A12" s="170"/>
      <c r="B12" s="181"/>
      <c r="C12" s="303" t="s">
        <v>1720</v>
      </c>
      <c r="D12" s="306"/>
      <c r="E12" s="307"/>
      <c r="F12" s="223"/>
      <c r="G12" s="22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4"/>
      <c r="V12" s="193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 t="s">
        <v>222</v>
      </c>
      <c r="AH12" s="169">
        <v>0</v>
      </c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</row>
    <row r="13" spans="1:60" outlineLevel="1" x14ac:dyDescent="0.2">
      <c r="A13" s="170">
        <v>3</v>
      </c>
      <c r="B13" s="181" t="s">
        <v>226</v>
      </c>
      <c r="C13" s="304" t="s">
        <v>227</v>
      </c>
      <c r="D13" s="221" t="s">
        <v>225</v>
      </c>
      <c r="E13" s="305">
        <v>0</v>
      </c>
      <c r="F13" s="222">
        <v>0</v>
      </c>
      <c r="G13" s="223">
        <f>ROUND(E13*F13,2)</f>
        <v>0</v>
      </c>
      <c r="H13" s="192"/>
      <c r="I13" s="193">
        <f>ROUND(E13*H13,2)</f>
        <v>0</v>
      </c>
      <c r="J13" s="192"/>
      <c r="K13" s="193">
        <f>ROUND(E13*J13,2)</f>
        <v>0</v>
      </c>
      <c r="L13" s="193">
        <v>15</v>
      </c>
      <c r="M13" s="193">
        <f>G13*(1+L13/100)</f>
        <v>0</v>
      </c>
      <c r="N13" s="193">
        <v>0</v>
      </c>
      <c r="O13" s="193">
        <f>ROUND(E13*N13,2)</f>
        <v>0</v>
      </c>
      <c r="P13" s="193">
        <v>0</v>
      </c>
      <c r="Q13" s="193">
        <f>ROUND(E13*P13,2)</f>
        <v>0</v>
      </c>
      <c r="R13" s="193" t="s">
        <v>216</v>
      </c>
      <c r="S13" s="193" t="s">
        <v>217</v>
      </c>
      <c r="T13" s="193">
        <v>0.1024</v>
      </c>
      <c r="U13" s="194">
        <f>ROUND(E13*T13,2)</f>
        <v>0</v>
      </c>
      <c r="V13" s="193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 t="s">
        <v>218</v>
      </c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</row>
    <row r="14" spans="1:60" outlineLevel="1" x14ac:dyDescent="0.2">
      <c r="A14" s="170"/>
      <c r="B14" s="181"/>
      <c r="C14" s="303" t="s">
        <v>1720</v>
      </c>
      <c r="D14" s="306"/>
      <c r="E14" s="307"/>
      <c r="F14" s="223"/>
      <c r="G14" s="22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4"/>
      <c r="V14" s="193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 t="s">
        <v>222</v>
      </c>
      <c r="AH14" s="169">
        <v>0</v>
      </c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69"/>
      <c r="AT14" s="169"/>
      <c r="AU14" s="169"/>
      <c r="AV14" s="169"/>
      <c r="AW14" s="169"/>
      <c r="AX14" s="169"/>
      <c r="AY14" s="169"/>
      <c r="AZ14" s="169"/>
      <c r="BA14" s="169"/>
      <c r="BB14" s="169"/>
      <c r="BC14" s="169"/>
      <c r="BD14" s="169"/>
      <c r="BE14" s="169"/>
      <c r="BF14" s="169"/>
      <c r="BG14" s="169"/>
      <c r="BH14" s="169"/>
    </row>
    <row r="15" spans="1:60" outlineLevel="1" x14ac:dyDescent="0.2">
      <c r="A15" s="170">
        <v>4</v>
      </c>
      <c r="B15" s="181" t="s">
        <v>228</v>
      </c>
      <c r="C15" s="308" t="s">
        <v>229</v>
      </c>
      <c r="D15" s="183" t="s">
        <v>215</v>
      </c>
      <c r="E15" s="187">
        <v>35.972000000000001</v>
      </c>
      <c r="F15" s="192"/>
      <c r="G15" s="193">
        <f>ROUND(E15*F15,2)</f>
        <v>0</v>
      </c>
      <c r="H15" s="192"/>
      <c r="I15" s="193">
        <f>ROUND(E15*H15,2)</f>
        <v>0</v>
      </c>
      <c r="J15" s="192"/>
      <c r="K15" s="193">
        <f>ROUND(E15*J15,2)</f>
        <v>0</v>
      </c>
      <c r="L15" s="193">
        <v>15</v>
      </c>
      <c r="M15" s="193">
        <f>G15*(1+L15/100)</f>
        <v>0</v>
      </c>
      <c r="N15" s="193">
        <v>6.9999999999999999E-4</v>
      </c>
      <c r="O15" s="193">
        <f>ROUND(E15*N15,2)</f>
        <v>0.03</v>
      </c>
      <c r="P15" s="193">
        <v>0</v>
      </c>
      <c r="Q15" s="193">
        <f>ROUND(E15*P15,2)</f>
        <v>0</v>
      </c>
      <c r="R15" s="193" t="s">
        <v>216</v>
      </c>
      <c r="S15" s="193" t="s">
        <v>217</v>
      </c>
      <c r="T15" s="193">
        <v>0.156</v>
      </c>
      <c r="U15" s="194">
        <f>ROUND(E15*T15,2)</f>
        <v>5.61</v>
      </c>
      <c r="V15" s="193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 t="s">
        <v>218</v>
      </c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  <c r="AS15" s="169"/>
      <c r="AT15" s="169"/>
      <c r="AU15" s="169"/>
      <c r="AV15" s="169"/>
      <c r="AW15" s="169"/>
      <c r="AX15" s="169"/>
      <c r="AY15" s="169"/>
      <c r="AZ15" s="169"/>
      <c r="BA15" s="169"/>
      <c r="BB15" s="169"/>
      <c r="BC15" s="169"/>
      <c r="BD15" s="169"/>
      <c r="BE15" s="169"/>
      <c r="BF15" s="169"/>
      <c r="BG15" s="169"/>
      <c r="BH15" s="169"/>
    </row>
    <row r="16" spans="1:60" outlineLevel="1" x14ac:dyDescent="0.2">
      <c r="A16" s="170"/>
      <c r="B16" s="181"/>
      <c r="C16" s="309" t="s">
        <v>1721</v>
      </c>
      <c r="D16" s="184"/>
      <c r="E16" s="188">
        <f>86.372-50.4</f>
        <v>35.972000000000001</v>
      </c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4"/>
      <c r="V16" s="193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 t="s">
        <v>222</v>
      </c>
      <c r="AH16" s="169">
        <v>0</v>
      </c>
      <c r="AI16" s="169"/>
      <c r="AJ16" s="169"/>
      <c r="AK16" s="169"/>
      <c r="AL16" s="169"/>
      <c r="AM16" s="169"/>
      <c r="AN16" s="169"/>
      <c r="AO16" s="169"/>
      <c r="AP16" s="169"/>
      <c r="AQ16" s="169"/>
      <c r="AR16" s="169"/>
      <c r="AS16" s="169"/>
      <c r="AT16" s="169"/>
      <c r="AU16" s="169"/>
      <c r="AV16" s="169"/>
      <c r="AW16" s="169"/>
      <c r="AX16" s="169"/>
      <c r="AY16" s="169"/>
      <c r="AZ16" s="169"/>
      <c r="BA16" s="169"/>
      <c r="BB16" s="169"/>
      <c r="BC16" s="169"/>
      <c r="BD16" s="169"/>
      <c r="BE16" s="169"/>
      <c r="BF16" s="169"/>
      <c r="BG16" s="169"/>
      <c r="BH16" s="169"/>
    </row>
    <row r="17" spans="1:60" ht="22.5" outlineLevel="1" x14ac:dyDescent="0.2">
      <c r="A17" s="170">
        <v>5</v>
      </c>
      <c r="B17" s="181" t="s">
        <v>230</v>
      </c>
      <c r="C17" s="308" t="s">
        <v>1722</v>
      </c>
      <c r="D17" s="183" t="s">
        <v>215</v>
      </c>
      <c r="E17" s="187">
        <v>35.972000000000001</v>
      </c>
      <c r="F17" s="192"/>
      <c r="G17" s="193">
        <f>ROUND(E17*F17,2)</f>
        <v>0</v>
      </c>
      <c r="H17" s="192"/>
      <c r="I17" s="193">
        <f>ROUND(E17*H17,2)</f>
        <v>0</v>
      </c>
      <c r="J17" s="192"/>
      <c r="K17" s="193">
        <f>ROUND(E17*J17,2)</f>
        <v>0</v>
      </c>
      <c r="L17" s="193">
        <v>15</v>
      </c>
      <c r="M17" s="193">
        <f>G17*(1+L17/100)</f>
        <v>0</v>
      </c>
      <c r="N17" s="193">
        <v>0</v>
      </c>
      <c r="O17" s="193">
        <f>ROUND(E17*N17,2)</f>
        <v>0</v>
      </c>
      <c r="P17" s="193">
        <v>0</v>
      </c>
      <c r="Q17" s="193">
        <f>ROUND(E17*P17,2)</f>
        <v>0</v>
      </c>
      <c r="R17" s="193" t="s">
        <v>216</v>
      </c>
      <c r="S17" s="193" t="s">
        <v>217</v>
      </c>
      <c r="T17" s="193">
        <v>9.5000000000000001E-2</v>
      </c>
      <c r="U17" s="194">
        <f>ROUND(E17*T17,2)</f>
        <v>3.42</v>
      </c>
      <c r="V17" s="193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 t="s">
        <v>218</v>
      </c>
      <c r="AH17" s="169"/>
      <c r="AI17" s="169"/>
      <c r="AJ17" s="169"/>
      <c r="AK17" s="169"/>
      <c r="AL17" s="169"/>
      <c r="AM17" s="169"/>
      <c r="AN17" s="169"/>
      <c r="AO17" s="169"/>
      <c r="AP17" s="169"/>
      <c r="AQ17" s="169"/>
      <c r="AR17" s="169"/>
      <c r="AS17" s="169"/>
      <c r="AT17" s="169"/>
      <c r="AU17" s="169"/>
      <c r="AV17" s="169"/>
      <c r="AW17" s="169"/>
      <c r="AX17" s="169"/>
      <c r="AY17" s="169"/>
      <c r="AZ17" s="169"/>
      <c r="BA17" s="169"/>
      <c r="BB17" s="169"/>
      <c r="BC17" s="169"/>
      <c r="BD17" s="169"/>
      <c r="BE17" s="169"/>
      <c r="BF17" s="169"/>
      <c r="BG17" s="169"/>
      <c r="BH17" s="169"/>
    </row>
    <row r="18" spans="1:60" outlineLevel="1" x14ac:dyDescent="0.2">
      <c r="A18" s="170">
        <v>6</v>
      </c>
      <c r="B18" s="181" t="s">
        <v>231</v>
      </c>
      <c r="C18" s="209" t="s">
        <v>232</v>
      </c>
      <c r="D18" s="183" t="s">
        <v>225</v>
      </c>
      <c r="E18" s="187">
        <v>19.832830000000001</v>
      </c>
      <c r="F18" s="192"/>
      <c r="G18" s="193">
        <f>ROUND(E18*F18,2)</f>
        <v>0</v>
      </c>
      <c r="H18" s="192"/>
      <c r="I18" s="193">
        <f>ROUND(E18*H18,2)</f>
        <v>0</v>
      </c>
      <c r="J18" s="192"/>
      <c r="K18" s="193">
        <f>ROUND(E18*J18,2)</f>
        <v>0</v>
      </c>
      <c r="L18" s="193">
        <v>15</v>
      </c>
      <c r="M18" s="193">
        <f>G18*(1+L18/100)</f>
        <v>0</v>
      </c>
      <c r="N18" s="193">
        <v>0</v>
      </c>
      <c r="O18" s="193">
        <f>ROUND(E18*N18,2)</f>
        <v>0</v>
      </c>
      <c r="P18" s="193">
        <v>0</v>
      </c>
      <c r="Q18" s="193">
        <f>ROUND(E18*P18,2)</f>
        <v>0</v>
      </c>
      <c r="R18" s="193" t="s">
        <v>216</v>
      </c>
      <c r="S18" s="193" t="s">
        <v>217</v>
      </c>
      <c r="T18" s="193">
        <v>0.48499999999999999</v>
      </c>
      <c r="U18" s="194">
        <f>ROUND(E18*T18,2)</f>
        <v>9.6199999999999992</v>
      </c>
      <c r="V18" s="193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 t="s">
        <v>218</v>
      </c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69"/>
      <c r="BA18" s="169"/>
      <c r="BB18" s="169"/>
      <c r="BC18" s="169"/>
      <c r="BD18" s="169"/>
      <c r="BE18" s="169"/>
      <c r="BF18" s="169"/>
      <c r="BG18" s="169"/>
      <c r="BH18" s="169"/>
    </row>
    <row r="19" spans="1:60" ht="45" outlineLevel="1" x14ac:dyDescent="0.2">
      <c r="A19" s="170"/>
      <c r="B19" s="181"/>
      <c r="C19" s="210" t="s">
        <v>233</v>
      </c>
      <c r="D19" s="184"/>
      <c r="E19" s="188">
        <v>15.32058</v>
      </c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4"/>
      <c r="V19" s="193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 t="s">
        <v>222</v>
      </c>
      <c r="AH19" s="169">
        <v>0</v>
      </c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69"/>
      <c r="BA19" s="169"/>
      <c r="BB19" s="169"/>
      <c r="BC19" s="169"/>
      <c r="BD19" s="169"/>
      <c r="BE19" s="169"/>
      <c r="BF19" s="169"/>
      <c r="BG19" s="169"/>
      <c r="BH19" s="169"/>
    </row>
    <row r="20" spans="1:60" ht="33.75" outlineLevel="1" x14ac:dyDescent="0.2">
      <c r="A20" s="170"/>
      <c r="B20" s="181"/>
      <c r="C20" s="210" t="s">
        <v>234</v>
      </c>
      <c r="D20" s="184"/>
      <c r="E20" s="188">
        <v>4.5122499999999999</v>
      </c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4"/>
      <c r="V20" s="193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 t="s">
        <v>222</v>
      </c>
      <c r="AH20" s="169">
        <v>0</v>
      </c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69"/>
      <c r="BA20" s="169"/>
      <c r="BB20" s="169"/>
      <c r="BC20" s="169"/>
      <c r="BD20" s="169"/>
      <c r="BE20" s="169"/>
      <c r="BF20" s="169"/>
      <c r="BG20" s="169"/>
      <c r="BH20" s="169"/>
    </row>
    <row r="21" spans="1:60" outlineLevel="1" x14ac:dyDescent="0.2">
      <c r="A21" s="170">
        <v>7</v>
      </c>
      <c r="B21" s="181" t="s">
        <v>235</v>
      </c>
      <c r="C21" s="209" t="s">
        <v>236</v>
      </c>
      <c r="D21" s="183" t="s">
        <v>225</v>
      </c>
      <c r="E21" s="187">
        <v>9.9164200000000005</v>
      </c>
      <c r="F21" s="192"/>
      <c r="G21" s="193">
        <f>ROUND(E21*F21,2)</f>
        <v>0</v>
      </c>
      <c r="H21" s="192"/>
      <c r="I21" s="193">
        <f>ROUND(E21*H21,2)</f>
        <v>0</v>
      </c>
      <c r="J21" s="192"/>
      <c r="K21" s="193">
        <f>ROUND(E21*J21,2)</f>
        <v>0</v>
      </c>
      <c r="L21" s="193">
        <v>15</v>
      </c>
      <c r="M21" s="193">
        <f>G21*(1+L21/100)</f>
        <v>0</v>
      </c>
      <c r="N21" s="193">
        <v>0</v>
      </c>
      <c r="O21" s="193">
        <f>ROUND(E21*N21,2)</f>
        <v>0</v>
      </c>
      <c r="P21" s="193">
        <v>0</v>
      </c>
      <c r="Q21" s="193">
        <f>ROUND(E21*P21,2)</f>
        <v>0</v>
      </c>
      <c r="R21" s="193" t="s">
        <v>216</v>
      </c>
      <c r="S21" s="193" t="s">
        <v>217</v>
      </c>
      <c r="T21" s="193">
        <v>0.14829999999999999</v>
      </c>
      <c r="U21" s="194">
        <f>ROUND(E21*T21,2)</f>
        <v>1.47</v>
      </c>
      <c r="V21" s="193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 t="s">
        <v>218</v>
      </c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69"/>
      <c r="BA21" s="169"/>
      <c r="BB21" s="169"/>
      <c r="BC21" s="169"/>
      <c r="BD21" s="169"/>
      <c r="BE21" s="169"/>
      <c r="BF21" s="169"/>
      <c r="BG21" s="169"/>
      <c r="BH21" s="169"/>
    </row>
    <row r="22" spans="1:60" outlineLevel="1" x14ac:dyDescent="0.2">
      <c r="A22" s="170"/>
      <c r="B22" s="181"/>
      <c r="C22" s="210" t="s">
        <v>237</v>
      </c>
      <c r="D22" s="184"/>
      <c r="E22" s="188">
        <v>9.9164200000000005</v>
      </c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4"/>
      <c r="V22" s="193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 t="s">
        <v>222</v>
      </c>
      <c r="AH22" s="169">
        <v>0</v>
      </c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69"/>
      <c r="BA22" s="169"/>
      <c r="BB22" s="169"/>
      <c r="BC22" s="169"/>
      <c r="BD22" s="169"/>
      <c r="BE22" s="169"/>
      <c r="BF22" s="169"/>
      <c r="BG22" s="169"/>
      <c r="BH22" s="169"/>
    </row>
    <row r="23" spans="1:60" outlineLevel="1" x14ac:dyDescent="0.2">
      <c r="A23" s="170">
        <v>8</v>
      </c>
      <c r="B23" s="181" t="s">
        <v>238</v>
      </c>
      <c r="C23" s="304" t="s">
        <v>239</v>
      </c>
      <c r="D23" s="221" t="s">
        <v>225</v>
      </c>
      <c r="E23" s="305">
        <v>0</v>
      </c>
      <c r="F23" s="222">
        <v>0</v>
      </c>
      <c r="G23" s="223">
        <f>ROUND(E23*F23,2)</f>
        <v>0</v>
      </c>
      <c r="H23" s="192"/>
      <c r="I23" s="193">
        <f>ROUND(E23*H23,2)</f>
        <v>0</v>
      </c>
      <c r="J23" s="192"/>
      <c r="K23" s="193">
        <f>ROUND(E23*J23,2)</f>
        <v>0</v>
      </c>
      <c r="L23" s="193">
        <v>15</v>
      </c>
      <c r="M23" s="193">
        <f>G23*(1+L23/100)</f>
        <v>0</v>
      </c>
      <c r="N23" s="193">
        <v>0</v>
      </c>
      <c r="O23" s="193">
        <f>ROUND(E23*N23,2)</f>
        <v>0</v>
      </c>
      <c r="P23" s="193">
        <v>0</v>
      </c>
      <c r="Q23" s="193">
        <f>ROUND(E23*P23,2)</f>
        <v>0</v>
      </c>
      <c r="R23" s="193" t="s">
        <v>216</v>
      </c>
      <c r="S23" s="193" t="s">
        <v>217</v>
      </c>
      <c r="T23" s="193">
        <v>0.495</v>
      </c>
      <c r="U23" s="194">
        <f>ROUND(E23*T23,2)</f>
        <v>0</v>
      </c>
      <c r="V23" s="193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 t="s">
        <v>218</v>
      </c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</row>
    <row r="24" spans="1:60" outlineLevel="1" x14ac:dyDescent="0.2">
      <c r="A24" s="170"/>
      <c r="B24" s="181"/>
      <c r="C24" s="303" t="s">
        <v>1720</v>
      </c>
      <c r="D24" s="306"/>
      <c r="E24" s="307"/>
      <c r="F24" s="223"/>
      <c r="G24" s="22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4"/>
      <c r="V24" s="193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 t="s">
        <v>222</v>
      </c>
      <c r="AH24" s="169">
        <v>0</v>
      </c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</row>
    <row r="25" spans="1:60" outlineLevel="1" x14ac:dyDescent="0.2">
      <c r="A25" s="170"/>
      <c r="B25" s="181"/>
      <c r="C25" s="210"/>
      <c r="D25" s="184"/>
      <c r="E25" s="188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4"/>
      <c r="V25" s="193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 t="s">
        <v>222</v>
      </c>
      <c r="AH25" s="169">
        <v>0</v>
      </c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</row>
    <row r="26" spans="1:60" outlineLevel="1" x14ac:dyDescent="0.2">
      <c r="A26" s="170"/>
      <c r="B26" s="181"/>
      <c r="C26" s="210"/>
      <c r="D26" s="184"/>
      <c r="E26" s="188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4"/>
      <c r="V26" s="193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 t="s">
        <v>222</v>
      </c>
      <c r="AH26" s="169">
        <v>0</v>
      </c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</row>
    <row r="27" spans="1:60" outlineLevel="1" x14ac:dyDescent="0.2">
      <c r="A27" s="170"/>
      <c r="B27" s="181"/>
      <c r="C27" s="210"/>
      <c r="D27" s="184"/>
      <c r="E27" s="188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4"/>
      <c r="V27" s="193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 t="s">
        <v>222</v>
      </c>
      <c r="AH27" s="169">
        <v>0</v>
      </c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</row>
    <row r="28" spans="1:60" outlineLevel="1" x14ac:dyDescent="0.2">
      <c r="A28" s="170"/>
      <c r="B28" s="181"/>
      <c r="C28" s="210"/>
      <c r="D28" s="184"/>
      <c r="E28" s="188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4"/>
      <c r="V28" s="193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 t="s">
        <v>222</v>
      </c>
      <c r="AH28" s="169">
        <v>0</v>
      </c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169"/>
      <c r="BC28" s="169"/>
      <c r="BD28" s="169"/>
      <c r="BE28" s="169"/>
      <c r="BF28" s="169"/>
      <c r="BG28" s="169"/>
      <c r="BH28" s="169"/>
    </row>
    <row r="29" spans="1:60" outlineLevel="1" x14ac:dyDescent="0.2">
      <c r="A29" s="170"/>
      <c r="B29" s="181"/>
      <c r="C29" s="210"/>
      <c r="D29" s="184"/>
      <c r="E29" s="188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4"/>
      <c r="V29" s="193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 t="s">
        <v>222</v>
      </c>
      <c r="AH29" s="169">
        <v>0</v>
      </c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</row>
    <row r="30" spans="1:60" outlineLevel="1" x14ac:dyDescent="0.2">
      <c r="A30" s="170">
        <v>9</v>
      </c>
      <c r="B30" s="181" t="s">
        <v>240</v>
      </c>
      <c r="C30" s="304" t="s">
        <v>241</v>
      </c>
      <c r="D30" s="221" t="s">
        <v>225</v>
      </c>
      <c r="E30" s="305">
        <v>0</v>
      </c>
      <c r="F30" s="222">
        <v>0</v>
      </c>
      <c r="G30" s="223">
        <f>ROUND(E30*F30,2)</f>
        <v>0</v>
      </c>
      <c r="H30" s="192"/>
      <c r="I30" s="193">
        <f>ROUND(E30*H30,2)</f>
        <v>0</v>
      </c>
      <c r="J30" s="192"/>
      <c r="K30" s="193">
        <f>ROUND(E30*J30,2)</f>
        <v>0</v>
      </c>
      <c r="L30" s="193">
        <v>15</v>
      </c>
      <c r="M30" s="193">
        <f>G30*(1+L30/100)</f>
        <v>0</v>
      </c>
      <c r="N30" s="193">
        <v>0</v>
      </c>
      <c r="O30" s="193">
        <f>ROUND(E30*N30,2)</f>
        <v>0</v>
      </c>
      <c r="P30" s="193">
        <v>0</v>
      </c>
      <c r="Q30" s="193">
        <f>ROUND(E30*P30,2)</f>
        <v>0</v>
      </c>
      <c r="R30" s="193" t="s">
        <v>216</v>
      </c>
      <c r="S30" s="193" t="s">
        <v>217</v>
      </c>
      <c r="T30" s="193">
        <v>1.0036</v>
      </c>
      <c r="U30" s="194">
        <f>ROUND(E30*T30,2)</f>
        <v>0</v>
      </c>
      <c r="V30" s="193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 t="s">
        <v>218</v>
      </c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  <c r="BA30" s="169"/>
      <c r="BB30" s="169"/>
      <c r="BC30" s="169"/>
      <c r="BD30" s="169"/>
      <c r="BE30" s="169"/>
      <c r="BF30" s="169"/>
      <c r="BG30" s="169"/>
      <c r="BH30" s="169"/>
    </row>
    <row r="31" spans="1:60" outlineLevel="1" x14ac:dyDescent="0.2">
      <c r="A31" s="170"/>
      <c r="B31" s="181"/>
      <c r="C31" s="303" t="s">
        <v>1720</v>
      </c>
      <c r="D31" s="306"/>
      <c r="E31" s="307"/>
      <c r="F31" s="223"/>
      <c r="G31" s="22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4"/>
      <c r="V31" s="193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 t="s">
        <v>222</v>
      </c>
      <c r="AH31" s="169">
        <v>0</v>
      </c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</row>
    <row r="32" spans="1:60" outlineLevel="1" x14ac:dyDescent="0.2">
      <c r="A32" s="170">
        <v>10</v>
      </c>
      <c r="B32" s="181" t="s">
        <v>242</v>
      </c>
      <c r="C32" s="304" t="s">
        <v>243</v>
      </c>
      <c r="D32" s="221" t="s">
        <v>225</v>
      </c>
      <c r="E32" s="305">
        <v>0</v>
      </c>
      <c r="F32" s="222">
        <v>0</v>
      </c>
      <c r="G32" s="223">
        <f>ROUND(E32*F32,2)</f>
        <v>0</v>
      </c>
      <c r="H32" s="192"/>
      <c r="I32" s="193">
        <f>ROUND(E32*H32,2)</f>
        <v>0</v>
      </c>
      <c r="J32" s="192"/>
      <c r="K32" s="193">
        <f>ROUND(E32*J32,2)</f>
        <v>0</v>
      </c>
      <c r="L32" s="193">
        <v>15</v>
      </c>
      <c r="M32" s="193">
        <f>G32*(1+L32/100)</f>
        <v>0</v>
      </c>
      <c r="N32" s="193">
        <v>0</v>
      </c>
      <c r="O32" s="193">
        <f>ROUND(E32*N32,2)</f>
        <v>0</v>
      </c>
      <c r="P32" s="193">
        <v>0</v>
      </c>
      <c r="Q32" s="193">
        <f>ROUND(E32*P32,2)</f>
        <v>0</v>
      </c>
      <c r="R32" s="193" t="s">
        <v>216</v>
      </c>
      <c r="S32" s="193" t="s">
        <v>217</v>
      </c>
      <c r="T32" s="193">
        <v>0.626</v>
      </c>
      <c r="U32" s="194">
        <f>ROUND(E32*T32,2)</f>
        <v>0</v>
      </c>
      <c r="V32" s="193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 t="s">
        <v>218</v>
      </c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  <c r="BF32" s="169"/>
      <c r="BG32" s="169"/>
      <c r="BH32" s="169"/>
    </row>
    <row r="33" spans="1:60" outlineLevel="1" x14ac:dyDescent="0.2">
      <c r="A33" s="170"/>
      <c r="B33" s="181"/>
      <c r="C33" s="303" t="s">
        <v>1720</v>
      </c>
      <c r="D33" s="306"/>
      <c r="E33" s="307"/>
      <c r="F33" s="223"/>
      <c r="G33" s="22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4"/>
      <c r="V33" s="193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 t="s">
        <v>222</v>
      </c>
      <c r="AH33" s="169">
        <v>0</v>
      </c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</row>
    <row r="34" spans="1:60" outlineLevel="1" x14ac:dyDescent="0.2">
      <c r="A34" s="170"/>
      <c r="B34" s="181"/>
      <c r="C34" s="210"/>
      <c r="D34" s="184"/>
      <c r="E34" s="188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4"/>
      <c r="V34" s="193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 t="s">
        <v>222</v>
      </c>
      <c r="AH34" s="169">
        <v>0</v>
      </c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</row>
    <row r="35" spans="1:60" outlineLevel="1" x14ac:dyDescent="0.2">
      <c r="A35" s="170"/>
      <c r="B35" s="181"/>
      <c r="C35" s="210"/>
      <c r="D35" s="184"/>
      <c r="E35" s="188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4"/>
      <c r="V35" s="193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 t="s">
        <v>222</v>
      </c>
      <c r="AH35" s="169">
        <v>0</v>
      </c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</row>
    <row r="36" spans="1:60" outlineLevel="1" x14ac:dyDescent="0.2">
      <c r="A36" s="170"/>
      <c r="B36" s="181"/>
      <c r="C36" s="210"/>
      <c r="D36" s="184"/>
      <c r="E36" s="188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4"/>
      <c r="V36" s="193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 t="s">
        <v>222</v>
      </c>
      <c r="AH36" s="169">
        <v>0</v>
      </c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</row>
    <row r="37" spans="1:60" outlineLevel="1" x14ac:dyDescent="0.2">
      <c r="A37" s="170">
        <v>11</v>
      </c>
      <c r="B37" s="181" t="s">
        <v>244</v>
      </c>
      <c r="C37" s="304" t="s">
        <v>245</v>
      </c>
      <c r="D37" s="221" t="s">
        <v>225</v>
      </c>
      <c r="E37" s="305">
        <v>0</v>
      </c>
      <c r="F37" s="222">
        <v>0</v>
      </c>
      <c r="G37" s="223">
        <f>ROUND(E37*F37,2)</f>
        <v>0</v>
      </c>
      <c r="H37" s="192"/>
      <c r="I37" s="193">
        <f>ROUND(E37*H37,2)</f>
        <v>0</v>
      </c>
      <c r="J37" s="192"/>
      <c r="K37" s="193">
        <f>ROUND(E37*J37,2)</f>
        <v>0</v>
      </c>
      <c r="L37" s="193">
        <v>15</v>
      </c>
      <c r="M37" s="193">
        <f>G37*(1+L37/100)</f>
        <v>0</v>
      </c>
      <c r="N37" s="193">
        <v>0</v>
      </c>
      <c r="O37" s="193">
        <f>ROUND(E37*N37,2)</f>
        <v>0</v>
      </c>
      <c r="P37" s="193">
        <v>0</v>
      </c>
      <c r="Q37" s="193">
        <f>ROUND(E37*P37,2)</f>
        <v>0</v>
      </c>
      <c r="R37" s="193" t="s">
        <v>216</v>
      </c>
      <c r="S37" s="193" t="s">
        <v>217</v>
      </c>
      <c r="T37" s="193">
        <v>8.1000000000000003E-2</v>
      </c>
      <c r="U37" s="194">
        <f>ROUND(E37*T37,2)</f>
        <v>0</v>
      </c>
      <c r="V37" s="193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 t="s">
        <v>218</v>
      </c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</row>
    <row r="38" spans="1:60" outlineLevel="1" x14ac:dyDescent="0.2">
      <c r="A38" s="170"/>
      <c r="B38" s="181"/>
      <c r="C38" s="303" t="s">
        <v>1720</v>
      </c>
      <c r="D38" s="306"/>
      <c r="E38" s="307"/>
      <c r="F38" s="223"/>
      <c r="G38" s="22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4"/>
      <c r="V38" s="193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 t="s">
        <v>222</v>
      </c>
      <c r="AH38" s="169">
        <v>0</v>
      </c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</row>
    <row r="39" spans="1:60" outlineLevel="1" x14ac:dyDescent="0.2">
      <c r="A39" s="170">
        <v>12</v>
      </c>
      <c r="B39" s="181" t="s">
        <v>246</v>
      </c>
      <c r="C39" s="304" t="s">
        <v>247</v>
      </c>
      <c r="D39" s="221" t="s">
        <v>225</v>
      </c>
      <c r="E39" s="305">
        <v>0</v>
      </c>
      <c r="F39" s="222">
        <v>0</v>
      </c>
      <c r="G39" s="223">
        <f>ROUND(E39*F39,2)</f>
        <v>0</v>
      </c>
      <c r="H39" s="192"/>
      <c r="I39" s="193">
        <f>ROUND(E39*H39,2)</f>
        <v>0</v>
      </c>
      <c r="J39" s="192"/>
      <c r="K39" s="193">
        <f>ROUND(E39*J39,2)</f>
        <v>0</v>
      </c>
      <c r="L39" s="193">
        <v>15</v>
      </c>
      <c r="M39" s="193">
        <f>G39*(1+L39/100)</f>
        <v>0</v>
      </c>
      <c r="N39" s="193">
        <v>0</v>
      </c>
      <c r="O39" s="193">
        <f>ROUND(E39*N39,2)</f>
        <v>0</v>
      </c>
      <c r="P39" s="193">
        <v>0</v>
      </c>
      <c r="Q39" s="193">
        <f>ROUND(E39*P39,2)</f>
        <v>0</v>
      </c>
      <c r="R39" s="193" t="s">
        <v>216</v>
      </c>
      <c r="S39" s="193" t="s">
        <v>217</v>
      </c>
      <c r="T39" s="193">
        <v>4.6180000000000003</v>
      </c>
      <c r="U39" s="194">
        <f>ROUND(E39*T39,2)</f>
        <v>0</v>
      </c>
      <c r="V39" s="193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 t="s">
        <v>218</v>
      </c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</row>
    <row r="40" spans="1:60" outlineLevel="1" x14ac:dyDescent="0.2">
      <c r="A40" s="170"/>
      <c r="B40" s="181"/>
      <c r="C40" s="303" t="s">
        <v>1720</v>
      </c>
      <c r="D40" s="306"/>
      <c r="E40" s="307"/>
      <c r="F40" s="223"/>
      <c r="G40" s="22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4"/>
      <c r="V40" s="193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 t="s">
        <v>222</v>
      </c>
      <c r="AH40" s="169">
        <v>0</v>
      </c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</row>
    <row r="41" spans="1:60" outlineLevel="1" x14ac:dyDescent="0.2">
      <c r="A41" s="170">
        <v>13</v>
      </c>
      <c r="B41" s="181" t="s">
        <v>248</v>
      </c>
      <c r="C41" s="304" t="s">
        <v>249</v>
      </c>
      <c r="D41" s="221" t="s">
        <v>225</v>
      </c>
      <c r="E41" s="305">
        <v>0</v>
      </c>
      <c r="F41" s="222">
        <v>0</v>
      </c>
      <c r="G41" s="223">
        <f>ROUND(E41*F41,2)</f>
        <v>0</v>
      </c>
      <c r="H41" s="192"/>
      <c r="I41" s="193">
        <f>ROUND(E41*H41,2)</f>
        <v>0</v>
      </c>
      <c r="J41" s="192"/>
      <c r="K41" s="193">
        <f>ROUND(E41*J41,2)</f>
        <v>0</v>
      </c>
      <c r="L41" s="193">
        <v>15</v>
      </c>
      <c r="M41" s="193">
        <f>G41*(1+L41/100)</f>
        <v>0</v>
      </c>
      <c r="N41" s="193">
        <v>0</v>
      </c>
      <c r="O41" s="193">
        <f>ROUND(E41*N41,2)</f>
        <v>0</v>
      </c>
      <c r="P41" s="193">
        <v>0</v>
      </c>
      <c r="Q41" s="193">
        <f>ROUND(E41*P41,2)</f>
        <v>0</v>
      </c>
      <c r="R41" s="193" t="s">
        <v>216</v>
      </c>
      <c r="S41" s="193" t="s">
        <v>217</v>
      </c>
      <c r="T41" s="193">
        <v>0.747</v>
      </c>
      <c r="U41" s="194">
        <f>ROUND(E41*T41,2)</f>
        <v>0</v>
      </c>
      <c r="V41" s="193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 t="s">
        <v>218</v>
      </c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</row>
    <row r="42" spans="1:60" outlineLevel="1" x14ac:dyDescent="0.2">
      <c r="A42" s="170"/>
      <c r="B42" s="181"/>
      <c r="C42" s="303" t="s">
        <v>1720</v>
      </c>
      <c r="D42" s="306"/>
      <c r="E42" s="307"/>
      <c r="F42" s="223"/>
      <c r="G42" s="22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4"/>
      <c r="V42" s="193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 t="s">
        <v>222</v>
      </c>
      <c r="AH42" s="169">
        <v>0</v>
      </c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</row>
    <row r="43" spans="1:60" outlineLevel="1" x14ac:dyDescent="0.2">
      <c r="A43" s="170">
        <v>14</v>
      </c>
      <c r="B43" s="181" t="s">
        <v>250</v>
      </c>
      <c r="C43" s="304" t="s">
        <v>251</v>
      </c>
      <c r="D43" s="221" t="s">
        <v>225</v>
      </c>
      <c r="E43" s="305">
        <v>0</v>
      </c>
      <c r="F43" s="222">
        <v>0</v>
      </c>
      <c r="G43" s="223">
        <f>ROUND(E43*F43,2)</f>
        <v>0</v>
      </c>
      <c r="H43" s="192"/>
      <c r="I43" s="193">
        <f>ROUND(E43*H43,2)</f>
        <v>0</v>
      </c>
      <c r="J43" s="192"/>
      <c r="K43" s="193">
        <f>ROUND(E43*J43,2)</f>
        <v>0</v>
      </c>
      <c r="L43" s="193">
        <v>15</v>
      </c>
      <c r="M43" s="193">
        <f>G43*(1+L43/100)</f>
        <v>0</v>
      </c>
      <c r="N43" s="193">
        <v>0</v>
      </c>
      <c r="O43" s="193">
        <f>ROUND(E43*N43,2)</f>
        <v>0</v>
      </c>
      <c r="P43" s="193">
        <v>0</v>
      </c>
      <c r="Q43" s="193">
        <f>ROUND(E43*P43,2)</f>
        <v>0</v>
      </c>
      <c r="R43" s="193" t="s">
        <v>216</v>
      </c>
      <c r="S43" s="193" t="s">
        <v>217</v>
      </c>
      <c r="T43" s="193">
        <v>3.5999999999999997E-2</v>
      </c>
      <c r="U43" s="194">
        <f>ROUND(E43*T43,2)</f>
        <v>0</v>
      </c>
      <c r="V43" s="193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 t="s">
        <v>218</v>
      </c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</row>
    <row r="44" spans="1:60" outlineLevel="1" x14ac:dyDescent="0.2">
      <c r="A44" s="170"/>
      <c r="B44" s="181"/>
      <c r="C44" s="303" t="s">
        <v>1720</v>
      </c>
      <c r="D44" s="306"/>
      <c r="E44" s="307"/>
      <c r="F44" s="223"/>
      <c r="G44" s="22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4"/>
      <c r="V44" s="193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 t="s">
        <v>222</v>
      </c>
      <c r="AH44" s="169">
        <v>0</v>
      </c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</row>
    <row r="45" spans="1:60" outlineLevel="1" x14ac:dyDescent="0.2">
      <c r="A45" s="170"/>
      <c r="B45" s="181"/>
      <c r="C45" s="210"/>
      <c r="D45" s="184"/>
      <c r="E45" s="188" t="s">
        <v>1719</v>
      </c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4"/>
      <c r="V45" s="193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 t="s">
        <v>222</v>
      </c>
      <c r="AH45" s="169">
        <v>0</v>
      </c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</row>
    <row r="46" spans="1:60" outlineLevel="1" x14ac:dyDescent="0.2">
      <c r="A46" s="170">
        <v>15</v>
      </c>
      <c r="B46" s="181" t="s">
        <v>252</v>
      </c>
      <c r="C46" s="308" t="s">
        <v>253</v>
      </c>
      <c r="D46" s="310" t="s">
        <v>225</v>
      </c>
      <c r="E46" s="311">
        <v>185.6404</v>
      </c>
      <c r="F46" s="192"/>
      <c r="G46" s="312">
        <f>ROUND(E46*F46,2)</f>
        <v>0</v>
      </c>
      <c r="H46" s="192"/>
      <c r="I46" s="193">
        <f>ROUND(E46*H46,2)</f>
        <v>0</v>
      </c>
      <c r="J46" s="192"/>
      <c r="K46" s="193">
        <f>ROUND(E46*J46,2)</f>
        <v>0</v>
      </c>
      <c r="L46" s="193">
        <v>15</v>
      </c>
      <c r="M46" s="193">
        <f>G46*(1+L46/100)</f>
        <v>0</v>
      </c>
      <c r="N46" s="193">
        <v>0</v>
      </c>
      <c r="O46" s="193">
        <f>ROUND(E46*N46,2)</f>
        <v>0</v>
      </c>
      <c r="P46" s="193">
        <v>0</v>
      </c>
      <c r="Q46" s="193">
        <f>ROUND(E46*P46,2)</f>
        <v>0</v>
      </c>
      <c r="R46" s="193" t="s">
        <v>216</v>
      </c>
      <c r="S46" s="193" t="s">
        <v>217</v>
      </c>
      <c r="T46" s="193">
        <v>0.20200000000000001</v>
      </c>
      <c r="U46" s="194">
        <f>ROUND(E46*T46,2)</f>
        <v>37.5</v>
      </c>
      <c r="V46" s="193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 t="s">
        <v>218</v>
      </c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</row>
    <row r="47" spans="1:60" outlineLevel="1" x14ac:dyDescent="0.2">
      <c r="A47" s="170"/>
      <c r="B47" s="181"/>
      <c r="C47" s="315" t="s">
        <v>254</v>
      </c>
      <c r="D47" s="316"/>
      <c r="E47" s="317"/>
      <c r="F47" s="318"/>
      <c r="G47" s="319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4"/>
      <c r="V47" s="193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 t="s">
        <v>220</v>
      </c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77" t="str">
        <f>C47</f>
        <v>včetně strojního přemístění materiálu pro zásyp ze vzdálenosti do 10 m od okraje zásypu</v>
      </c>
      <c r="BB47" s="169"/>
      <c r="BC47" s="169"/>
      <c r="BD47" s="169"/>
      <c r="BE47" s="169"/>
      <c r="BF47" s="169"/>
      <c r="BG47" s="169"/>
      <c r="BH47" s="169"/>
    </row>
    <row r="48" spans="1:60" outlineLevel="1" x14ac:dyDescent="0.2">
      <c r="A48" s="170"/>
      <c r="B48" s="181"/>
      <c r="C48" s="309" t="s">
        <v>1723</v>
      </c>
      <c r="D48" s="313"/>
      <c r="E48" s="314">
        <f>200.9304-15.29</f>
        <v>185.6404</v>
      </c>
      <c r="F48" s="312"/>
      <c r="G48" s="312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4"/>
      <c r="V48" s="193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 t="s">
        <v>222</v>
      </c>
      <c r="AH48" s="169">
        <v>0</v>
      </c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</row>
    <row r="49" spans="1:60" outlineLevel="1" x14ac:dyDescent="0.2">
      <c r="A49" s="170"/>
      <c r="B49" s="181"/>
      <c r="C49" s="210"/>
      <c r="D49" s="184"/>
      <c r="E49" s="188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4"/>
      <c r="V49" s="193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 t="s">
        <v>222</v>
      </c>
      <c r="AH49" s="169">
        <v>0</v>
      </c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</row>
    <row r="50" spans="1:60" outlineLevel="1" x14ac:dyDescent="0.2">
      <c r="A50" s="170">
        <v>16</v>
      </c>
      <c r="B50" s="181" t="s">
        <v>255</v>
      </c>
      <c r="C50" s="304" t="s">
        <v>256</v>
      </c>
      <c r="D50" s="221" t="s">
        <v>215</v>
      </c>
      <c r="E50" s="305">
        <v>0</v>
      </c>
      <c r="F50" s="222">
        <v>0</v>
      </c>
      <c r="G50" s="223">
        <f>ROUND(E50*F50,2)</f>
        <v>0</v>
      </c>
      <c r="H50" s="192"/>
      <c r="I50" s="193">
        <f>ROUND(E50*H50,2)</f>
        <v>0</v>
      </c>
      <c r="J50" s="192"/>
      <c r="K50" s="193">
        <f>ROUND(E50*J50,2)</f>
        <v>0</v>
      </c>
      <c r="L50" s="193">
        <v>15</v>
      </c>
      <c r="M50" s="193">
        <f>G50*(1+L50/100)</f>
        <v>0</v>
      </c>
      <c r="N50" s="193">
        <v>0</v>
      </c>
      <c r="O50" s="193">
        <f>ROUND(E50*N50,2)</f>
        <v>0</v>
      </c>
      <c r="P50" s="193">
        <v>0</v>
      </c>
      <c r="Q50" s="193">
        <f>ROUND(E50*P50,2)</f>
        <v>0</v>
      </c>
      <c r="R50" s="193" t="s">
        <v>216</v>
      </c>
      <c r="S50" s="193" t="s">
        <v>217</v>
      </c>
      <c r="T50" s="193">
        <v>1.7999999999999999E-2</v>
      </c>
      <c r="U50" s="194">
        <f>ROUND(E50*T50,2)</f>
        <v>0</v>
      </c>
      <c r="V50" s="193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 t="s">
        <v>218</v>
      </c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</row>
    <row r="51" spans="1:60" outlineLevel="1" x14ac:dyDescent="0.2">
      <c r="A51" s="170"/>
      <c r="B51" s="181"/>
      <c r="C51" s="303" t="s">
        <v>1720</v>
      </c>
      <c r="D51" s="306"/>
      <c r="E51" s="307"/>
      <c r="F51" s="223"/>
      <c r="G51" s="22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4"/>
      <c r="V51" s="193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 t="s">
        <v>222</v>
      </c>
      <c r="AH51" s="169">
        <v>0</v>
      </c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</row>
    <row r="52" spans="1:60" outlineLevel="1" x14ac:dyDescent="0.2">
      <c r="A52" s="170"/>
      <c r="B52" s="181"/>
      <c r="C52" s="210"/>
      <c r="D52" s="184"/>
      <c r="E52" s="188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4"/>
      <c r="V52" s="193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 t="s">
        <v>222</v>
      </c>
      <c r="AH52" s="169">
        <v>0</v>
      </c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</row>
    <row r="53" spans="1:60" outlineLevel="1" x14ac:dyDescent="0.2">
      <c r="A53" s="170"/>
      <c r="B53" s="181"/>
      <c r="C53" s="210"/>
      <c r="D53" s="184"/>
      <c r="E53" s="188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4"/>
      <c r="V53" s="193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 t="s">
        <v>222</v>
      </c>
      <c r="AH53" s="169">
        <v>0</v>
      </c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</row>
    <row r="54" spans="1:60" outlineLevel="1" x14ac:dyDescent="0.2">
      <c r="A54" s="170"/>
      <c r="B54" s="181"/>
      <c r="C54" s="210"/>
      <c r="D54" s="184"/>
      <c r="E54" s="188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4"/>
      <c r="V54" s="193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 t="s">
        <v>222</v>
      </c>
      <c r="AH54" s="169">
        <v>0</v>
      </c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</row>
    <row r="55" spans="1:60" outlineLevel="1" x14ac:dyDescent="0.2">
      <c r="A55" s="170"/>
      <c r="B55" s="181"/>
      <c r="C55" s="210"/>
      <c r="D55" s="184"/>
      <c r="E55" s="188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4"/>
      <c r="V55" s="193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 t="s">
        <v>222</v>
      </c>
      <c r="AH55" s="169">
        <v>0</v>
      </c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</row>
    <row r="56" spans="1:60" outlineLevel="1" x14ac:dyDescent="0.2">
      <c r="A56" s="170"/>
      <c r="B56" s="181"/>
      <c r="C56" s="210"/>
      <c r="D56" s="184"/>
      <c r="E56" s="188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4"/>
      <c r="V56" s="193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 t="s">
        <v>222</v>
      </c>
      <c r="AH56" s="169">
        <v>0</v>
      </c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</row>
    <row r="57" spans="1:60" outlineLevel="1" x14ac:dyDescent="0.2">
      <c r="A57" s="170"/>
      <c r="B57" s="181"/>
      <c r="C57" s="210"/>
      <c r="D57" s="184"/>
      <c r="E57" s="188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4"/>
      <c r="V57" s="193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 t="s">
        <v>222</v>
      </c>
      <c r="AH57" s="169">
        <v>0</v>
      </c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</row>
    <row r="58" spans="1:60" outlineLevel="1" x14ac:dyDescent="0.2">
      <c r="A58" s="170">
        <v>17</v>
      </c>
      <c r="B58" s="181" t="s">
        <v>262</v>
      </c>
      <c r="C58" s="304" t="s">
        <v>263</v>
      </c>
      <c r="D58" s="221" t="s">
        <v>225</v>
      </c>
      <c r="E58" s="305">
        <v>0</v>
      </c>
      <c r="F58" s="222">
        <v>0</v>
      </c>
      <c r="G58" s="223">
        <f>ROUND(E58*F58,2)</f>
        <v>0</v>
      </c>
      <c r="H58" s="192"/>
      <c r="I58" s="193">
        <f>ROUND(E58*H58,2)</f>
        <v>0</v>
      </c>
      <c r="J58" s="192"/>
      <c r="K58" s="193">
        <f>ROUND(E58*J58,2)</f>
        <v>0</v>
      </c>
      <c r="L58" s="193">
        <v>15</v>
      </c>
      <c r="M58" s="193">
        <f>G58*(1+L58/100)</f>
        <v>0</v>
      </c>
      <c r="N58" s="193">
        <v>0</v>
      </c>
      <c r="O58" s="193">
        <f>ROUND(E58*N58,2)</f>
        <v>0</v>
      </c>
      <c r="P58" s="193">
        <v>0</v>
      </c>
      <c r="Q58" s="193">
        <f>ROUND(E58*P58,2)</f>
        <v>0</v>
      </c>
      <c r="R58" s="193" t="s">
        <v>216</v>
      </c>
      <c r="S58" s="193" t="s">
        <v>217</v>
      </c>
      <c r="T58" s="193">
        <v>1.0999999999999999E-2</v>
      </c>
      <c r="U58" s="194">
        <f>ROUND(E58*T58,2)</f>
        <v>0</v>
      </c>
      <c r="V58" s="193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 t="s">
        <v>218</v>
      </c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</row>
    <row r="59" spans="1:60" outlineLevel="1" x14ac:dyDescent="0.2">
      <c r="A59" s="170"/>
      <c r="B59" s="181"/>
      <c r="C59" s="303" t="s">
        <v>1720</v>
      </c>
      <c r="D59" s="306"/>
      <c r="E59" s="307"/>
      <c r="F59" s="223"/>
      <c r="G59" s="22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4"/>
      <c r="V59" s="193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 t="s">
        <v>222</v>
      </c>
      <c r="AH59" s="169">
        <v>0</v>
      </c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</row>
    <row r="60" spans="1:60" outlineLevel="1" x14ac:dyDescent="0.2">
      <c r="A60" s="170">
        <v>18</v>
      </c>
      <c r="B60" s="181" t="s">
        <v>264</v>
      </c>
      <c r="C60" s="304" t="s">
        <v>265</v>
      </c>
      <c r="D60" s="221" t="s">
        <v>225</v>
      </c>
      <c r="E60" s="305">
        <v>0</v>
      </c>
      <c r="F60" s="222">
        <v>0</v>
      </c>
      <c r="G60" s="223">
        <f>ROUND(E60*F60,2)</f>
        <v>0</v>
      </c>
      <c r="H60" s="192"/>
      <c r="I60" s="193">
        <f>ROUND(E60*H60,2)</f>
        <v>0</v>
      </c>
      <c r="J60" s="192"/>
      <c r="K60" s="193">
        <f>ROUND(E60*J60,2)</f>
        <v>0</v>
      </c>
      <c r="L60" s="193">
        <v>15</v>
      </c>
      <c r="M60" s="193">
        <f>G60*(1+L60/100)</f>
        <v>0</v>
      </c>
      <c r="N60" s="193">
        <v>0</v>
      </c>
      <c r="O60" s="193">
        <f>ROUND(E60*N60,2)</f>
        <v>0</v>
      </c>
      <c r="P60" s="193">
        <v>0</v>
      </c>
      <c r="Q60" s="193">
        <f>ROUND(E60*P60,2)</f>
        <v>0</v>
      </c>
      <c r="R60" s="193" t="s">
        <v>216</v>
      </c>
      <c r="S60" s="193" t="s">
        <v>217</v>
      </c>
      <c r="T60" s="193">
        <v>4.2000000000000003E-2</v>
      </c>
      <c r="U60" s="194">
        <f>ROUND(E60*T60,2)</f>
        <v>0</v>
      </c>
      <c r="V60" s="193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 t="s">
        <v>218</v>
      </c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</row>
    <row r="61" spans="1:60" outlineLevel="1" x14ac:dyDescent="0.2">
      <c r="A61" s="170"/>
      <c r="B61" s="181"/>
      <c r="C61" s="303" t="s">
        <v>1720</v>
      </c>
      <c r="D61" s="306"/>
      <c r="E61" s="307"/>
      <c r="F61" s="223"/>
      <c r="G61" s="22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4"/>
      <c r="V61" s="193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 t="s">
        <v>222</v>
      </c>
      <c r="AH61" s="169">
        <v>0</v>
      </c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</row>
    <row r="62" spans="1:60" x14ac:dyDescent="0.2">
      <c r="A62" s="178" t="s">
        <v>211</v>
      </c>
      <c r="B62" s="182" t="s">
        <v>67</v>
      </c>
      <c r="C62" s="211" t="s">
        <v>68</v>
      </c>
      <c r="D62" s="185"/>
      <c r="E62" s="189"/>
      <c r="F62" s="195"/>
      <c r="G62" s="195">
        <f>SUMIF(AG63:AG63,"&lt;&gt;NOR",G63:G63)</f>
        <v>0</v>
      </c>
      <c r="H62" s="195"/>
      <c r="I62" s="195">
        <f>SUM(I63:I63)</f>
        <v>0</v>
      </c>
      <c r="J62" s="195"/>
      <c r="K62" s="195">
        <f>SUM(K63:K63)</f>
        <v>0</v>
      </c>
      <c r="L62" s="195"/>
      <c r="M62" s="195">
        <f>SUM(M63:M63)</f>
        <v>0</v>
      </c>
      <c r="N62" s="195"/>
      <c r="O62" s="195">
        <f>SUM(O63:O63)</f>
        <v>0</v>
      </c>
      <c r="P62" s="195"/>
      <c r="Q62" s="195">
        <f>SUM(Q63:Q63)</f>
        <v>0</v>
      </c>
      <c r="R62" s="195"/>
      <c r="S62" s="195"/>
      <c r="T62" s="195"/>
      <c r="U62" s="196">
        <f>SUM(U63:U63)</f>
        <v>0</v>
      </c>
      <c r="V62" s="195"/>
      <c r="AG62" t="s">
        <v>212</v>
      </c>
    </row>
    <row r="63" spans="1:60" outlineLevel="1" x14ac:dyDescent="0.2">
      <c r="A63" s="170">
        <v>19</v>
      </c>
      <c r="B63" s="181" t="s">
        <v>266</v>
      </c>
      <c r="C63" s="209" t="s">
        <v>267</v>
      </c>
      <c r="D63" s="183" t="s">
        <v>268</v>
      </c>
      <c r="E63" s="187">
        <v>1</v>
      </c>
      <c r="F63" s="192"/>
      <c r="G63" s="193">
        <f>ROUND(E63*F63,2)</f>
        <v>0</v>
      </c>
      <c r="H63" s="192"/>
      <c r="I63" s="193">
        <f>ROUND(E63*H63,2)</f>
        <v>0</v>
      </c>
      <c r="J63" s="192"/>
      <c r="K63" s="193">
        <f>ROUND(E63*J63,2)</f>
        <v>0</v>
      </c>
      <c r="L63" s="193">
        <v>15</v>
      </c>
      <c r="M63" s="193">
        <f>G63*(1+L63/100)</f>
        <v>0</v>
      </c>
      <c r="N63" s="193">
        <v>0</v>
      </c>
      <c r="O63" s="193">
        <f>ROUND(E63*N63,2)</f>
        <v>0</v>
      </c>
      <c r="P63" s="193">
        <v>0</v>
      </c>
      <c r="Q63" s="193">
        <f>ROUND(E63*P63,2)</f>
        <v>0</v>
      </c>
      <c r="R63" s="193"/>
      <c r="S63" s="193" t="s">
        <v>269</v>
      </c>
      <c r="T63" s="193">
        <v>0</v>
      </c>
      <c r="U63" s="194">
        <f>ROUND(E63*T63,2)</f>
        <v>0</v>
      </c>
      <c r="V63" s="193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 t="s">
        <v>218</v>
      </c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</row>
    <row r="64" spans="1:60" x14ac:dyDescent="0.2">
      <c r="A64" s="178" t="s">
        <v>211</v>
      </c>
      <c r="B64" s="182" t="s">
        <v>78</v>
      </c>
      <c r="C64" s="211" t="s">
        <v>80</v>
      </c>
      <c r="D64" s="185"/>
      <c r="E64" s="189"/>
      <c r="F64" s="195"/>
      <c r="G64" s="195">
        <f>SUMIF(AG65:AG113,"&lt;&gt;NOR",G65:G113)</f>
        <v>0</v>
      </c>
      <c r="H64" s="195"/>
      <c r="I64" s="195">
        <f>SUM(I65:I113)</f>
        <v>0</v>
      </c>
      <c r="J64" s="195"/>
      <c r="K64" s="195">
        <f>SUM(K65:K113)</f>
        <v>0</v>
      </c>
      <c r="L64" s="195"/>
      <c r="M64" s="195">
        <f>SUM(M65:M113)</f>
        <v>0</v>
      </c>
      <c r="N64" s="195"/>
      <c r="O64" s="195">
        <f>SUM(O65:O113)</f>
        <v>337.96</v>
      </c>
      <c r="P64" s="195"/>
      <c r="Q64" s="195">
        <f>SUM(Q65:Q113)</f>
        <v>0</v>
      </c>
      <c r="R64" s="195"/>
      <c r="S64" s="195"/>
      <c r="T64" s="195"/>
      <c r="U64" s="196">
        <f>SUM(U65:U113)</f>
        <v>123.04</v>
      </c>
      <c r="V64" s="195"/>
      <c r="AG64" t="s">
        <v>212</v>
      </c>
    </row>
    <row r="65" spans="1:60" ht="22.5" outlineLevel="1" x14ac:dyDescent="0.2">
      <c r="A65" s="170">
        <v>20</v>
      </c>
      <c r="B65" s="181" t="s">
        <v>270</v>
      </c>
      <c r="C65" s="308" t="s">
        <v>1724</v>
      </c>
      <c r="D65" s="310" t="s">
        <v>225</v>
      </c>
      <c r="E65" s="311">
        <f>82.41186-3.15</f>
        <v>79.261859999999999</v>
      </c>
      <c r="F65" s="192"/>
      <c r="G65" s="312">
        <f>ROUND(E65*F65,2)</f>
        <v>0</v>
      </c>
      <c r="H65" s="192"/>
      <c r="I65" s="193">
        <f>ROUND(E65*H65,2)</f>
        <v>0</v>
      </c>
      <c r="J65" s="192"/>
      <c r="K65" s="193">
        <f>ROUND(E65*J65,2)</f>
        <v>0</v>
      </c>
      <c r="L65" s="193">
        <v>15</v>
      </c>
      <c r="M65" s="193">
        <f>G65*(1+L65/100)</f>
        <v>0</v>
      </c>
      <c r="N65" s="193">
        <v>2.5249999999999999</v>
      </c>
      <c r="O65" s="193">
        <f>ROUND(E65*N65,2)</f>
        <v>200.14</v>
      </c>
      <c r="P65" s="193">
        <v>0</v>
      </c>
      <c r="Q65" s="193">
        <f>ROUND(E65*P65,2)</f>
        <v>0</v>
      </c>
      <c r="R65" s="193" t="s">
        <v>271</v>
      </c>
      <c r="S65" s="193" t="s">
        <v>217</v>
      </c>
      <c r="T65" s="193">
        <v>0.47699999999999998</v>
      </c>
      <c r="U65" s="194">
        <f>ROUND(E65*T65,2)</f>
        <v>37.81</v>
      </c>
      <c r="V65" s="193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 t="s">
        <v>218</v>
      </c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</row>
    <row r="66" spans="1:60" outlineLevel="1" x14ac:dyDescent="0.2">
      <c r="A66" s="170"/>
      <c r="B66" s="181"/>
      <c r="C66" s="315" t="s">
        <v>272</v>
      </c>
      <c r="D66" s="316"/>
      <c r="E66" s="317"/>
      <c r="F66" s="318"/>
      <c r="G66" s="319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4"/>
      <c r="V66" s="193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 t="s">
        <v>220</v>
      </c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77" t="str">
        <f>C66</f>
        <v>Včetně dodávky a uložení betonu a kamene.</v>
      </c>
      <c r="BB66" s="169"/>
      <c r="BC66" s="169"/>
      <c r="BD66" s="169"/>
      <c r="BE66" s="169"/>
      <c r="BF66" s="169"/>
      <c r="BG66" s="169"/>
      <c r="BH66" s="169"/>
    </row>
    <row r="67" spans="1:60" ht="33.75" outlineLevel="1" x14ac:dyDescent="0.2">
      <c r="A67" s="170"/>
      <c r="B67" s="181"/>
      <c r="C67" s="309" t="s">
        <v>273</v>
      </c>
      <c r="D67" s="313"/>
      <c r="E67" s="314">
        <v>11.69538</v>
      </c>
      <c r="F67" s="312"/>
      <c r="G67" s="312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4"/>
      <c r="V67" s="193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 t="s">
        <v>222</v>
      </c>
      <c r="AH67" s="169">
        <v>0</v>
      </c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169"/>
    </row>
    <row r="68" spans="1:60" ht="22.5" outlineLevel="1" x14ac:dyDescent="0.2">
      <c r="A68" s="170"/>
      <c r="B68" s="181"/>
      <c r="C68" s="309" t="s">
        <v>274</v>
      </c>
      <c r="D68" s="313"/>
      <c r="E68" s="314">
        <v>6.88</v>
      </c>
      <c r="F68" s="312"/>
      <c r="G68" s="312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4"/>
      <c r="V68" s="193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 t="s">
        <v>222</v>
      </c>
      <c r="AH68" s="169">
        <v>0</v>
      </c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69"/>
      <c r="BB68" s="169"/>
      <c r="BC68" s="169"/>
      <c r="BD68" s="169"/>
      <c r="BE68" s="169"/>
      <c r="BF68" s="169"/>
      <c r="BG68" s="169"/>
      <c r="BH68" s="169"/>
    </row>
    <row r="69" spans="1:60" outlineLevel="1" x14ac:dyDescent="0.2">
      <c r="A69" s="170"/>
      <c r="B69" s="181"/>
      <c r="C69" s="309" t="s">
        <v>275</v>
      </c>
      <c r="D69" s="313"/>
      <c r="E69" s="314">
        <v>1.9272</v>
      </c>
      <c r="F69" s="312"/>
      <c r="G69" s="312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4"/>
      <c r="V69" s="193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 t="s">
        <v>222</v>
      </c>
      <c r="AH69" s="169">
        <v>0</v>
      </c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/>
      <c r="BA69" s="169"/>
      <c r="BB69" s="169"/>
      <c r="BC69" s="169"/>
      <c r="BD69" s="169"/>
      <c r="BE69" s="169"/>
      <c r="BF69" s="169"/>
      <c r="BG69" s="169"/>
      <c r="BH69" s="169"/>
    </row>
    <row r="70" spans="1:60" ht="33.75" outlineLevel="1" x14ac:dyDescent="0.2">
      <c r="A70" s="170"/>
      <c r="B70" s="181"/>
      <c r="C70" s="309" t="s">
        <v>276</v>
      </c>
      <c r="D70" s="313"/>
      <c r="E70" s="314">
        <v>22.675799999999999</v>
      </c>
      <c r="F70" s="312"/>
      <c r="G70" s="312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4"/>
      <c r="V70" s="193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 t="s">
        <v>222</v>
      </c>
      <c r="AH70" s="169">
        <v>0</v>
      </c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  <c r="BA70" s="169"/>
      <c r="BB70" s="169"/>
      <c r="BC70" s="169"/>
      <c r="BD70" s="169"/>
      <c r="BE70" s="169"/>
      <c r="BF70" s="169"/>
      <c r="BG70" s="169"/>
      <c r="BH70" s="169"/>
    </row>
    <row r="71" spans="1:60" ht="22.5" outlineLevel="1" x14ac:dyDescent="0.2">
      <c r="A71" s="170"/>
      <c r="B71" s="181"/>
      <c r="C71" s="309" t="s">
        <v>277</v>
      </c>
      <c r="D71" s="313"/>
      <c r="E71" s="314">
        <v>6.1204799999999997</v>
      </c>
      <c r="F71" s="312"/>
      <c r="G71" s="312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4"/>
      <c r="V71" s="193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 t="s">
        <v>222</v>
      </c>
      <c r="AH71" s="169">
        <v>0</v>
      </c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69"/>
      <c r="AZ71" s="169"/>
      <c r="BA71" s="169"/>
      <c r="BB71" s="169"/>
      <c r="BC71" s="169"/>
      <c r="BD71" s="169"/>
      <c r="BE71" s="169"/>
      <c r="BF71" s="169"/>
      <c r="BG71" s="169"/>
      <c r="BH71" s="169"/>
    </row>
    <row r="72" spans="1:60" ht="33.75" outlineLevel="1" x14ac:dyDescent="0.2">
      <c r="A72" s="170"/>
      <c r="B72" s="181"/>
      <c r="C72" s="309" t="s">
        <v>278</v>
      </c>
      <c r="D72" s="313"/>
      <c r="E72" s="314">
        <v>3.7450999999999999</v>
      </c>
      <c r="F72" s="312"/>
      <c r="G72" s="312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4"/>
      <c r="V72" s="193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 t="s">
        <v>222</v>
      </c>
      <c r="AH72" s="169">
        <v>0</v>
      </c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</row>
    <row r="73" spans="1:60" ht="22.5" outlineLevel="1" x14ac:dyDescent="0.2">
      <c r="A73" s="170"/>
      <c r="B73" s="181"/>
      <c r="C73" s="309" t="s">
        <v>279</v>
      </c>
      <c r="D73" s="313"/>
      <c r="E73" s="314">
        <v>4.1945499999999996</v>
      </c>
      <c r="F73" s="312"/>
      <c r="G73" s="312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4"/>
      <c r="V73" s="193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 t="s">
        <v>222</v>
      </c>
      <c r="AH73" s="169">
        <v>0</v>
      </c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</row>
    <row r="74" spans="1:60" outlineLevel="1" x14ac:dyDescent="0.2">
      <c r="A74" s="170"/>
      <c r="B74" s="181"/>
      <c r="C74" s="309" t="s">
        <v>280</v>
      </c>
      <c r="D74" s="313"/>
      <c r="E74" s="314">
        <v>1.1453500000000001</v>
      </c>
      <c r="F74" s="312"/>
      <c r="G74" s="312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4"/>
      <c r="V74" s="193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 t="s">
        <v>222</v>
      </c>
      <c r="AH74" s="169">
        <v>0</v>
      </c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</row>
    <row r="75" spans="1:60" ht="33.75" outlineLevel="1" x14ac:dyDescent="0.2">
      <c r="A75" s="170"/>
      <c r="B75" s="181"/>
      <c r="C75" s="309" t="s">
        <v>281</v>
      </c>
      <c r="D75" s="313"/>
      <c r="E75" s="314">
        <v>23.777999999999999</v>
      </c>
      <c r="F75" s="312"/>
      <c r="G75" s="312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4"/>
      <c r="V75" s="193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 t="s">
        <v>222</v>
      </c>
      <c r="AH75" s="169">
        <v>0</v>
      </c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</row>
    <row r="76" spans="1:60" outlineLevel="1" x14ac:dyDescent="0.2">
      <c r="A76" s="170"/>
      <c r="B76" s="181"/>
      <c r="C76" s="309" t="s">
        <v>282</v>
      </c>
      <c r="D76" s="313"/>
      <c r="E76" s="314">
        <v>0.25</v>
      </c>
      <c r="F76" s="312"/>
      <c r="G76" s="312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4"/>
      <c r="V76" s="193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 t="s">
        <v>222</v>
      </c>
      <c r="AH76" s="169">
        <v>0</v>
      </c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</row>
    <row r="77" spans="1:60" ht="22.5" outlineLevel="1" x14ac:dyDescent="0.2">
      <c r="A77" s="170">
        <v>21</v>
      </c>
      <c r="B77" s="181" t="s">
        <v>283</v>
      </c>
      <c r="C77" s="308" t="s">
        <v>1725</v>
      </c>
      <c r="D77" s="310" t="s">
        <v>225</v>
      </c>
      <c r="E77" s="311">
        <f>49.91578-43.6</f>
        <v>6.3157799999999966</v>
      </c>
      <c r="F77" s="192"/>
      <c r="G77" s="312">
        <f>ROUND(E77*F77,2)</f>
        <v>0</v>
      </c>
      <c r="H77" s="192"/>
      <c r="I77" s="193">
        <f>ROUND(E77*H77,2)</f>
        <v>0</v>
      </c>
      <c r="J77" s="192"/>
      <c r="K77" s="193">
        <f>ROUND(E77*J77,2)</f>
        <v>0</v>
      </c>
      <c r="L77" s="193">
        <v>15</v>
      </c>
      <c r="M77" s="193">
        <f>G77*(1+L77/100)</f>
        <v>0</v>
      </c>
      <c r="N77" s="193">
        <v>2.16</v>
      </c>
      <c r="O77" s="193">
        <f>ROUND(E77*N77,2)</f>
        <v>13.64</v>
      </c>
      <c r="P77" s="193">
        <v>0</v>
      </c>
      <c r="Q77" s="193">
        <f>ROUND(E77*P77,2)</f>
        <v>0</v>
      </c>
      <c r="R77" s="193"/>
      <c r="S77" s="193" t="s">
        <v>269</v>
      </c>
      <c r="T77" s="193">
        <v>1.085</v>
      </c>
      <c r="U77" s="194">
        <f>ROUND(E77*T77,2)</f>
        <v>6.85</v>
      </c>
      <c r="V77" s="193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 t="s">
        <v>218</v>
      </c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</row>
    <row r="78" spans="1:60" outlineLevel="1" x14ac:dyDescent="0.2">
      <c r="A78" s="170"/>
      <c r="B78" s="181"/>
      <c r="C78" s="320"/>
      <c r="D78" s="321"/>
      <c r="E78" s="322"/>
      <c r="F78" s="323"/>
      <c r="G78" s="32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4"/>
      <c r="V78" s="193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 t="s">
        <v>222</v>
      </c>
      <c r="AH78" s="169">
        <v>0</v>
      </c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</row>
    <row r="79" spans="1:60" outlineLevel="1" x14ac:dyDescent="0.2">
      <c r="A79" s="170"/>
      <c r="B79" s="181"/>
      <c r="C79" s="320"/>
      <c r="D79" s="321"/>
      <c r="E79" s="322"/>
      <c r="F79" s="323"/>
      <c r="G79" s="32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4"/>
      <c r="V79" s="193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 t="s">
        <v>222</v>
      </c>
      <c r="AH79" s="169">
        <v>0</v>
      </c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</row>
    <row r="80" spans="1:60" outlineLevel="1" x14ac:dyDescent="0.2">
      <c r="A80" s="170"/>
      <c r="B80" s="181"/>
      <c r="C80" s="320"/>
      <c r="D80" s="321"/>
      <c r="E80" s="322"/>
      <c r="F80" s="323"/>
      <c r="G80" s="32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4"/>
      <c r="V80" s="193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 t="s">
        <v>222</v>
      </c>
      <c r="AH80" s="169">
        <v>0</v>
      </c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</row>
    <row r="81" spans="1:60" outlineLevel="1" x14ac:dyDescent="0.2">
      <c r="A81" s="170"/>
      <c r="B81" s="181"/>
      <c r="C81" s="320"/>
      <c r="D81" s="321"/>
      <c r="E81" s="322"/>
      <c r="F81" s="323"/>
      <c r="G81" s="32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4"/>
      <c r="V81" s="193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 t="s">
        <v>222</v>
      </c>
      <c r="AH81" s="169">
        <v>0</v>
      </c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</row>
    <row r="82" spans="1:60" outlineLevel="1" x14ac:dyDescent="0.2">
      <c r="A82" s="170"/>
      <c r="B82" s="181"/>
      <c r="C82" s="320"/>
      <c r="D82" s="321"/>
      <c r="E82" s="322"/>
      <c r="F82" s="323"/>
      <c r="G82" s="323"/>
      <c r="H82" s="193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4"/>
      <c r="V82" s="193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 t="s">
        <v>222</v>
      </c>
      <c r="AH82" s="169">
        <v>0</v>
      </c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</row>
    <row r="83" spans="1:60" ht="22.5" outlineLevel="1" x14ac:dyDescent="0.2">
      <c r="A83" s="170">
        <v>22</v>
      </c>
      <c r="B83" s="181" t="s">
        <v>284</v>
      </c>
      <c r="C83" s="308" t="s">
        <v>1726</v>
      </c>
      <c r="D83" s="310" t="s">
        <v>225</v>
      </c>
      <c r="E83" s="311">
        <f>56.87416-10.51</f>
        <v>46.364160000000005</v>
      </c>
      <c r="F83" s="192"/>
      <c r="G83" s="312">
        <f>ROUND(E83*F83,2)</f>
        <v>0</v>
      </c>
      <c r="H83" s="192"/>
      <c r="I83" s="193">
        <f>ROUND(E83*H83,2)</f>
        <v>0</v>
      </c>
      <c r="J83" s="192"/>
      <c r="K83" s="193">
        <f>ROUND(E83*J83,2)</f>
        <v>0</v>
      </c>
      <c r="L83" s="193">
        <v>15</v>
      </c>
      <c r="M83" s="193">
        <f>G83*(1+L83/100)</f>
        <v>0</v>
      </c>
      <c r="N83" s="193">
        <v>2.5249999999999999</v>
      </c>
      <c r="O83" s="193">
        <f>ROUND(E83*N83,2)</f>
        <v>117.07</v>
      </c>
      <c r="P83" s="193">
        <v>0</v>
      </c>
      <c r="Q83" s="193">
        <f>ROUND(E83*P83,2)</f>
        <v>0</v>
      </c>
      <c r="R83" s="193" t="s">
        <v>271</v>
      </c>
      <c r="S83" s="193" t="s">
        <v>217</v>
      </c>
      <c r="T83" s="193">
        <v>0.48</v>
      </c>
      <c r="U83" s="194">
        <f>ROUND(E83*T83,2)</f>
        <v>22.25</v>
      </c>
      <c r="V83" s="193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 t="s">
        <v>218</v>
      </c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</row>
    <row r="84" spans="1:60" outlineLevel="1" x14ac:dyDescent="0.2">
      <c r="A84" s="170"/>
      <c r="B84" s="181"/>
      <c r="C84" s="309" t="s">
        <v>285</v>
      </c>
      <c r="D84" s="313"/>
      <c r="E84" s="314">
        <v>37.752000000000002</v>
      </c>
      <c r="F84" s="312"/>
      <c r="G84" s="312"/>
      <c r="H84" s="193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4"/>
      <c r="V84" s="193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 t="s">
        <v>222</v>
      </c>
      <c r="AH84" s="169">
        <v>0</v>
      </c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</row>
    <row r="85" spans="1:60" outlineLevel="1" x14ac:dyDescent="0.2">
      <c r="A85" s="170"/>
      <c r="B85" s="181"/>
      <c r="C85" s="309" t="s">
        <v>286</v>
      </c>
      <c r="D85" s="313"/>
      <c r="E85" s="314">
        <v>18.399999999999999</v>
      </c>
      <c r="F85" s="312"/>
      <c r="G85" s="312"/>
      <c r="H85" s="193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4"/>
      <c r="V85" s="193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 t="s">
        <v>222</v>
      </c>
      <c r="AH85" s="169">
        <v>0</v>
      </c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</row>
    <row r="86" spans="1:60" outlineLevel="1" x14ac:dyDescent="0.2">
      <c r="A86" s="170"/>
      <c r="B86" s="181"/>
      <c r="C86" s="309" t="s">
        <v>287</v>
      </c>
      <c r="D86" s="313"/>
      <c r="E86" s="314">
        <v>0.72216000000000002</v>
      </c>
      <c r="F86" s="312"/>
      <c r="G86" s="312"/>
      <c r="H86" s="193"/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4"/>
      <c r="V86" s="193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 t="s">
        <v>222</v>
      </c>
      <c r="AH86" s="169">
        <v>0</v>
      </c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</row>
    <row r="87" spans="1:60" ht="22.5" outlineLevel="1" x14ac:dyDescent="0.2">
      <c r="A87" s="170">
        <v>23</v>
      </c>
      <c r="B87" s="181" t="s">
        <v>288</v>
      </c>
      <c r="C87" s="304" t="s">
        <v>1728</v>
      </c>
      <c r="D87" s="221" t="s">
        <v>1727</v>
      </c>
      <c r="E87" s="305">
        <v>0</v>
      </c>
      <c r="F87" s="222">
        <v>0</v>
      </c>
      <c r="G87" s="223">
        <f>ROUND(E87*F87,2)</f>
        <v>0</v>
      </c>
      <c r="H87" s="192"/>
      <c r="I87" s="193">
        <f>ROUND(E87*H87,2)</f>
        <v>0</v>
      </c>
      <c r="J87" s="192"/>
      <c r="K87" s="193">
        <f>ROUND(E87*J87,2)</f>
        <v>0</v>
      </c>
      <c r="L87" s="193">
        <v>15</v>
      </c>
      <c r="M87" s="193">
        <f>G87*(1+L87/100)</f>
        <v>0</v>
      </c>
      <c r="N87" s="193">
        <v>1.04548</v>
      </c>
      <c r="O87" s="193">
        <f>ROUND(E87*N87,2)</f>
        <v>0</v>
      </c>
      <c r="P87" s="193">
        <v>0</v>
      </c>
      <c r="Q87" s="193">
        <f>ROUND(E87*P87,2)</f>
        <v>0</v>
      </c>
      <c r="R87" s="193" t="s">
        <v>271</v>
      </c>
      <c r="S87" s="193" t="s">
        <v>217</v>
      </c>
      <c r="T87" s="193">
        <v>15.231</v>
      </c>
      <c r="U87" s="194">
        <f>ROUND(E87*T87,2)</f>
        <v>0</v>
      </c>
      <c r="V87" s="193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 t="s">
        <v>218</v>
      </c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</row>
    <row r="88" spans="1:60" outlineLevel="1" x14ac:dyDescent="0.2">
      <c r="A88" s="170"/>
      <c r="B88" s="181"/>
      <c r="C88" s="320"/>
      <c r="D88" s="321"/>
      <c r="E88" s="322"/>
      <c r="F88" s="323"/>
      <c r="G88" s="323"/>
      <c r="H88" s="193"/>
      <c r="I88" s="193"/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4"/>
      <c r="V88" s="193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 t="s">
        <v>222</v>
      </c>
      <c r="AH88" s="169">
        <v>0</v>
      </c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</row>
    <row r="89" spans="1:60" outlineLevel="1" x14ac:dyDescent="0.2">
      <c r="A89" s="170"/>
      <c r="B89" s="181"/>
      <c r="C89" s="320"/>
      <c r="D89" s="321"/>
      <c r="E89" s="322"/>
      <c r="F89" s="323"/>
      <c r="G89" s="323"/>
      <c r="H89" s="193"/>
      <c r="I89" s="193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4"/>
      <c r="V89" s="193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 t="s">
        <v>222</v>
      </c>
      <c r="AH89" s="169">
        <v>0</v>
      </c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</row>
    <row r="90" spans="1:60" outlineLevel="1" x14ac:dyDescent="0.2">
      <c r="A90" s="170"/>
      <c r="B90" s="181"/>
      <c r="C90" s="320"/>
      <c r="D90" s="321"/>
      <c r="E90" s="322"/>
      <c r="F90" s="323"/>
      <c r="G90" s="323"/>
      <c r="H90" s="193"/>
      <c r="I90" s="193"/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4"/>
      <c r="V90" s="193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 t="s">
        <v>222</v>
      </c>
      <c r="AH90" s="169">
        <v>0</v>
      </c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</row>
    <row r="91" spans="1:60" outlineLevel="1" x14ac:dyDescent="0.2">
      <c r="A91" s="170">
        <v>24</v>
      </c>
      <c r="B91" s="181" t="s">
        <v>290</v>
      </c>
      <c r="C91" s="209" t="s">
        <v>291</v>
      </c>
      <c r="D91" s="183" t="s">
        <v>215</v>
      </c>
      <c r="E91" s="187">
        <v>583.36</v>
      </c>
      <c r="F91" s="192"/>
      <c r="G91" s="193">
        <f>ROUND(E91*F91,2)</f>
        <v>0</v>
      </c>
      <c r="H91" s="192"/>
      <c r="I91" s="193">
        <f>ROUND(E91*H91,2)</f>
        <v>0</v>
      </c>
      <c r="J91" s="192"/>
      <c r="K91" s="193">
        <f>ROUND(E91*J91,2)</f>
        <v>0</v>
      </c>
      <c r="L91" s="193">
        <v>15</v>
      </c>
      <c r="M91" s="193">
        <f>G91*(1+L91/100)</f>
        <v>0</v>
      </c>
      <c r="N91" s="193">
        <v>5.0000000000000001E-4</v>
      </c>
      <c r="O91" s="193">
        <f>ROUND(E91*N91,2)</f>
        <v>0.28999999999999998</v>
      </c>
      <c r="P91" s="193">
        <v>0</v>
      </c>
      <c r="Q91" s="193">
        <f>ROUND(E91*P91,2)</f>
        <v>0</v>
      </c>
      <c r="R91" s="193" t="s">
        <v>292</v>
      </c>
      <c r="S91" s="193" t="s">
        <v>217</v>
      </c>
      <c r="T91" s="193">
        <v>9.4E-2</v>
      </c>
      <c r="U91" s="194">
        <f>ROUND(E91*T91,2)</f>
        <v>54.84</v>
      </c>
      <c r="V91" s="193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 t="s">
        <v>218</v>
      </c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</row>
    <row r="92" spans="1:60" outlineLevel="1" x14ac:dyDescent="0.2">
      <c r="A92" s="170"/>
      <c r="B92" s="181"/>
      <c r="C92" s="210" t="s">
        <v>293</v>
      </c>
      <c r="D92" s="184"/>
      <c r="E92" s="188">
        <v>503.36</v>
      </c>
      <c r="F92" s="193"/>
      <c r="G92" s="193"/>
      <c r="H92" s="193"/>
      <c r="I92" s="193"/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4"/>
      <c r="V92" s="193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 t="s">
        <v>222</v>
      </c>
      <c r="AH92" s="169">
        <v>0</v>
      </c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</row>
    <row r="93" spans="1:60" outlineLevel="1" x14ac:dyDescent="0.2">
      <c r="A93" s="170"/>
      <c r="B93" s="181"/>
      <c r="C93" s="210" t="s">
        <v>257</v>
      </c>
      <c r="D93" s="184"/>
      <c r="E93" s="188">
        <v>80</v>
      </c>
      <c r="F93" s="193"/>
      <c r="G93" s="193"/>
      <c r="H93" s="193"/>
      <c r="I93" s="193"/>
      <c r="J93" s="193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4"/>
      <c r="V93" s="193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 t="s">
        <v>222</v>
      </c>
      <c r="AH93" s="169">
        <v>0</v>
      </c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</row>
    <row r="94" spans="1:60" ht="22.5" outlineLevel="1" x14ac:dyDescent="0.2">
      <c r="A94" s="170">
        <v>25</v>
      </c>
      <c r="B94" s="181" t="s">
        <v>294</v>
      </c>
      <c r="C94" s="304" t="s">
        <v>295</v>
      </c>
      <c r="D94" s="221" t="s">
        <v>215</v>
      </c>
      <c r="E94" s="305">
        <v>0</v>
      </c>
      <c r="F94" s="222">
        <v>0</v>
      </c>
      <c r="G94" s="223">
        <f>ROUND(E94*F94,2)</f>
        <v>0</v>
      </c>
      <c r="H94" s="192"/>
      <c r="I94" s="193">
        <f>ROUND(E94*H94,2)</f>
        <v>0</v>
      </c>
      <c r="J94" s="192"/>
      <c r="K94" s="193">
        <f>ROUND(E94*J94,2)</f>
        <v>0</v>
      </c>
      <c r="L94" s="193">
        <v>15</v>
      </c>
      <c r="M94" s="193">
        <f>G94*(1+L94/100)</f>
        <v>0</v>
      </c>
      <c r="N94" s="193">
        <v>0.96299999999999997</v>
      </c>
      <c r="O94" s="193">
        <f>ROUND(E94*N94,2)</f>
        <v>0</v>
      </c>
      <c r="P94" s="193">
        <v>0</v>
      </c>
      <c r="Q94" s="193">
        <f>ROUND(E94*P94,2)</f>
        <v>0</v>
      </c>
      <c r="R94" s="193"/>
      <c r="S94" s="193" t="s">
        <v>269</v>
      </c>
      <c r="T94" s="193">
        <v>1.22</v>
      </c>
      <c r="U94" s="194">
        <f>ROUND(E94*T94,2)</f>
        <v>0</v>
      </c>
      <c r="V94" s="193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 t="s">
        <v>218</v>
      </c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</row>
    <row r="95" spans="1:60" outlineLevel="1" x14ac:dyDescent="0.2">
      <c r="A95" s="170"/>
      <c r="B95" s="181"/>
      <c r="C95" s="303" t="s">
        <v>1720</v>
      </c>
      <c r="D95" s="306"/>
      <c r="E95" s="307"/>
      <c r="F95" s="223"/>
      <c r="G95" s="223"/>
      <c r="H95" s="193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4"/>
      <c r="V95" s="193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 t="s">
        <v>222</v>
      </c>
      <c r="AH95" s="169">
        <v>0</v>
      </c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</row>
    <row r="96" spans="1:60" ht="22.5" outlineLevel="1" x14ac:dyDescent="0.2">
      <c r="A96" s="170">
        <v>26</v>
      </c>
      <c r="B96" s="181" t="s">
        <v>297</v>
      </c>
      <c r="C96" s="304" t="s">
        <v>298</v>
      </c>
      <c r="D96" s="221" t="s">
        <v>215</v>
      </c>
      <c r="E96" s="305">
        <v>0</v>
      </c>
      <c r="F96" s="222">
        <v>0</v>
      </c>
      <c r="G96" s="223">
        <f>ROUND(E96*F96,2)</f>
        <v>0</v>
      </c>
      <c r="H96" s="192"/>
      <c r="I96" s="193">
        <f>ROUND(E96*H96,2)</f>
        <v>0</v>
      </c>
      <c r="J96" s="192"/>
      <c r="K96" s="193">
        <f>ROUND(E96*J96,2)</f>
        <v>0</v>
      </c>
      <c r="L96" s="193">
        <v>15</v>
      </c>
      <c r="M96" s="193">
        <f>G96*(1+L96/100)</f>
        <v>0</v>
      </c>
      <c r="N96" s="193">
        <v>0.74</v>
      </c>
      <c r="O96" s="193">
        <f>ROUND(E96*N96,2)</f>
        <v>0</v>
      </c>
      <c r="P96" s="193">
        <v>0</v>
      </c>
      <c r="Q96" s="193">
        <f>ROUND(E96*P96,2)</f>
        <v>0</v>
      </c>
      <c r="R96" s="193" t="s">
        <v>271</v>
      </c>
      <c r="S96" s="193" t="s">
        <v>217</v>
      </c>
      <c r="T96" s="193">
        <v>1.1000000000000001</v>
      </c>
      <c r="U96" s="194">
        <f>ROUND(E96*T96,2)</f>
        <v>0</v>
      </c>
      <c r="V96" s="193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 t="s">
        <v>218</v>
      </c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</row>
    <row r="97" spans="1:60" outlineLevel="1" x14ac:dyDescent="0.2">
      <c r="A97" s="170"/>
      <c r="B97" s="181"/>
      <c r="C97" s="303" t="s">
        <v>1729</v>
      </c>
      <c r="D97" s="306"/>
      <c r="E97" s="307"/>
      <c r="F97" s="223"/>
      <c r="G97" s="223"/>
      <c r="H97" s="193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4"/>
      <c r="V97" s="193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 t="s">
        <v>222</v>
      </c>
      <c r="AH97" s="169">
        <v>0</v>
      </c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</row>
    <row r="98" spans="1:60" outlineLevel="1" x14ac:dyDescent="0.2">
      <c r="A98" s="170">
        <v>27</v>
      </c>
      <c r="B98" s="181" t="s">
        <v>299</v>
      </c>
      <c r="C98" s="304" t="s">
        <v>300</v>
      </c>
      <c r="D98" s="221" t="s">
        <v>289</v>
      </c>
      <c r="E98" s="305">
        <v>0</v>
      </c>
      <c r="F98" s="222">
        <v>0</v>
      </c>
      <c r="G98" s="223">
        <f>ROUND(E98*F98,2)</f>
        <v>0</v>
      </c>
      <c r="H98" s="192"/>
      <c r="I98" s="193">
        <f>ROUND(E98*H98,2)</f>
        <v>0</v>
      </c>
      <c r="J98" s="192"/>
      <c r="K98" s="193">
        <f>ROUND(E98*J98,2)</f>
        <v>0</v>
      </c>
      <c r="L98" s="193">
        <v>15</v>
      </c>
      <c r="M98" s="193">
        <f>G98*(1+L98/100)</f>
        <v>0</v>
      </c>
      <c r="N98" s="193">
        <v>1.0211600000000001</v>
      </c>
      <c r="O98" s="193">
        <f>ROUND(E98*N98,2)</f>
        <v>0</v>
      </c>
      <c r="P98" s="193">
        <v>0</v>
      </c>
      <c r="Q98" s="193">
        <f>ROUND(E98*P98,2)</f>
        <v>0</v>
      </c>
      <c r="R98" s="193" t="s">
        <v>271</v>
      </c>
      <c r="S98" s="193" t="s">
        <v>217</v>
      </c>
      <c r="T98" s="193">
        <v>23.530999999999999</v>
      </c>
      <c r="U98" s="194">
        <f>ROUND(E98*T98,2)</f>
        <v>0</v>
      </c>
      <c r="V98" s="193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 t="s">
        <v>218</v>
      </c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</row>
    <row r="99" spans="1:60" outlineLevel="1" x14ac:dyDescent="0.2">
      <c r="A99" s="170"/>
      <c r="B99" s="181"/>
      <c r="C99" s="303" t="s">
        <v>1720</v>
      </c>
      <c r="D99" s="306"/>
      <c r="E99" s="307"/>
      <c r="F99" s="223"/>
      <c r="G99" s="223"/>
      <c r="H99" s="193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4"/>
      <c r="V99" s="193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 t="s">
        <v>222</v>
      </c>
      <c r="AH99" s="169">
        <v>0</v>
      </c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</row>
    <row r="100" spans="1:60" outlineLevel="1" x14ac:dyDescent="0.2">
      <c r="A100" s="170"/>
      <c r="B100" s="181"/>
      <c r="C100" s="210"/>
      <c r="D100" s="184"/>
      <c r="E100" s="188"/>
      <c r="F100" s="193"/>
      <c r="G100" s="193"/>
      <c r="H100" s="193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4"/>
      <c r="V100" s="193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 t="s">
        <v>222</v>
      </c>
      <c r="AH100" s="169">
        <v>0</v>
      </c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</row>
    <row r="101" spans="1:60" ht="22.5" outlineLevel="1" x14ac:dyDescent="0.2">
      <c r="A101" s="170">
        <v>28</v>
      </c>
      <c r="B101" s="181" t="s">
        <v>301</v>
      </c>
      <c r="C101" s="304" t="s">
        <v>302</v>
      </c>
      <c r="D101" s="221" t="s">
        <v>303</v>
      </c>
      <c r="E101" s="305">
        <v>0</v>
      </c>
      <c r="F101" s="222">
        <v>0</v>
      </c>
      <c r="G101" s="223">
        <f>ROUND(E101*F101,2)</f>
        <v>0</v>
      </c>
      <c r="H101" s="192"/>
      <c r="I101" s="193">
        <f>ROUND(E101*H101,2)</f>
        <v>0</v>
      </c>
      <c r="J101" s="192"/>
      <c r="K101" s="193">
        <f>ROUND(E101*J101,2)</f>
        <v>0</v>
      </c>
      <c r="L101" s="193">
        <v>15</v>
      </c>
      <c r="M101" s="193">
        <f>G101*(1+L101/100)</f>
        <v>0</v>
      </c>
      <c r="N101" s="193">
        <v>4.8999999999999998E-4</v>
      </c>
      <c r="O101" s="193">
        <f>ROUND(E101*N101,2)</f>
        <v>0</v>
      </c>
      <c r="P101" s="193">
        <v>0</v>
      </c>
      <c r="Q101" s="193">
        <f>ROUND(E101*P101,2)</f>
        <v>0</v>
      </c>
      <c r="R101" s="193" t="s">
        <v>292</v>
      </c>
      <c r="S101" s="193" t="s">
        <v>217</v>
      </c>
      <c r="T101" s="193">
        <v>0.05</v>
      </c>
      <c r="U101" s="194">
        <f>ROUND(E101*T101,2)</f>
        <v>0</v>
      </c>
      <c r="V101" s="193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 t="s">
        <v>218</v>
      </c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</row>
    <row r="102" spans="1:60" outlineLevel="1" x14ac:dyDescent="0.2">
      <c r="A102" s="170"/>
      <c r="B102" s="181"/>
      <c r="C102" s="303" t="s">
        <v>1720</v>
      </c>
      <c r="D102" s="306"/>
      <c r="E102" s="307"/>
      <c r="F102" s="223"/>
      <c r="G102" s="223"/>
      <c r="H102" s="193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4"/>
      <c r="V102" s="193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 t="s">
        <v>222</v>
      </c>
      <c r="AH102" s="169">
        <v>0</v>
      </c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</row>
    <row r="103" spans="1:60" outlineLevel="1" x14ac:dyDescent="0.2">
      <c r="A103" s="170">
        <v>29</v>
      </c>
      <c r="B103" s="181" t="s">
        <v>304</v>
      </c>
      <c r="C103" s="304" t="s">
        <v>305</v>
      </c>
      <c r="D103" s="221" t="s">
        <v>225</v>
      </c>
      <c r="E103" s="305">
        <v>0</v>
      </c>
      <c r="F103" s="222">
        <v>0</v>
      </c>
      <c r="G103" s="223">
        <f>ROUND(E103*F103,2)</f>
        <v>0</v>
      </c>
      <c r="H103" s="192"/>
      <c r="I103" s="193">
        <f>ROUND(E103*H103,2)</f>
        <v>0</v>
      </c>
      <c r="J103" s="192"/>
      <c r="K103" s="193">
        <f>ROUND(E103*J103,2)</f>
        <v>0</v>
      </c>
      <c r="L103" s="193">
        <v>15</v>
      </c>
      <c r="M103" s="193">
        <f>G103*(1+L103/100)</f>
        <v>0</v>
      </c>
      <c r="N103" s="193">
        <v>1.9205000000000001</v>
      </c>
      <c r="O103" s="193">
        <f>ROUND(E103*N103,2)</f>
        <v>0</v>
      </c>
      <c r="P103" s="193">
        <v>0</v>
      </c>
      <c r="Q103" s="193">
        <f>ROUND(E103*P103,2)</f>
        <v>0</v>
      </c>
      <c r="R103" s="193" t="s">
        <v>292</v>
      </c>
      <c r="S103" s="193" t="s">
        <v>217</v>
      </c>
      <c r="T103" s="193">
        <v>1.5840000000000001</v>
      </c>
      <c r="U103" s="194">
        <f>ROUND(E103*T103,2)</f>
        <v>0</v>
      </c>
      <c r="V103" s="193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 t="s">
        <v>218</v>
      </c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</row>
    <row r="104" spans="1:60" outlineLevel="1" x14ac:dyDescent="0.2">
      <c r="A104" s="170"/>
      <c r="B104" s="181"/>
      <c r="C104" s="324"/>
      <c r="D104" s="325"/>
      <c r="E104" s="326"/>
      <c r="F104" s="327"/>
      <c r="G104" s="328"/>
      <c r="H104" s="193"/>
      <c r="I104" s="193"/>
      <c r="J104" s="193"/>
      <c r="K104" s="193"/>
      <c r="L104" s="193"/>
      <c r="M104" s="193"/>
      <c r="N104" s="193"/>
      <c r="O104" s="193"/>
      <c r="P104" s="193"/>
      <c r="Q104" s="193"/>
      <c r="R104" s="193"/>
      <c r="S104" s="193"/>
      <c r="T104" s="193"/>
      <c r="U104" s="194"/>
      <c r="V104" s="193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 t="s">
        <v>220</v>
      </c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77">
        <f>C104</f>
        <v>0</v>
      </c>
      <c r="BB104" s="169"/>
      <c r="BC104" s="169"/>
      <c r="BD104" s="169"/>
      <c r="BE104" s="169"/>
      <c r="BF104" s="169"/>
      <c r="BG104" s="169"/>
      <c r="BH104" s="169"/>
    </row>
    <row r="105" spans="1:60" outlineLevel="1" x14ac:dyDescent="0.2">
      <c r="A105" s="170"/>
      <c r="B105" s="181"/>
      <c r="C105" s="303" t="s">
        <v>1720</v>
      </c>
      <c r="D105" s="306"/>
      <c r="E105" s="307"/>
      <c r="F105" s="223"/>
      <c r="G105" s="223"/>
      <c r="H105" s="193"/>
      <c r="I105" s="193"/>
      <c r="J105" s="193"/>
      <c r="K105" s="193"/>
      <c r="L105" s="193"/>
      <c r="M105" s="193"/>
      <c r="N105" s="193"/>
      <c r="O105" s="193"/>
      <c r="P105" s="193"/>
      <c r="Q105" s="193"/>
      <c r="R105" s="193"/>
      <c r="S105" s="193"/>
      <c r="T105" s="193"/>
      <c r="U105" s="194"/>
      <c r="V105" s="193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 t="s">
        <v>222</v>
      </c>
      <c r="AH105" s="169">
        <v>0</v>
      </c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</row>
    <row r="106" spans="1:60" outlineLevel="1" x14ac:dyDescent="0.2">
      <c r="A106" s="170">
        <v>30</v>
      </c>
      <c r="B106" s="181" t="s">
        <v>306</v>
      </c>
      <c r="C106" s="304" t="s">
        <v>307</v>
      </c>
      <c r="D106" s="221" t="s">
        <v>215</v>
      </c>
      <c r="E106" s="305">
        <v>0</v>
      </c>
      <c r="F106" s="222">
        <v>0</v>
      </c>
      <c r="G106" s="223">
        <f>ROUND(E106*F106,2)</f>
        <v>0</v>
      </c>
      <c r="H106" s="192"/>
      <c r="I106" s="193">
        <f>ROUND(E106*H106,2)</f>
        <v>0</v>
      </c>
      <c r="J106" s="192"/>
      <c r="K106" s="193">
        <f>ROUND(E106*J106,2)</f>
        <v>0</v>
      </c>
      <c r="L106" s="193">
        <v>15</v>
      </c>
      <c r="M106" s="193">
        <f>G106*(1+L106/100)</f>
        <v>0</v>
      </c>
      <c r="N106" s="193">
        <v>1.8000000000000001E-4</v>
      </c>
      <c r="O106" s="193">
        <f>ROUND(E106*N106,2)</f>
        <v>0</v>
      </c>
      <c r="P106" s="193">
        <v>0</v>
      </c>
      <c r="Q106" s="193">
        <f>ROUND(E106*P106,2)</f>
        <v>0</v>
      </c>
      <c r="R106" s="193" t="s">
        <v>292</v>
      </c>
      <c r="S106" s="193" t="s">
        <v>217</v>
      </c>
      <c r="T106" s="193">
        <v>7.4999999999999997E-2</v>
      </c>
      <c r="U106" s="194">
        <f>ROUND(E106*T106,2)</f>
        <v>0</v>
      </c>
      <c r="V106" s="193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 t="s">
        <v>218</v>
      </c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</row>
    <row r="107" spans="1:60" outlineLevel="1" x14ac:dyDescent="0.2">
      <c r="A107" s="170"/>
      <c r="B107" s="181"/>
      <c r="C107" s="303" t="s">
        <v>1720</v>
      </c>
      <c r="D107" s="306"/>
      <c r="E107" s="307"/>
      <c r="F107" s="223"/>
      <c r="G107" s="223"/>
      <c r="H107" s="193"/>
      <c r="I107" s="193"/>
      <c r="J107" s="193"/>
      <c r="K107" s="193"/>
      <c r="L107" s="193"/>
      <c r="M107" s="193"/>
      <c r="N107" s="193"/>
      <c r="O107" s="193"/>
      <c r="P107" s="193"/>
      <c r="Q107" s="193"/>
      <c r="R107" s="193"/>
      <c r="S107" s="193"/>
      <c r="T107" s="193"/>
      <c r="U107" s="194"/>
      <c r="V107" s="193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 t="s">
        <v>222</v>
      </c>
      <c r="AH107" s="169">
        <v>0</v>
      </c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</row>
    <row r="108" spans="1:60" outlineLevel="1" x14ac:dyDescent="0.2">
      <c r="A108" s="170">
        <v>31</v>
      </c>
      <c r="B108" s="181" t="s">
        <v>308</v>
      </c>
      <c r="C108" s="304" t="s">
        <v>309</v>
      </c>
      <c r="D108" s="221" t="s">
        <v>215</v>
      </c>
      <c r="E108" s="305">
        <v>0</v>
      </c>
      <c r="F108" s="222">
        <v>0</v>
      </c>
      <c r="G108" s="223">
        <f>ROUND(E108*F108,2)</f>
        <v>0</v>
      </c>
      <c r="H108" s="192"/>
      <c r="I108" s="193">
        <f>ROUND(E108*H108,2)</f>
        <v>0</v>
      </c>
      <c r="J108" s="192"/>
      <c r="K108" s="193">
        <f>ROUND(E108*J108,2)</f>
        <v>0</v>
      </c>
      <c r="L108" s="193">
        <v>15</v>
      </c>
      <c r="M108" s="193">
        <f>G108*(1+L108/100)</f>
        <v>0</v>
      </c>
      <c r="N108" s="193">
        <v>2.9999999999999997E-4</v>
      </c>
      <c r="O108" s="193">
        <f>ROUND(E108*N108,2)</f>
        <v>0</v>
      </c>
      <c r="P108" s="193">
        <v>0</v>
      </c>
      <c r="Q108" s="193">
        <f>ROUND(E108*P108,2)</f>
        <v>0</v>
      </c>
      <c r="R108" s="193" t="s">
        <v>310</v>
      </c>
      <c r="S108" s="193" t="s">
        <v>217</v>
      </c>
      <c r="T108" s="193">
        <v>0</v>
      </c>
      <c r="U108" s="194">
        <f>ROUND(E108*T108,2)</f>
        <v>0</v>
      </c>
      <c r="V108" s="193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 t="s">
        <v>311</v>
      </c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</row>
    <row r="109" spans="1:60" outlineLevel="1" x14ac:dyDescent="0.2">
      <c r="A109" s="170"/>
      <c r="B109" s="181"/>
      <c r="C109" s="303" t="s">
        <v>1720</v>
      </c>
      <c r="D109" s="306"/>
      <c r="E109" s="307"/>
      <c r="F109" s="223"/>
      <c r="G109" s="223"/>
      <c r="H109" s="193"/>
      <c r="I109" s="193"/>
      <c r="J109" s="193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4"/>
      <c r="V109" s="193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 t="s">
        <v>222</v>
      </c>
      <c r="AH109" s="169">
        <v>0</v>
      </c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</row>
    <row r="110" spans="1:60" outlineLevel="1" x14ac:dyDescent="0.2">
      <c r="A110" s="170">
        <v>32</v>
      </c>
      <c r="B110" s="181" t="s">
        <v>312</v>
      </c>
      <c r="C110" s="304" t="s">
        <v>313</v>
      </c>
      <c r="D110" s="221" t="s">
        <v>225</v>
      </c>
      <c r="E110" s="305">
        <v>0</v>
      </c>
      <c r="F110" s="222">
        <v>0</v>
      </c>
      <c r="G110" s="223">
        <f>ROUND(E110*F110,2)</f>
        <v>0</v>
      </c>
      <c r="H110" s="192"/>
      <c r="I110" s="193">
        <f>ROUND(E110*H110,2)</f>
        <v>0</v>
      </c>
      <c r="J110" s="192"/>
      <c r="K110" s="193">
        <f>ROUND(E110*J110,2)</f>
        <v>0</v>
      </c>
      <c r="L110" s="193">
        <v>15</v>
      </c>
      <c r="M110" s="193">
        <f>G110*(1+L110/100)</f>
        <v>0</v>
      </c>
      <c r="N110" s="193">
        <v>1.665</v>
      </c>
      <c r="O110" s="193">
        <f>ROUND(E110*N110,2)</f>
        <v>0</v>
      </c>
      <c r="P110" s="193">
        <v>0</v>
      </c>
      <c r="Q110" s="193">
        <f>ROUND(E110*P110,2)</f>
        <v>0</v>
      </c>
      <c r="R110" s="193" t="s">
        <v>292</v>
      </c>
      <c r="S110" s="193" t="s">
        <v>217</v>
      </c>
      <c r="T110" s="193">
        <v>0.92</v>
      </c>
      <c r="U110" s="194">
        <f>ROUND(E110*T110,2)</f>
        <v>0</v>
      </c>
      <c r="V110" s="193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 t="s">
        <v>218</v>
      </c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</row>
    <row r="111" spans="1:60" outlineLevel="1" x14ac:dyDescent="0.2">
      <c r="A111" s="170"/>
      <c r="B111" s="181"/>
      <c r="C111" s="303" t="s">
        <v>1720</v>
      </c>
      <c r="D111" s="306"/>
      <c r="E111" s="307"/>
      <c r="F111" s="223"/>
      <c r="G111" s="223"/>
      <c r="H111" s="193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4"/>
      <c r="V111" s="193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 t="s">
        <v>222</v>
      </c>
      <c r="AH111" s="169">
        <v>0</v>
      </c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</row>
    <row r="112" spans="1:60" outlineLevel="1" x14ac:dyDescent="0.2">
      <c r="A112" s="170">
        <v>33</v>
      </c>
      <c r="B112" s="181" t="s">
        <v>314</v>
      </c>
      <c r="C112" s="209" t="s">
        <v>315</v>
      </c>
      <c r="D112" s="183" t="s">
        <v>225</v>
      </c>
      <c r="E112" s="187">
        <v>2.7</v>
      </c>
      <c r="F112" s="192"/>
      <c r="G112" s="193">
        <f>ROUND(E112*F112,2)</f>
        <v>0</v>
      </c>
      <c r="H112" s="192"/>
      <c r="I112" s="193">
        <f>ROUND(E112*H112,2)</f>
        <v>0</v>
      </c>
      <c r="J112" s="192"/>
      <c r="K112" s="193">
        <f>ROUND(E112*J112,2)</f>
        <v>0</v>
      </c>
      <c r="L112" s="193">
        <v>15</v>
      </c>
      <c r="M112" s="193">
        <f>G112*(1+L112/100)</f>
        <v>0</v>
      </c>
      <c r="N112" s="193">
        <v>2.5249999999999999</v>
      </c>
      <c r="O112" s="193">
        <f>ROUND(E112*N112,2)</f>
        <v>6.82</v>
      </c>
      <c r="P112" s="193">
        <v>0</v>
      </c>
      <c r="Q112" s="193">
        <f>ROUND(E112*P112,2)</f>
        <v>0</v>
      </c>
      <c r="R112" s="193" t="s">
        <v>271</v>
      </c>
      <c r="S112" s="193" t="s">
        <v>217</v>
      </c>
      <c r="T112" s="193">
        <v>0.47699999999999998</v>
      </c>
      <c r="U112" s="194">
        <f>ROUND(E112*T112,2)</f>
        <v>1.29</v>
      </c>
      <c r="V112" s="193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 t="s">
        <v>218</v>
      </c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</row>
    <row r="113" spans="1:60" outlineLevel="1" x14ac:dyDescent="0.2">
      <c r="A113" s="170"/>
      <c r="B113" s="181"/>
      <c r="C113" s="210" t="s">
        <v>316</v>
      </c>
      <c r="D113" s="184"/>
      <c r="E113" s="188">
        <v>2.7</v>
      </c>
      <c r="F113" s="193"/>
      <c r="G113" s="193"/>
      <c r="H113" s="193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4"/>
      <c r="V113" s="193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 t="s">
        <v>222</v>
      </c>
      <c r="AH113" s="169">
        <v>0</v>
      </c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</row>
    <row r="114" spans="1:60" x14ac:dyDescent="0.2">
      <c r="A114" s="178" t="s">
        <v>211</v>
      </c>
      <c r="B114" s="182" t="s">
        <v>81</v>
      </c>
      <c r="C114" s="211" t="s">
        <v>83</v>
      </c>
      <c r="D114" s="185"/>
      <c r="E114" s="189"/>
      <c r="F114" s="195"/>
      <c r="G114" s="195">
        <f>SUMIF(AG115:AG189,"&lt;&gt;NOR",G115:G189)</f>
        <v>0</v>
      </c>
      <c r="H114" s="195"/>
      <c r="I114" s="195">
        <f>SUM(I115:I189)</f>
        <v>0</v>
      </c>
      <c r="J114" s="195"/>
      <c r="K114" s="195">
        <f>SUM(K115:K189)</f>
        <v>0</v>
      </c>
      <c r="L114" s="195"/>
      <c r="M114" s="195">
        <f>SUM(M115:M189)</f>
        <v>0</v>
      </c>
      <c r="N114" s="195"/>
      <c r="O114" s="195">
        <f>SUM(O115:O189)</f>
        <v>270.07</v>
      </c>
      <c r="P114" s="195"/>
      <c r="Q114" s="195">
        <f>SUM(Q115:Q189)</f>
        <v>0</v>
      </c>
      <c r="R114" s="195"/>
      <c r="S114" s="195"/>
      <c r="T114" s="195"/>
      <c r="U114" s="196">
        <f>SUM(U115:U189)</f>
        <v>780.43000000000018</v>
      </c>
      <c r="V114" s="195"/>
      <c r="AG114" t="s">
        <v>212</v>
      </c>
    </row>
    <row r="115" spans="1:60" outlineLevel="1" x14ac:dyDescent="0.2">
      <c r="A115" s="170">
        <v>34</v>
      </c>
      <c r="B115" s="181" t="s">
        <v>317</v>
      </c>
      <c r="C115" s="209" t="s">
        <v>318</v>
      </c>
      <c r="D115" s="183" t="s">
        <v>303</v>
      </c>
      <c r="E115" s="187">
        <v>5.39</v>
      </c>
      <c r="F115" s="192"/>
      <c r="G115" s="193">
        <f>ROUND(E115*F115,2)</f>
        <v>0</v>
      </c>
      <c r="H115" s="192"/>
      <c r="I115" s="193">
        <f>ROUND(E115*H115,2)</f>
        <v>0</v>
      </c>
      <c r="J115" s="192"/>
      <c r="K115" s="193">
        <f>ROUND(E115*J115,2)</f>
        <v>0</v>
      </c>
      <c r="L115" s="193">
        <v>15</v>
      </c>
      <c r="M115" s="193">
        <f>G115*(1+L115/100)</f>
        <v>0</v>
      </c>
      <c r="N115" s="193">
        <v>5.3670000000000002E-2</v>
      </c>
      <c r="O115" s="193">
        <f>ROUND(E115*N115,2)</f>
        <v>0.28999999999999998</v>
      </c>
      <c r="P115" s="193">
        <v>0</v>
      </c>
      <c r="Q115" s="193">
        <f>ROUND(E115*P115,2)</f>
        <v>0</v>
      </c>
      <c r="R115" s="193" t="s">
        <v>271</v>
      </c>
      <c r="S115" s="193" t="s">
        <v>217</v>
      </c>
      <c r="T115" s="193">
        <v>0.23899999999999999</v>
      </c>
      <c r="U115" s="194">
        <f>ROUND(E115*T115,2)</f>
        <v>1.29</v>
      </c>
      <c r="V115" s="193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 t="s">
        <v>218</v>
      </c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</row>
    <row r="116" spans="1:60" outlineLevel="1" x14ac:dyDescent="0.2">
      <c r="A116" s="170"/>
      <c r="B116" s="181"/>
      <c r="C116" s="210" t="s">
        <v>319</v>
      </c>
      <c r="D116" s="184"/>
      <c r="E116" s="188">
        <v>5.39</v>
      </c>
      <c r="F116" s="193"/>
      <c r="G116" s="193"/>
      <c r="H116" s="193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4"/>
      <c r="V116" s="193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 t="s">
        <v>222</v>
      </c>
      <c r="AH116" s="169">
        <v>0</v>
      </c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</row>
    <row r="117" spans="1:60" outlineLevel="1" x14ac:dyDescent="0.2">
      <c r="A117" s="170">
        <v>35</v>
      </c>
      <c r="B117" s="181" t="s">
        <v>320</v>
      </c>
      <c r="C117" s="209" t="s">
        <v>321</v>
      </c>
      <c r="D117" s="183" t="s">
        <v>215</v>
      </c>
      <c r="E117" s="187">
        <v>60.474499999999999</v>
      </c>
      <c r="F117" s="192"/>
      <c r="G117" s="193">
        <f>ROUND(E117*F117,2)</f>
        <v>0</v>
      </c>
      <c r="H117" s="192"/>
      <c r="I117" s="193">
        <f>ROUND(E117*H117,2)</f>
        <v>0</v>
      </c>
      <c r="J117" s="192"/>
      <c r="K117" s="193">
        <f>ROUND(E117*J117,2)</f>
        <v>0</v>
      </c>
      <c r="L117" s="193">
        <v>15</v>
      </c>
      <c r="M117" s="193">
        <f>G117*(1+L117/100)</f>
        <v>0</v>
      </c>
      <c r="N117" s="193">
        <v>0.35352</v>
      </c>
      <c r="O117" s="193">
        <f>ROUND(E117*N117,2)</f>
        <v>21.38</v>
      </c>
      <c r="P117" s="193">
        <v>0</v>
      </c>
      <c r="Q117" s="193">
        <f>ROUND(E117*P117,2)</f>
        <v>0</v>
      </c>
      <c r="R117" s="193" t="s">
        <v>271</v>
      </c>
      <c r="S117" s="193" t="s">
        <v>217</v>
      </c>
      <c r="T117" s="193">
        <v>1.1763999999999999</v>
      </c>
      <c r="U117" s="194">
        <f>ROUND(E117*T117,2)</f>
        <v>71.14</v>
      </c>
      <c r="V117" s="193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 t="s">
        <v>218</v>
      </c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</row>
    <row r="118" spans="1:60" outlineLevel="1" x14ac:dyDescent="0.2">
      <c r="A118" s="170"/>
      <c r="B118" s="181"/>
      <c r="C118" s="210" t="s">
        <v>322</v>
      </c>
      <c r="D118" s="184"/>
      <c r="E118" s="188">
        <v>60.474499999999999</v>
      </c>
      <c r="F118" s="193"/>
      <c r="G118" s="193"/>
      <c r="H118" s="193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4"/>
      <c r="V118" s="193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 t="s">
        <v>222</v>
      </c>
      <c r="AH118" s="169">
        <v>0</v>
      </c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</row>
    <row r="119" spans="1:60" outlineLevel="1" x14ac:dyDescent="0.2">
      <c r="A119" s="170">
        <v>36</v>
      </c>
      <c r="B119" s="181" t="s">
        <v>323</v>
      </c>
      <c r="C119" s="209" t="s">
        <v>324</v>
      </c>
      <c r="D119" s="183" t="s">
        <v>215</v>
      </c>
      <c r="E119" s="187">
        <v>234.71449999999999</v>
      </c>
      <c r="F119" s="192"/>
      <c r="G119" s="193">
        <f>ROUND(E119*F119,2)</f>
        <v>0</v>
      </c>
      <c r="H119" s="192"/>
      <c r="I119" s="193">
        <f>ROUND(E119*H119,2)</f>
        <v>0</v>
      </c>
      <c r="J119" s="192"/>
      <c r="K119" s="193">
        <f>ROUND(E119*J119,2)</f>
        <v>0</v>
      </c>
      <c r="L119" s="193">
        <v>15</v>
      </c>
      <c r="M119" s="193">
        <f>G119*(1+L119/100)</f>
        <v>0</v>
      </c>
      <c r="N119" s="193">
        <v>0.33427000000000001</v>
      </c>
      <c r="O119" s="193">
        <f>ROUND(E119*N119,2)</f>
        <v>78.459999999999994</v>
      </c>
      <c r="P119" s="193">
        <v>0</v>
      </c>
      <c r="Q119" s="193">
        <f>ROUND(E119*P119,2)</f>
        <v>0</v>
      </c>
      <c r="R119" s="193" t="s">
        <v>271</v>
      </c>
      <c r="S119" s="193" t="s">
        <v>217</v>
      </c>
      <c r="T119" s="193">
        <v>1.0134000000000001</v>
      </c>
      <c r="U119" s="194">
        <f>ROUND(E119*T119,2)</f>
        <v>237.86</v>
      </c>
      <c r="V119" s="193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 t="s">
        <v>218</v>
      </c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</row>
    <row r="120" spans="1:60" outlineLevel="1" x14ac:dyDescent="0.2">
      <c r="A120" s="170"/>
      <c r="B120" s="181"/>
      <c r="C120" s="210" t="s">
        <v>325</v>
      </c>
      <c r="D120" s="184"/>
      <c r="E120" s="188">
        <v>153.75</v>
      </c>
      <c r="F120" s="193"/>
      <c r="G120" s="193"/>
      <c r="H120" s="193"/>
      <c r="I120" s="193"/>
      <c r="J120" s="193"/>
      <c r="K120" s="193"/>
      <c r="L120" s="193"/>
      <c r="M120" s="193"/>
      <c r="N120" s="193"/>
      <c r="O120" s="193"/>
      <c r="P120" s="193"/>
      <c r="Q120" s="193"/>
      <c r="R120" s="193"/>
      <c r="S120" s="193"/>
      <c r="T120" s="193"/>
      <c r="U120" s="194"/>
      <c r="V120" s="193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 t="s">
        <v>222</v>
      </c>
      <c r="AH120" s="169">
        <v>0</v>
      </c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</row>
    <row r="121" spans="1:60" ht="33.75" outlineLevel="1" x14ac:dyDescent="0.2">
      <c r="A121" s="170"/>
      <c r="B121" s="181"/>
      <c r="C121" s="210" t="s">
        <v>326</v>
      </c>
      <c r="D121" s="184"/>
      <c r="E121" s="188">
        <v>-22.545000000000002</v>
      </c>
      <c r="F121" s="193"/>
      <c r="G121" s="193"/>
      <c r="H121" s="193"/>
      <c r="I121" s="193"/>
      <c r="J121" s="193"/>
      <c r="K121" s="193"/>
      <c r="L121" s="193"/>
      <c r="M121" s="193"/>
      <c r="N121" s="193"/>
      <c r="O121" s="193"/>
      <c r="P121" s="193"/>
      <c r="Q121" s="193"/>
      <c r="R121" s="193"/>
      <c r="S121" s="193"/>
      <c r="T121" s="193"/>
      <c r="U121" s="194"/>
      <c r="V121" s="193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 t="s">
        <v>222</v>
      </c>
      <c r="AH121" s="169">
        <v>0</v>
      </c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</row>
    <row r="122" spans="1:60" ht="33.75" outlineLevel="1" x14ac:dyDescent="0.2">
      <c r="A122" s="170"/>
      <c r="B122" s="181"/>
      <c r="C122" s="210" t="s">
        <v>327</v>
      </c>
      <c r="D122" s="184"/>
      <c r="E122" s="188">
        <v>115.7345</v>
      </c>
      <c r="F122" s="193"/>
      <c r="G122" s="193"/>
      <c r="H122" s="193"/>
      <c r="I122" s="193"/>
      <c r="J122" s="193"/>
      <c r="K122" s="193"/>
      <c r="L122" s="193"/>
      <c r="M122" s="193"/>
      <c r="N122" s="193"/>
      <c r="O122" s="193"/>
      <c r="P122" s="193"/>
      <c r="Q122" s="193"/>
      <c r="R122" s="193"/>
      <c r="S122" s="193"/>
      <c r="T122" s="193"/>
      <c r="U122" s="194"/>
      <c r="V122" s="193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 t="s">
        <v>222</v>
      </c>
      <c r="AH122" s="169">
        <v>0</v>
      </c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</row>
    <row r="123" spans="1:60" outlineLevel="1" x14ac:dyDescent="0.2">
      <c r="A123" s="170"/>
      <c r="B123" s="181"/>
      <c r="C123" s="210" t="s">
        <v>328</v>
      </c>
      <c r="D123" s="184"/>
      <c r="E123" s="188">
        <v>-12.225</v>
      </c>
      <c r="F123" s="193"/>
      <c r="G123" s="193"/>
      <c r="H123" s="193"/>
      <c r="I123" s="193"/>
      <c r="J123" s="193"/>
      <c r="K123" s="193"/>
      <c r="L123" s="193"/>
      <c r="M123" s="193"/>
      <c r="N123" s="193"/>
      <c r="O123" s="193"/>
      <c r="P123" s="193"/>
      <c r="Q123" s="193"/>
      <c r="R123" s="193"/>
      <c r="S123" s="193"/>
      <c r="T123" s="193"/>
      <c r="U123" s="194"/>
      <c r="V123" s="193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 t="s">
        <v>222</v>
      </c>
      <c r="AH123" s="169">
        <v>0</v>
      </c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</row>
    <row r="124" spans="1:60" outlineLevel="1" x14ac:dyDescent="0.2">
      <c r="A124" s="170">
        <v>37</v>
      </c>
      <c r="B124" s="181" t="s">
        <v>329</v>
      </c>
      <c r="C124" s="209" t="s">
        <v>330</v>
      </c>
      <c r="D124" s="183" t="s">
        <v>215</v>
      </c>
      <c r="E124" s="187">
        <v>49.43</v>
      </c>
      <c r="F124" s="192"/>
      <c r="G124" s="193">
        <f>ROUND(E124*F124,2)</f>
        <v>0</v>
      </c>
      <c r="H124" s="192"/>
      <c r="I124" s="193">
        <f>ROUND(E124*H124,2)</f>
        <v>0</v>
      </c>
      <c r="J124" s="192"/>
      <c r="K124" s="193">
        <f>ROUND(E124*J124,2)</f>
        <v>0</v>
      </c>
      <c r="L124" s="193">
        <v>15</v>
      </c>
      <c r="M124" s="193">
        <f>G124*(1+L124/100)</f>
        <v>0</v>
      </c>
      <c r="N124" s="193">
        <v>0.25878000000000001</v>
      </c>
      <c r="O124" s="193">
        <f>ROUND(E124*N124,2)</f>
        <v>12.79</v>
      </c>
      <c r="P124" s="193">
        <v>0</v>
      </c>
      <c r="Q124" s="193">
        <f>ROUND(E124*P124,2)</f>
        <v>0</v>
      </c>
      <c r="R124" s="193" t="s">
        <v>271</v>
      </c>
      <c r="S124" s="193" t="s">
        <v>217</v>
      </c>
      <c r="T124" s="193">
        <v>0.7</v>
      </c>
      <c r="U124" s="194">
        <f>ROUND(E124*T124,2)</f>
        <v>34.6</v>
      </c>
      <c r="V124" s="193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 t="s">
        <v>218</v>
      </c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</row>
    <row r="125" spans="1:60" ht="22.5" outlineLevel="1" x14ac:dyDescent="0.2">
      <c r="A125" s="170"/>
      <c r="B125" s="181"/>
      <c r="C125" s="210" t="s">
        <v>331</v>
      </c>
      <c r="D125" s="184"/>
      <c r="E125" s="188">
        <v>49.43</v>
      </c>
      <c r="F125" s="193"/>
      <c r="G125" s="193"/>
      <c r="H125" s="193"/>
      <c r="I125" s="193"/>
      <c r="J125" s="193"/>
      <c r="K125" s="193"/>
      <c r="L125" s="193"/>
      <c r="M125" s="193"/>
      <c r="N125" s="193"/>
      <c r="O125" s="193"/>
      <c r="P125" s="193"/>
      <c r="Q125" s="193"/>
      <c r="R125" s="193"/>
      <c r="S125" s="193"/>
      <c r="T125" s="193"/>
      <c r="U125" s="194"/>
      <c r="V125" s="193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 t="s">
        <v>222</v>
      </c>
      <c r="AH125" s="169">
        <v>0</v>
      </c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</row>
    <row r="126" spans="1:60" outlineLevel="1" x14ac:dyDescent="0.2">
      <c r="A126" s="170">
        <v>38</v>
      </c>
      <c r="B126" s="181" t="s">
        <v>332</v>
      </c>
      <c r="C126" s="209" t="s">
        <v>333</v>
      </c>
      <c r="D126" s="183" t="s">
        <v>215</v>
      </c>
      <c r="E126" s="187">
        <v>43.174500000000002</v>
      </c>
      <c r="F126" s="192"/>
      <c r="G126" s="193">
        <f>ROUND(E126*F126,2)</f>
        <v>0</v>
      </c>
      <c r="H126" s="192"/>
      <c r="I126" s="193">
        <f>ROUND(E126*H126,2)</f>
        <v>0</v>
      </c>
      <c r="J126" s="192"/>
      <c r="K126" s="193">
        <f>ROUND(E126*J126,2)</f>
        <v>0</v>
      </c>
      <c r="L126" s="193">
        <v>15</v>
      </c>
      <c r="M126" s="193">
        <f>G126*(1+L126/100)</f>
        <v>0</v>
      </c>
      <c r="N126" s="193">
        <v>0.21970999999999999</v>
      </c>
      <c r="O126" s="193">
        <f>ROUND(E126*N126,2)</f>
        <v>9.49</v>
      </c>
      <c r="P126" s="193">
        <v>0</v>
      </c>
      <c r="Q126" s="193">
        <f>ROUND(E126*P126,2)</f>
        <v>0</v>
      </c>
      <c r="R126" s="193" t="s">
        <v>271</v>
      </c>
      <c r="S126" s="193" t="s">
        <v>217</v>
      </c>
      <c r="T126" s="193">
        <v>0.6</v>
      </c>
      <c r="U126" s="194">
        <f>ROUND(E126*T126,2)</f>
        <v>25.9</v>
      </c>
      <c r="V126" s="193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 t="s">
        <v>218</v>
      </c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</row>
    <row r="127" spans="1:60" outlineLevel="1" x14ac:dyDescent="0.2">
      <c r="A127" s="170"/>
      <c r="B127" s="181"/>
      <c r="C127" s="210" t="s">
        <v>334</v>
      </c>
      <c r="D127" s="184"/>
      <c r="E127" s="188">
        <v>20.212499999999999</v>
      </c>
      <c r="F127" s="193"/>
      <c r="G127" s="193"/>
      <c r="H127" s="193"/>
      <c r="I127" s="193"/>
      <c r="J127" s="193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4"/>
      <c r="V127" s="193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 t="s">
        <v>222</v>
      </c>
      <c r="AH127" s="169">
        <v>0</v>
      </c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</row>
    <row r="128" spans="1:60" outlineLevel="1" x14ac:dyDescent="0.2">
      <c r="A128" s="170"/>
      <c r="B128" s="181"/>
      <c r="C128" s="210" t="s">
        <v>335</v>
      </c>
      <c r="D128" s="184"/>
      <c r="E128" s="188">
        <v>22.962</v>
      </c>
      <c r="F128" s="193"/>
      <c r="G128" s="193"/>
      <c r="H128" s="193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4"/>
      <c r="V128" s="193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 t="s">
        <v>222</v>
      </c>
      <c r="AH128" s="169">
        <v>0</v>
      </c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</row>
    <row r="129" spans="1:60" outlineLevel="1" x14ac:dyDescent="0.2">
      <c r="A129" s="170">
        <v>39</v>
      </c>
      <c r="B129" s="181" t="s">
        <v>336</v>
      </c>
      <c r="C129" s="209" t="s">
        <v>337</v>
      </c>
      <c r="D129" s="183" t="s">
        <v>338</v>
      </c>
      <c r="E129" s="187">
        <v>5</v>
      </c>
      <c r="F129" s="192"/>
      <c r="G129" s="193">
        <f>ROUND(E129*F129,2)</f>
        <v>0</v>
      </c>
      <c r="H129" s="192"/>
      <c r="I129" s="193">
        <f>ROUND(E129*H129,2)</f>
        <v>0</v>
      </c>
      <c r="J129" s="192"/>
      <c r="K129" s="193">
        <f>ROUND(E129*J129,2)</f>
        <v>0</v>
      </c>
      <c r="L129" s="193">
        <v>15</v>
      </c>
      <c r="M129" s="193">
        <f>G129*(1+L129/100)</f>
        <v>0</v>
      </c>
      <c r="N129" s="193">
        <v>3.637E-2</v>
      </c>
      <c r="O129" s="193">
        <f>ROUND(E129*N129,2)</f>
        <v>0.18</v>
      </c>
      <c r="P129" s="193">
        <v>0</v>
      </c>
      <c r="Q129" s="193">
        <f>ROUND(E129*P129,2)</f>
        <v>0</v>
      </c>
      <c r="R129" s="193" t="s">
        <v>271</v>
      </c>
      <c r="S129" s="193" t="s">
        <v>217</v>
      </c>
      <c r="T129" s="193">
        <v>0.245</v>
      </c>
      <c r="U129" s="194">
        <f>ROUND(E129*T129,2)</f>
        <v>1.23</v>
      </c>
      <c r="V129" s="193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 t="s">
        <v>218</v>
      </c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</row>
    <row r="130" spans="1:60" outlineLevel="1" x14ac:dyDescent="0.2">
      <c r="A130" s="170">
        <v>40</v>
      </c>
      <c r="B130" s="181" t="s">
        <v>339</v>
      </c>
      <c r="C130" s="209" t="s">
        <v>340</v>
      </c>
      <c r="D130" s="183" t="s">
        <v>338</v>
      </c>
      <c r="E130" s="187">
        <v>55</v>
      </c>
      <c r="F130" s="192"/>
      <c r="G130" s="193">
        <f>ROUND(E130*F130,2)</f>
        <v>0</v>
      </c>
      <c r="H130" s="192"/>
      <c r="I130" s="193">
        <f>ROUND(E130*H130,2)</f>
        <v>0</v>
      </c>
      <c r="J130" s="192"/>
      <c r="K130" s="193">
        <f>ROUND(E130*J130,2)</f>
        <v>0</v>
      </c>
      <c r="L130" s="193">
        <v>15</v>
      </c>
      <c r="M130" s="193">
        <f>G130*(1+L130/100)</f>
        <v>0</v>
      </c>
      <c r="N130" s="193">
        <v>4.5289999999999997E-2</v>
      </c>
      <c r="O130" s="193">
        <f>ROUND(E130*N130,2)</f>
        <v>2.4900000000000002</v>
      </c>
      <c r="P130" s="193">
        <v>0</v>
      </c>
      <c r="Q130" s="193">
        <f>ROUND(E130*P130,2)</f>
        <v>0</v>
      </c>
      <c r="R130" s="193" t="s">
        <v>271</v>
      </c>
      <c r="S130" s="193" t="s">
        <v>217</v>
      </c>
      <c r="T130" s="193">
        <v>0.2525</v>
      </c>
      <c r="U130" s="194">
        <f>ROUND(E130*T130,2)</f>
        <v>13.89</v>
      </c>
      <c r="V130" s="193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 t="s">
        <v>218</v>
      </c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</row>
    <row r="131" spans="1:60" outlineLevel="1" x14ac:dyDescent="0.2">
      <c r="A131" s="170"/>
      <c r="B131" s="181"/>
      <c r="C131" s="210" t="s">
        <v>341</v>
      </c>
      <c r="D131" s="184"/>
      <c r="E131" s="188">
        <v>55</v>
      </c>
      <c r="F131" s="193"/>
      <c r="G131" s="193"/>
      <c r="H131" s="193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4"/>
      <c r="V131" s="193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 t="s">
        <v>222</v>
      </c>
      <c r="AH131" s="169">
        <v>0</v>
      </c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</row>
    <row r="132" spans="1:60" outlineLevel="1" x14ac:dyDescent="0.2">
      <c r="A132" s="170">
        <v>41</v>
      </c>
      <c r="B132" s="181" t="s">
        <v>342</v>
      </c>
      <c r="C132" s="209" t="s">
        <v>343</v>
      </c>
      <c r="D132" s="183" t="s">
        <v>338</v>
      </c>
      <c r="E132" s="187">
        <v>52</v>
      </c>
      <c r="F132" s="192"/>
      <c r="G132" s="193">
        <f>ROUND(E132*F132,2)</f>
        <v>0</v>
      </c>
      <c r="H132" s="192"/>
      <c r="I132" s="193">
        <f>ROUND(E132*H132,2)</f>
        <v>0</v>
      </c>
      <c r="J132" s="192"/>
      <c r="K132" s="193">
        <f>ROUND(E132*J132,2)</f>
        <v>0</v>
      </c>
      <c r="L132" s="193">
        <v>15</v>
      </c>
      <c r="M132" s="193">
        <f>G132*(1+L132/100)</f>
        <v>0</v>
      </c>
      <c r="N132" s="193">
        <v>5.4219999999999997E-2</v>
      </c>
      <c r="O132" s="193">
        <f>ROUND(E132*N132,2)</f>
        <v>2.82</v>
      </c>
      <c r="P132" s="193">
        <v>0</v>
      </c>
      <c r="Q132" s="193">
        <f>ROUND(E132*P132,2)</f>
        <v>0</v>
      </c>
      <c r="R132" s="193" t="s">
        <v>271</v>
      </c>
      <c r="S132" s="193" t="s">
        <v>217</v>
      </c>
      <c r="T132" s="193">
        <v>0.26</v>
      </c>
      <c r="U132" s="194">
        <f>ROUND(E132*T132,2)</f>
        <v>13.52</v>
      </c>
      <c r="V132" s="193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 t="s">
        <v>218</v>
      </c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</row>
    <row r="133" spans="1:60" outlineLevel="1" x14ac:dyDescent="0.2">
      <c r="A133" s="170"/>
      <c r="B133" s="181"/>
      <c r="C133" s="210" t="s">
        <v>344</v>
      </c>
      <c r="D133" s="184"/>
      <c r="E133" s="188">
        <v>52</v>
      </c>
      <c r="F133" s="193"/>
      <c r="G133" s="193"/>
      <c r="H133" s="193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4"/>
      <c r="V133" s="193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 t="s">
        <v>222</v>
      </c>
      <c r="AH133" s="169">
        <v>0</v>
      </c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</row>
    <row r="134" spans="1:60" outlineLevel="1" x14ac:dyDescent="0.2">
      <c r="A134" s="170">
        <v>42</v>
      </c>
      <c r="B134" s="181" t="s">
        <v>345</v>
      </c>
      <c r="C134" s="209" t="s">
        <v>346</v>
      </c>
      <c r="D134" s="183" t="s">
        <v>338</v>
      </c>
      <c r="E134" s="187">
        <v>5</v>
      </c>
      <c r="F134" s="192"/>
      <c r="G134" s="193">
        <f>ROUND(E134*F134,2)</f>
        <v>0</v>
      </c>
      <c r="H134" s="192"/>
      <c r="I134" s="193">
        <f>ROUND(E134*H134,2)</f>
        <v>0</v>
      </c>
      <c r="J134" s="192"/>
      <c r="K134" s="193">
        <f>ROUND(E134*J134,2)</f>
        <v>0</v>
      </c>
      <c r="L134" s="193">
        <v>15</v>
      </c>
      <c r="M134" s="193">
        <f>G134*(1+L134/100)</f>
        <v>0</v>
      </c>
      <c r="N134" s="193">
        <v>6.3140000000000002E-2</v>
      </c>
      <c r="O134" s="193">
        <f>ROUND(E134*N134,2)</f>
        <v>0.32</v>
      </c>
      <c r="P134" s="193">
        <v>0</v>
      </c>
      <c r="Q134" s="193">
        <f>ROUND(E134*P134,2)</f>
        <v>0</v>
      </c>
      <c r="R134" s="193" t="s">
        <v>271</v>
      </c>
      <c r="S134" s="193" t="s">
        <v>217</v>
      </c>
      <c r="T134" s="193">
        <v>0.26750000000000002</v>
      </c>
      <c r="U134" s="194">
        <f>ROUND(E134*T134,2)</f>
        <v>1.34</v>
      </c>
      <c r="V134" s="193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 t="s">
        <v>218</v>
      </c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</row>
    <row r="135" spans="1:60" outlineLevel="1" x14ac:dyDescent="0.2">
      <c r="A135" s="170">
        <v>43</v>
      </c>
      <c r="B135" s="181" t="s">
        <v>347</v>
      </c>
      <c r="C135" s="209" t="s">
        <v>348</v>
      </c>
      <c r="D135" s="183" t="s">
        <v>338</v>
      </c>
      <c r="E135" s="187">
        <v>5</v>
      </c>
      <c r="F135" s="192"/>
      <c r="G135" s="193">
        <f>ROUND(E135*F135,2)</f>
        <v>0</v>
      </c>
      <c r="H135" s="192"/>
      <c r="I135" s="193">
        <f>ROUND(E135*H135,2)</f>
        <v>0</v>
      </c>
      <c r="J135" s="192"/>
      <c r="K135" s="193">
        <f>ROUND(E135*J135,2)</f>
        <v>0</v>
      </c>
      <c r="L135" s="193">
        <v>15</v>
      </c>
      <c r="M135" s="193">
        <f>G135*(1+L135/100)</f>
        <v>0</v>
      </c>
      <c r="N135" s="193">
        <v>7.2069999999999995E-2</v>
      </c>
      <c r="O135" s="193">
        <f>ROUND(E135*N135,2)</f>
        <v>0.36</v>
      </c>
      <c r="P135" s="193">
        <v>0</v>
      </c>
      <c r="Q135" s="193">
        <f>ROUND(E135*P135,2)</f>
        <v>0</v>
      </c>
      <c r="R135" s="193" t="s">
        <v>271</v>
      </c>
      <c r="S135" s="193" t="s">
        <v>217</v>
      </c>
      <c r="T135" s="193">
        <v>0.3</v>
      </c>
      <c r="U135" s="194">
        <f>ROUND(E135*T135,2)</f>
        <v>1.5</v>
      </c>
      <c r="V135" s="193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 t="s">
        <v>218</v>
      </c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</row>
    <row r="136" spans="1:60" outlineLevel="1" x14ac:dyDescent="0.2">
      <c r="A136" s="170">
        <v>44</v>
      </c>
      <c r="B136" s="181" t="s">
        <v>349</v>
      </c>
      <c r="C136" s="209" t="s">
        <v>350</v>
      </c>
      <c r="D136" s="183" t="s">
        <v>338</v>
      </c>
      <c r="E136" s="187">
        <v>4</v>
      </c>
      <c r="F136" s="192"/>
      <c r="G136" s="193">
        <f>ROUND(E136*F136,2)</f>
        <v>0</v>
      </c>
      <c r="H136" s="192"/>
      <c r="I136" s="193">
        <f>ROUND(E136*H136,2)</f>
        <v>0</v>
      </c>
      <c r="J136" s="192"/>
      <c r="K136" s="193">
        <f>ROUND(E136*J136,2)</f>
        <v>0</v>
      </c>
      <c r="L136" s="193">
        <v>15</v>
      </c>
      <c r="M136" s="193">
        <f>G136*(1+L136/100)</f>
        <v>0</v>
      </c>
      <c r="N136" s="193">
        <v>0.10784000000000001</v>
      </c>
      <c r="O136" s="193">
        <f>ROUND(E136*N136,2)</f>
        <v>0.43</v>
      </c>
      <c r="P136" s="193">
        <v>0</v>
      </c>
      <c r="Q136" s="193">
        <f>ROUND(E136*P136,2)</f>
        <v>0</v>
      </c>
      <c r="R136" s="193" t="s">
        <v>271</v>
      </c>
      <c r="S136" s="193" t="s">
        <v>217</v>
      </c>
      <c r="T136" s="193">
        <v>0.44</v>
      </c>
      <c r="U136" s="194">
        <f>ROUND(E136*T136,2)</f>
        <v>1.76</v>
      </c>
      <c r="V136" s="193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 t="s">
        <v>218</v>
      </c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</row>
    <row r="137" spans="1:60" outlineLevel="1" x14ac:dyDescent="0.2">
      <c r="A137" s="170">
        <v>45</v>
      </c>
      <c r="B137" s="181" t="s">
        <v>351</v>
      </c>
      <c r="C137" s="209" t="s">
        <v>352</v>
      </c>
      <c r="D137" s="183" t="s">
        <v>338</v>
      </c>
      <c r="E137" s="187">
        <v>4</v>
      </c>
      <c r="F137" s="192"/>
      <c r="G137" s="193">
        <f>ROUND(E137*F137,2)</f>
        <v>0</v>
      </c>
      <c r="H137" s="192"/>
      <c r="I137" s="193">
        <f>ROUND(E137*H137,2)</f>
        <v>0</v>
      </c>
      <c r="J137" s="192"/>
      <c r="K137" s="193">
        <f>ROUND(E137*J137,2)</f>
        <v>0</v>
      </c>
      <c r="L137" s="193">
        <v>15</v>
      </c>
      <c r="M137" s="193">
        <f>G137*(1+L137/100)</f>
        <v>0</v>
      </c>
      <c r="N137" s="193">
        <v>0.11676</v>
      </c>
      <c r="O137" s="193">
        <f>ROUND(E137*N137,2)</f>
        <v>0.47</v>
      </c>
      <c r="P137" s="193">
        <v>0</v>
      </c>
      <c r="Q137" s="193">
        <f>ROUND(E137*P137,2)</f>
        <v>0</v>
      </c>
      <c r="R137" s="193" t="s">
        <v>271</v>
      </c>
      <c r="S137" s="193" t="s">
        <v>217</v>
      </c>
      <c r="T137" s="193">
        <v>0.46500000000000002</v>
      </c>
      <c r="U137" s="194">
        <f>ROUND(E137*T137,2)</f>
        <v>1.86</v>
      </c>
      <c r="V137" s="193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 t="s">
        <v>218</v>
      </c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</row>
    <row r="138" spans="1:60" outlineLevel="1" x14ac:dyDescent="0.2">
      <c r="A138" s="170">
        <v>46</v>
      </c>
      <c r="B138" s="181" t="s">
        <v>353</v>
      </c>
      <c r="C138" s="209" t="s">
        <v>354</v>
      </c>
      <c r="D138" s="183" t="s">
        <v>303</v>
      </c>
      <c r="E138" s="187">
        <v>21</v>
      </c>
      <c r="F138" s="192"/>
      <c r="G138" s="193">
        <f>ROUND(E138*F138,2)</f>
        <v>0</v>
      </c>
      <c r="H138" s="192"/>
      <c r="I138" s="193">
        <f>ROUND(E138*H138,2)</f>
        <v>0</v>
      </c>
      <c r="J138" s="192"/>
      <c r="K138" s="193">
        <f>ROUND(E138*J138,2)</f>
        <v>0</v>
      </c>
      <c r="L138" s="193">
        <v>15</v>
      </c>
      <c r="M138" s="193">
        <f>G138*(1+L138/100)</f>
        <v>0</v>
      </c>
      <c r="N138" s="193">
        <v>5.0000000000000001E-4</v>
      </c>
      <c r="O138" s="193">
        <f>ROUND(E138*N138,2)</f>
        <v>0.01</v>
      </c>
      <c r="P138" s="193">
        <v>0</v>
      </c>
      <c r="Q138" s="193">
        <f>ROUND(E138*P138,2)</f>
        <v>0</v>
      </c>
      <c r="R138" s="193" t="s">
        <v>271</v>
      </c>
      <c r="S138" s="193" t="s">
        <v>217</v>
      </c>
      <c r="T138" s="193">
        <v>0.15</v>
      </c>
      <c r="U138" s="194">
        <f>ROUND(E138*T138,2)</f>
        <v>3.15</v>
      </c>
      <c r="V138" s="193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 t="s">
        <v>218</v>
      </c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</row>
    <row r="139" spans="1:60" outlineLevel="1" x14ac:dyDescent="0.2">
      <c r="A139" s="170"/>
      <c r="B139" s="181"/>
      <c r="C139" s="210" t="s">
        <v>355</v>
      </c>
      <c r="D139" s="184"/>
      <c r="E139" s="188">
        <v>21</v>
      </c>
      <c r="F139" s="193"/>
      <c r="G139" s="193"/>
      <c r="H139" s="193"/>
      <c r="I139" s="193"/>
      <c r="J139" s="193"/>
      <c r="K139" s="193"/>
      <c r="L139" s="193"/>
      <c r="M139" s="193"/>
      <c r="N139" s="193"/>
      <c r="O139" s="193"/>
      <c r="P139" s="193"/>
      <c r="Q139" s="193"/>
      <c r="R139" s="193"/>
      <c r="S139" s="193"/>
      <c r="T139" s="193"/>
      <c r="U139" s="194"/>
      <c r="V139" s="193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 t="s">
        <v>222</v>
      </c>
      <c r="AH139" s="169">
        <v>0</v>
      </c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</row>
    <row r="140" spans="1:60" outlineLevel="1" x14ac:dyDescent="0.2">
      <c r="A140" s="170">
        <v>47</v>
      </c>
      <c r="B140" s="181" t="s">
        <v>356</v>
      </c>
      <c r="C140" s="209" t="s">
        <v>357</v>
      </c>
      <c r="D140" s="183" t="s">
        <v>338</v>
      </c>
      <c r="E140" s="187">
        <v>2</v>
      </c>
      <c r="F140" s="192"/>
      <c r="G140" s="193">
        <f>ROUND(E140*F140,2)</f>
        <v>0</v>
      </c>
      <c r="H140" s="192"/>
      <c r="I140" s="193">
        <f>ROUND(E140*H140,2)</f>
        <v>0</v>
      </c>
      <c r="J140" s="192"/>
      <c r="K140" s="193">
        <f>ROUND(E140*J140,2)</f>
        <v>0</v>
      </c>
      <c r="L140" s="193">
        <v>15</v>
      </c>
      <c r="M140" s="193">
        <f>G140*(1+L140/100)</f>
        <v>0</v>
      </c>
      <c r="N140" s="193">
        <v>1.9619999999999999E-2</v>
      </c>
      <c r="O140" s="193">
        <f>ROUND(E140*N140,2)</f>
        <v>0.04</v>
      </c>
      <c r="P140" s="193">
        <v>0</v>
      </c>
      <c r="Q140" s="193">
        <f>ROUND(E140*P140,2)</f>
        <v>0</v>
      </c>
      <c r="R140" s="193" t="s">
        <v>271</v>
      </c>
      <c r="S140" s="193" t="s">
        <v>217</v>
      </c>
      <c r="T140" s="193">
        <v>0.245</v>
      </c>
      <c r="U140" s="194">
        <f>ROUND(E140*T140,2)</f>
        <v>0.49</v>
      </c>
      <c r="V140" s="193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 t="s">
        <v>218</v>
      </c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</row>
    <row r="141" spans="1:60" outlineLevel="1" x14ac:dyDescent="0.2">
      <c r="A141" s="170"/>
      <c r="B141" s="181"/>
      <c r="C141" s="272" t="s">
        <v>358</v>
      </c>
      <c r="D141" s="273"/>
      <c r="E141" s="274"/>
      <c r="F141" s="275"/>
      <c r="G141" s="276"/>
      <c r="H141" s="193"/>
      <c r="I141" s="193"/>
      <c r="J141" s="193"/>
      <c r="K141" s="193"/>
      <c r="L141" s="193"/>
      <c r="M141" s="193"/>
      <c r="N141" s="193"/>
      <c r="O141" s="193"/>
      <c r="P141" s="193"/>
      <c r="Q141" s="193"/>
      <c r="R141" s="193"/>
      <c r="S141" s="193"/>
      <c r="T141" s="193"/>
      <c r="U141" s="194"/>
      <c r="V141" s="193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 t="s">
        <v>220</v>
      </c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77" t="str">
        <f>C141</f>
        <v>Včetně dodávky překladů.</v>
      </c>
      <c r="BB141" s="169"/>
      <c r="BC141" s="169"/>
      <c r="BD141" s="169"/>
      <c r="BE141" s="169"/>
      <c r="BF141" s="169"/>
      <c r="BG141" s="169"/>
      <c r="BH141" s="169"/>
    </row>
    <row r="142" spans="1:60" outlineLevel="1" x14ac:dyDescent="0.2">
      <c r="A142" s="170"/>
      <c r="B142" s="181"/>
      <c r="C142" s="210" t="s">
        <v>359</v>
      </c>
      <c r="D142" s="184"/>
      <c r="E142" s="188">
        <v>2</v>
      </c>
      <c r="F142" s="193"/>
      <c r="G142" s="193"/>
      <c r="H142" s="193"/>
      <c r="I142" s="193"/>
      <c r="J142" s="193"/>
      <c r="K142" s="193"/>
      <c r="L142" s="193"/>
      <c r="M142" s="193"/>
      <c r="N142" s="193"/>
      <c r="O142" s="193"/>
      <c r="P142" s="193"/>
      <c r="Q142" s="193"/>
      <c r="R142" s="193"/>
      <c r="S142" s="193"/>
      <c r="T142" s="193"/>
      <c r="U142" s="194"/>
      <c r="V142" s="193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 t="s">
        <v>222</v>
      </c>
      <c r="AH142" s="169">
        <v>0</v>
      </c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</row>
    <row r="143" spans="1:60" outlineLevel="1" x14ac:dyDescent="0.2">
      <c r="A143" s="170">
        <v>48</v>
      </c>
      <c r="B143" s="181" t="s">
        <v>360</v>
      </c>
      <c r="C143" s="209" t="s">
        <v>361</v>
      </c>
      <c r="D143" s="183" t="s">
        <v>338</v>
      </c>
      <c r="E143" s="187">
        <v>2</v>
      </c>
      <c r="F143" s="192"/>
      <c r="G143" s="193">
        <f>ROUND(E143*F143,2)</f>
        <v>0</v>
      </c>
      <c r="H143" s="192"/>
      <c r="I143" s="193">
        <f>ROUND(E143*H143,2)</f>
        <v>0</v>
      </c>
      <c r="J143" s="192"/>
      <c r="K143" s="193">
        <f>ROUND(E143*J143,2)</f>
        <v>0</v>
      </c>
      <c r="L143" s="193">
        <v>15</v>
      </c>
      <c r="M143" s="193">
        <f>G143*(1+L143/100)</f>
        <v>0</v>
      </c>
      <c r="N143" s="193">
        <v>3.0339999999999999E-2</v>
      </c>
      <c r="O143" s="193">
        <f>ROUND(E143*N143,2)</f>
        <v>0.06</v>
      </c>
      <c r="P143" s="193">
        <v>0</v>
      </c>
      <c r="Q143" s="193">
        <f>ROUND(E143*P143,2)</f>
        <v>0</v>
      </c>
      <c r="R143" s="193" t="s">
        <v>271</v>
      </c>
      <c r="S143" s="193" t="s">
        <v>217</v>
      </c>
      <c r="T143" s="193">
        <v>0.32250000000000001</v>
      </c>
      <c r="U143" s="194">
        <f>ROUND(E143*T143,2)</f>
        <v>0.65</v>
      </c>
      <c r="V143" s="193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 t="s">
        <v>218</v>
      </c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</row>
    <row r="144" spans="1:60" outlineLevel="1" x14ac:dyDescent="0.2">
      <c r="A144" s="170"/>
      <c r="B144" s="181"/>
      <c r="C144" s="272" t="s">
        <v>358</v>
      </c>
      <c r="D144" s="273"/>
      <c r="E144" s="274"/>
      <c r="F144" s="275"/>
      <c r="G144" s="276"/>
      <c r="H144" s="193"/>
      <c r="I144" s="193"/>
      <c r="J144" s="193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4"/>
      <c r="V144" s="193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 t="s">
        <v>220</v>
      </c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77" t="str">
        <f>C144</f>
        <v>Včetně dodávky překladů.</v>
      </c>
      <c r="BB144" s="169"/>
      <c r="BC144" s="169"/>
      <c r="BD144" s="169"/>
      <c r="BE144" s="169"/>
      <c r="BF144" s="169"/>
      <c r="BG144" s="169"/>
      <c r="BH144" s="169"/>
    </row>
    <row r="145" spans="1:60" outlineLevel="1" x14ac:dyDescent="0.2">
      <c r="A145" s="170"/>
      <c r="B145" s="181"/>
      <c r="C145" s="210" t="s">
        <v>359</v>
      </c>
      <c r="D145" s="184"/>
      <c r="E145" s="188">
        <v>2</v>
      </c>
      <c r="F145" s="193"/>
      <c r="G145" s="193"/>
      <c r="H145" s="193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4"/>
      <c r="V145" s="193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 t="s">
        <v>222</v>
      </c>
      <c r="AH145" s="169">
        <v>0</v>
      </c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</row>
    <row r="146" spans="1:60" outlineLevel="1" x14ac:dyDescent="0.2">
      <c r="A146" s="170">
        <v>49</v>
      </c>
      <c r="B146" s="181" t="s">
        <v>362</v>
      </c>
      <c r="C146" s="209" t="s">
        <v>363</v>
      </c>
      <c r="D146" s="183" t="s">
        <v>338</v>
      </c>
      <c r="E146" s="187">
        <v>1</v>
      </c>
      <c r="F146" s="192"/>
      <c r="G146" s="193">
        <f>ROUND(E146*F146,2)</f>
        <v>0</v>
      </c>
      <c r="H146" s="192"/>
      <c r="I146" s="193">
        <f>ROUND(E146*H146,2)</f>
        <v>0</v>
      </c>
      <c r="J146" s="192"/>
      <c r="K146" s="193">
        <f>ROUND(E146*J146,2)</f>
        <v>0</v>
      </c>
      <c r="L146" s="193">
        <v>15</v>
      </c>
      <c r="M146" s="193">
        <f>G146*(1+L146/100)</f>
        <v>0</v>
      </c>
      <c r="N146" s="193">
        <v>1.7260000000000001E-2</v>
      </c>
      <c r="O146" s="193">
        <f>ROUND(E146*N146,2)</f>
        <v>0.02</v>
      </c>
      <c r="P146" s="193">
        <v>0</v>
      </c>
      <c r="Q146" s="193">
        <f>ROUND(E146*P146,2)</f>
        <v>0</v>
      </c>
      <c r="R146" s="193" t="s">
        <v>271</v>
      </c>
      <c r="S146" s="193" t="s">
        <v>217</v>
      </c>
      <c r="T146" s="193">
        <v>0.23250000000000001</v>
      </c>
      <c r="U146" s="194">
        <f>ROUND(E146*T146,2)</f>
        <v>0.23</v>
      </c>
      <c r="V146" s="193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 t="s">
        <v>218</v>
      </c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</row>
    <row r="147" spans="1:60" outlineLevel="1" x14ac:dyDescent="0.2">
      <c r="A147" s="170"/>
      <c r="B147" s="181"/>
      <c r="C147" s="272" t="s">
        <v>358</v>
      </c>
      <c r="D147" s="273"/>
      <c r="E147" s="274"/>
      <c r="F147" s="275"/>
      <c r="G147" s="276"/>
      <c r="H147" s="193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4"/>
      <c r="V147" s="193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 t="s">
        <v>220</v>
      </c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77" t="str">
        <f>C147</f>
        <v>Včetně dodávky překladů.</v>
      </c>
      <c r="BB147" s="169"/>
      <c r="BC147" s="169"/>
      <c r="BD147" s="169"/>
      <c r="BE147" s="169"/>
      <c r="BF147" s="169"/>
      <c r="BG147" s="169"/>
      <c r="BH147" s="169"/>
    </row>
    <row r="148" spans="1:60" outlineLevel="1" x14ac:dyDescent="0.2">
      <c r="A148" s="170"/>
      <c r="B148" s="181"/>
      <c r="C148" s="210" t="s">
        <v>364</v>
      </c>
      <c r="D148" s="184"/>
      <c r="E148" s="188">
        <v>1</v>
      </c>
      <c r="F148" s="193"/>
      <c r="G148" s="193"/>
      <c r="H148" s="193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4"/>
      <c r="V148" s="193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 t="s">
        <v>222</v>
      </c>
      <c r="AH148" s="169">
        <v>0</v>
      </c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</row>
    <row r="149" spans="1:60" outlineLevel="1" x14ac:dyDescent="0.2">
      <c r="A149" s="170">
        <v>50</v>
      </c>
      <c r="B149" s="181" t="s">
        <v>365</v>
      </c>
      <c r="C149" s="209" t="s">
        <v>366</v>
      </c>
      <c r="D149" s="183" t="s">
        <v>338</v>
      </c>
      <c r="E149" s="187">
        <v>4</v>
      </c>
      <c r="F149" s="192"/>
      <c r="G149" s="193">
        <f>ROUND(E149*F149,2)</f>
        <v>0</v>
      </c>
      <c r="H149" s="192"/>
      <c r="I149" s="193">
        <f>ROUND(E149*H149,2)</f>
        <v>0</v>
      </c>
      <c r="J149" s="192"/>
      <c r="K149" s="193">
        <f>ROUND(E149*J149,2)</f>
        <v>0</v>
      </c>
      <c r="L149" s="193">
        <v>15</v>
      </c>
      <c r="M149" s="193">
        <f>G149*(1+L149/100)</f>
        <v>0</v>
      </c>
      <c r="N149" s="193">
        <v>2.2880000000000001E-2</v>
      </c>
      <c r="O149" s="193">
        <f>ROUND(E149*N149,2)</f>
        <v>0.09</v>
      </c>
      <c r="P149" s="193">
        <v>0</v>
      </c>
      <c r="Q149" s="193">
        <f>ROUND(E149*P149,2)</f>
        <v>0</v>
      </c>
      <c r="R149" s="193" t="s">
        <v>271</v>
      </c>
      <c r="S149" s="193" t="s">
        <v>217</v>
      </c>
      <c r="T149" s="193">
        <v>0.3175</v>
      </c>
      <c r="U149" s="194">
        <f>ROUND(E149*T149,2)</f>
        <v>1.27</v>
      </c>
      <c r="V149" s="193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 t="s">
        <v>218</v>
      </c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</row>
    <row r="150" spans="1:60" outlineLevel="1" x14ac:dyDescent="0.2">
      <c r="A150" s="170"/>
      <c r="B150" s="181"/>
      <c r="C150" s="272" t="s">
        <v>358</v>
      </c>
      <c r="D150" s="273"/>
      <c r="E150" s="274"/>
      <c r="F150" s="275"/>
      <c r="G150" s="276"/>
      <c r="H150" s="193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4"/>
      <c r="V150" s="193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 t="s">
        <v>220</v>
      </c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77" t="str">
        <f>C150</f>
        <v>Včetně dodávky překladů.</v>
      </c>
      <c r="BB150" s="169"/>
      <c r="BC150" s="169"/>
      <c r="BD150" s="169"/>
      <c r="BE150" s="169"/>
      <c r="BF150" s="169"/>
      <c r="BG150" s="169"/>
      <c r="BH150" s="169"/>
    </row>
    <row r="151" spans="1:60" outlineLevel="1" x14ac:dyDescent="0.2">
      <c r="A151" s="170"/>
      <c r="B151" s="181"/>
      <c r="C151" s="210" t="s">
        <v>367</v>
      </c>
      <c r="D151" s="184"/>
      <c r="E151" s="188">
        <v>4</v>
      </c>
      <c r="F151" s="193"/>
      <c r="G151" s="193"/>
      <c r="H151" s="193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4"/>
      <c r="V151" s="193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 t="s">
        <v>222</v>
      </c>
      <c r="AH151" s="169">
        <v>0</v>
      </c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</row>
    <row r="152" spans="1:60" outlineLevel="1" x14ac:dyDescent="0.2">
      <c r="A152" s="170">
        <v>51</v>
      </c>
      <c r="B152" s="181" t="s">
        <v>368</v>
      </c>
      <c r="C152" s="209" t="s">
        <v>369</v>
      </c>
      <c r="D152" s="183" t="s">
        <v>338</v>
      </c>
      <c r="E152" s="187">
        <v>5</v>
      </c>
      <c r="F152" s="192"/>
      <c r="G152" s="193">
        <f>ROUND(E152*F152,2)</f>
        <v>0</v>
      </c>
      <c r="H152" s="192"/>
      <c r="I152" s="193">
        <f>ROUND(E152*H152,2)</f>
        <v>0</v>
      </c>
      <c r="J152" s="192"/>
      <c r="K152" s="193">
        <f>ROUND(E152*J152,2)</f>
        <v>0</v>
      </c>
      <c r="L152" s="193">
        <v>15</v>
      </c>
      <c r="M152" s="193">
        <f>G152*(1+L152/100)</f>
        <v>0</v>
      </c>
      <c r="N152" s="193">
        <v>2.6960000000000001E-2</v>
      </c>
      <c r="O152" s="193">
        <f>ROUND(E152*N152,2)</f>
        <v>0.13</v>
      </c>
      <c r="P152" s="193">
        <v>0</v>
      </c>
      <c r="Q152" s="193">
        <f>ROUND(E152*P152,2)</f>
        <v>0</v>
      </c>
      <c r="R152" s="193" t="s">
        <v>271</v>
      </c>
      <c r="S152" s="193" t="s">
        <v>217</v>
      </c>
      <c r="T152" s="193">
        <v>0.32250000000000001</v>
      </c>
      <c r="U152" s="194">
        <f>ROUND(E152*T152,2)</f>
        <v>1.61</v>
      </c>
      <c r="V152" s="193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 t="s">
        <v>218</v>
      </c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</row>
    <row r="153" spans="1:60" outlineLevel="1" x14ac:dyDescent="0.2">
      <c r="A153" s="170"/>
      <c r="B153" s="181"/>
      <c r="C153" s="272" t="s">
        <v>358</v>
      </c>
      <c r="D153" s="273"/>
      <c r="E153" s="274"/>
      <c r="F153" s="275"/>
      <c r="G153" s="276"/>
      <c r="H153" s="193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4"/>
      <c r="V153" s="193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 t="s">
        <v>220</v>
      </c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77" t="str">
        <f>C153</f>
        <v>Včetně dodávky překladů.</v>
      </c>
      <c r="BB153" s="169"/>
      <c r="BC153" s="169"/>
      <c r="BD153" s="169"/>
      <c r="BE153" s="169"/>
      <c r="BF153" s="169"/>
      <c r="BG153" s="169"/>
      <c r="BH153" s="169"/>
    </row>
    <row r="154" spans="1:60" outlineLevel="1" x14ac:dyDescent="0.2">
      <c r="A154" s="170"/>
      <c r="B154" s="181"/>
      <c r="C154" s="210" t="s">
        <v>364</v>
      </c>
      <c r="D154" s="184"/>
      <c r="E154" s="188">
        <v>1</v>
      </c>
      <c r="F154" s="193"/>
      <c r="G154" s="193"/>
      <c r="H154" s="193"/>
      <c r="I154" s="193"/>
      <c r="J154" s="193"/>
      <c r="K154" s="193"/>
      <c r="L154" s="193"/>
      <c r="M154" s="193"/>
      <c r="N154" s="193"/>
      <c r="O154" s="193"/>
      <c r="P154" s="193"/>
      <c r="Q154" s="193"/>
      <c r="R154" s="193"/>
      <c r="S154" s="193"/>
      <c r="T154" s="193"/>
      <c r="U154" s="194"/>
      <c r="V154" s="193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 t="s">
        <v>222</v>
      </c>
      <c r="AH154" s="169">
        <v>0</v>
      </c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</row>
    <row r="155" spans="1:60" outlineLevel="1" x14ac:dyDescent="0.2">
      <c r="A155" s="170"/>
      <c r="B155" s="181"/>
      <c r="C155" s="210" t="s">
        <v>367</v>
      </c>
      <c r="D155" s="184"/>
      <c r="E155" s="188">
        <v>4</v>
      </c>
      <c r="F155" s="193"/>
      <c r="G155" s="193"/>
      <c r="H155" s="193"/>
      <c r="I155" s="193"/>
      <c r="J155" s="193"/>
      <c r="K155" s="193"/>
      <c r="L155" s="193"/>
      <c r="M155" s="193"/>
      <c r="N155" s="193"/>
      <c r="O155" s="193"/>
      <c r="P155" s="193"/>
      <c r="Q155" s="193"/>
      <c r="R155" s="193"/>
      <c r="S155" s="193"/>
      <c r="T155" s="193"/>
      <c r="U155" s="194"/>
      <c r="V155" s="193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 t="s">
        <v>222</v>
      </c>
      <c r="AH155" s="169">
        <v>0</v>
      </c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</row>
    <row r="156" spans="1:60" outlineLevel="1" x14ac:dyDescent="0.2">
      <c r="A156" s="170">
        <v>52</v>
      </c>
      <c r="B156" s="181" t="s">
        <v>370</v>
      </c>
      <c r="C156" s="209" t="s">
        <v>371</v>
      </c>
      <c r="D156" s="183" t="s">
        <v>215</v>
      </c>
      <c r="E156" s="187">
        <v>78.202500000000001</v>
      </c>
      <c r="F156" s="192"/>
      <c r="G156" s="193">
        <f>ROUND(E156*F156,2)</f>
        <v>0</v>
      </c>
      <c r="H156" s="192"/>
      <c r="I156" s="193">
        <f>ROUND(E156*H156,2)</f>
        <v>0</v>
      </c>
      <c r="J156" s="192"/>
      <c r="K156" s="193">
        <f>ROUND(E156*J156,2)</f>
        <v>0</v>
      </c>
      <c r="L156" s="193">
        <v>15</v>
      </c>
      <c r="M156" s="193">
        <f>G156*(1+L156/100)</f>
        <v>0</v>
      </c>
      <c r="N156" s="193">
        <v>0.35382000000000002</v>
      </c>
      <c r="O156" s="193">
        <f>ROUND(E156*N156,2)</f>
        <v>27.67</v>
      </c>
      <c r="P156" s="193">
        <v>0</v>
      </c>
      <c r="Q156" s="193">
        <f>ROUND(E156*P156,2)</f>
        <v>0</v>
      </c>
      <c r="R156" s="193" t="s">
        <v>271</v>
      </c>
      <c r="S156" s="193" t="s">
        <v>217</v>
      </c>
      <c r="T156" s="193">
        <v>0.92100000000000004</v>
      </c>
      <c r="U156" s="194">
        <f>ROUND(E156*T156,2)</f>
        <v>72.02</v>
      </c>
      <c r="V156" s="193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 t="s">
        <v>218</v>
      </c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</row>
    <row r="157" spans="1:60" outlineLevel="1" x14ac:dyDescent="0.2">
      <c r="A157" s="170"/>
      <c r="B157" s="181"/>
      <c r="C157" s="210" t="s">
        <v>372</v>
      </c>
      <c r="D157" s="184"/>
      <c r="E157" s="188">
        <v>64.692499999999995</v>
      </c>
      <c r="F157" s="193"/>
      <c r="G157" s="193"/>
      <c r="H157" s="193"/>
      <c r="I157" s="193"/>
      <c r="J157" s="193"/>
      <c r="K157" s="193"/>
      <c r="L157" s="193"/>
      <c r="M157" s="193"/>
      <c r="N157" s="193"/>
      <c r="O157" s="193"/>
      <c r="P157" s="193"/>
      <c r="Q157" s="193"/>
      <c r="R157" s="193"/>
      <c r="S157" s="193"/>
      <c r="T157" s="193"/>
      <c r="U157" s="194"/>
      <c r="V157" s="193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 t="s">
        <v>222</v>
      </c>
      <c r="AH157" s="169">
        <v>0</v>
      </c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</row>
    <row r="158" spans="1:60" outlineLevel="1" x14ac:dyDescent="0.2">
      <c r="A158" s="170"/>
      <c r="B158" s="181"/>
      <c r="C158" s="210" t="s">
        <v>296</v>
      </c>
      <c r="D158" s="184"/>
      <c r="E158" s="188">
        <v>13.51</v>
      </c>
      <c r="F158" s="193"/>
      <c r="G158" s="193"/>
      <c r="H158" s="193"/>
      <c r="I158" s="193"/>
      <c r="J158" s="193"/>
      <c r="K158" s="193"/>
      <c r="L158" s="193"/>
      <c r="M158" s="193"/>
      <c r="N158" s="193"/>
      <c r="O158" s="193"/>
      <c r="P158" s="193"/>
      <c r="Q158" s="193"/>
      <c r="R158" s="193"/>
      <c r="S158" s="193"/>
      <c r="T158" s="193"/>
      <c r="U158" s="194"/>
      <c r="V158" s="193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 t="s">
        <v>222</v>
      </c>
      <c r="AH158" s="169">
        <v>0</v>
      </c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</row>
    <row r="159" spans="1:60" outlineLevel="1" x14ac:dyDescent="0.2">
      <c r="A159" s="170">
        <v>53</v>
      </c>
      <c r="B159" s="181" t="s">
        <v>373</v>
      </c>
      <c r="C159" s="209" t="s">
        <v>374</v>
      </c>
      <c r="D159" s="183" t="s">
        <v>215</v>
      </c>
      <c r="E159" s="187">
        <v>46.477499999999999</v>
      </c>
      <c r="F159" s="192"/>
      <c r="G159" s="193">
        <f>ROUND(E159*F159,2)</f>
        <v>0</v>
      </c>
      <c r="H159" s="192"/>
      <c r="I159" s="193">
        <f>ROUND(E159*H159,2)</f>
        <v>0</v>
      </c>
      <c r="J159" s="192"/>
      <c r="K159" s="193">
        <f>ROUND(E159*J159,2)</f>
        <v>0</v>
      </c>
      <c r="L159" s="193">
        <v>15</v>
      </c>
      <c r="M159" s="193">
        <f>G159*(1+L159/100)</f>
        <v>0</v>
      </c>
      <c r="N159" s="193">
        <v>0.11219</v>
      </c>
      <c r="O159" s="193">
        <f>ROUND(E159*N159,2)</f>
        <v>5.21</v>
      </c>
      <c r="P159" s="193">
        <v>0</v>
      </c>
      <c r="Q159" s="193">
        <f>ROUND(E159*P159,2)</f>
        <v>0</v>
      </c>
      <c r="R159" s="193" t="s">
        <v>271</v>
      </c>
      <c r="S159" s="193" t="s">
        <v>217</v>
      </c>
      <c r="T159" s="193">
        <v>0.55488999999999999</v>
      </c>
      <c r="U159" s="194">
        <f>ROUND(E159*T159,2)</f>
        <v>25.79</v>
      </c>
      <c r="V159" s="193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 t="s">
        <v>218</v>
      </c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</row>
    <row r="160" spans="1:60" outlineLevel="1" x14ac:dyDescent="0.2">
      <c r="A160" s="170"/>
      <c r="B160" s="181"/>
      <c r="C160" s="210" t="s">
        <v>375</v>
      </c>
      <c r="D160" s="184"/>
      <c r="E160" s="188">
        <v>26.427499999999998</v>
      </c>
      <c r="F160" s="193"/>
      <c r="G160" s="193"/>
      <c r="H160" s="193"/>
      <c r="I160" s="193"/>
      <c r="J160" s="193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4"/>
      <c r="V160" s="193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 t="s">
        <v>222</v>
      </c>
      <c r="AH160" s="169">
        <v>0</v>
      </c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</row>
    <row r="161" spans="1:60" outlineLevel="1" x14ac:dyDescent="0.2">
      <c r="A161" s="170"/>
      <c r="B161" s="181"/>
      <c r="C161" s="210" t="s">
        <v>376</v>
      </c>
      <c r="D161" s="184"/>
      <c r="E161" s="188">
        <v>-3.4</v>
      </c>
      <c r="F161" s="193"/>
      <c r="G161" s="193"/>
      <c r="H161" s="193"/>
      <c r="I161" s="193"/>
      <c r="J161" s="193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4"/>
      <c r="V161" s="193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 t="s">
        <v>222</v>
      </c>
      <c r="AH161" s="169">
        <v>0</v>
      </c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</row>
    <row r="162" spans="1:60" outlineLevel="1" x14ac:dyDescent="0.2">
      <c r="A162" s="170"/>
      <c r="B162" s="181"/>
      <c r="C162" s="210" t="s">
        <v>377</v>
      </c>
      <c r="D162" s="184"/>
      <c r="E162" s="188">
        <v>27.05</v>
      </c>
      <c r="F162" s="193"/>
      <c r="G162" s="193"/>
      <c r="H162" s="193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4"/>
      <c r="V162" s="193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 t="s">
        <v>222</v>
      </c>
      <c r="AH162" s="169">
        <v>0</v>
      </c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</row>
    <row r="163" spans="1:60" outlineLevel="1" x14ac:dyDescent="0.2">
      <c r="A163" s="170"/>
      <c r="B163" s="181"/>
      <c r="C163" s="210" t="s">
        <v>378</v>
      </c>
      <c r="D163" s="184"/>
      <c r="E163" s="188">
        <v>-3.6</v>
      </c>
      <c r="F163" s="193"/>
      <c r="G163" s="193"/>
      <c r="H163" s="193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4"/>
      <c r="V163" s="193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 t="s">
        <v>222</v>
      </c>
      <c r="AH163" s="169">
        <v>0</v>
      </c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</row>
    <row r="164" spans="1:60" outlineLevel="1" x14ac:dyDescent="0.2">
      <c r="A164" s="170">
        <v>54</v>
      </c>
      <c r="B164" s="181" t="s">
        <v>379</v>
      </c>
      <c r="C164" s="209" t="s">
        <v>380</v>
      </c>
      <c r="D164" s="183" t="s">
        <v>215</v>
      </c>
      <c r="E164" s="187">
        <v>22.0425</v>
      </c>
      <c r="F164" s="192"/>
      <c r="G164" s="193">
        <f>ROUND(E164*F164,2)</f>
        <v>0</v>
      </c>
      <c r="H164" s="192"/>
      <c r="I164" s="193">
        <f>ROUND(E164*H164,2)</f>
        <v>0</v>
      </c>
      <c r="J164" s="192"/>
      <c r="K164" s="193">
        <f>ROUND(E164*J164,2)</f>
        <v>0</v>
      </c>
      <c r="L164" s="193">
        <v>15</v>
      </c>
      <c r="M164" s="193">
        <f>G164*(1+L164/100)</f>
        <v>0</v>
      </c>
      <c r="N164" s="193">
        <v>7.4709999999999999E-2</v>
      </c>
      <c r="O164" s="193">
        <f>ROUND(E164*N164,2)</f>
        <v>1.65</v>
      </c>
      <c r="P164" s="193">
        <v>0</v>
      </c>
      <c r="Q164" s="193">
        <f>ROUND(E164*P164,2)</f>
        <v>0</v>
      </c>
      <c r="R164" s="193" t="s">
        <v>271</v>
      </c>
      <c r="S164" s="193" t="s">
        <v>217</v>
      </c>
      <c r="T164" s="193">
        <v>0.52915000000000001</v>
      </c>
      <c r="U164" s="194">
        <f>ROUND(E164*T164,2)</f>
        <v>11.66</v>
      </c>
      <c r="V164" s="193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 t="s">
        <v>218</v>
      </c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</row>
    <row r="165" spans="1:60" ht="33.75" outlineLevel="1" x14ac:dyDescent="0.2">
      <c r="A165" s="170"/>
      <c r="B165" s="181"/>
      <c r="C165" s="210" t="s">
        <v>381</v>
      </c>
      <c r="D165" s="184"/>
      <c r="E165" s="188">
        <v>14.82</v>
      </c>
      <c r="F165" s="193"/>
      <c r="G165" s="193"/>
      <c r="H165" s="193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4"/>
      <c r="V165" s="193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 t="s">
        <v>222</v>
      </c>
      <c r="AH165" s="169">
        <v>0</v>
      </c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</row>
    <row r="166" spans="1:60" outlineLevel="1" x14ac:dyDescent="0.2">
      <c r="A166" s="170"/>
      <c r="B166" s="181"/>
      <c r="C166" s="210" t="s">
        <v>382</v>
      </c>
      <c r="D166" s="184"/>
      <c r="E166" s="188">
        <v>-13.4</v>
      </c>
      <c r="F166" s="193"/>
      <c r="G166" s="193"/>
      <c r="H166" s="193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4"/>
      <c r="V166" s="193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 t="s">
        <v>222</v>
      </c>
      <c r="AH166" s="169">
        <v>0</v>
      </c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</row>
    <row r="167" spans="1:60" outlineLevel="1" x14ac:dyDescent="0.2">
      <c r="A167" s="170"/>
      <c r="B167" s="181"/>
      <c r="C167" s="210" t="s">
        <v>383</v>
      </c>
      <c r="D167" s="184"/>
      <c r="E167" s="188">
        <v>25.822500000000002</v>
      </c>
      <c r="F167" s="193"/>
      <c r="G167" s="193"/>
      <c r="H167" s="193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4"/>
      <c r="V167" s="193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 t="s">
        <v>222</v>
      </c>
      <c r="AH167" s="169">
        <v>0</v>
      </c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</row>
    <row r="168" spans="1:60" outlineLevel="1" x14ac:dyDescent="0.2">
      <c r="A168" s="170"/>
      <c r="B168" s="181"/>
      <c r="C168" s="210" t="s">
        <v>384</v>
      </c>
      <c r="D168" s="184"/>
      <c r="E168" s="188">
        <v>-5.2</v>
      </c>
      <c r="F168" s="193"/>
      <c r="G168" s="193"/>
      <c r="H168" s="193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4"/>
      <c r="V168" s="193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 t="s">
        <v>222</v>
      </c>
      <c r="AH168" s="169">
        <v>0</v>
      </c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</row>
    <row r="169" spans="1:60" ht="22.5" outlineLevel="1" x14ac:dyDescent="0.2">
      <c r="A169" s="170">
        <v>55</v>
      </c>
      <c r="B169" s="181" t="s">
        <v>385</v>
      </c>
      <c r="C169" s="209" t="s">
        <v>386</v>
      </c>
      <c r="D169" s="183" t="s">
        <v>338</v>
      </c>
      <c r="E169" s="187">
        <v>10</v>
      </c>
      <c r="F169" s="192"/>
      <c r="G169" s="193">
        <f>ROUND(E169*F169,2)</f>
        <v>0</v>
      </c>
      <c r="H169" s="192"/>
      <c r="I169" s="193">
        <f>ROUND(E169*H169,2)</f>
        <v>0</v>
      </c>
      <c r="J169" s="192"/>
      <c r="K169" s="193">
        <f>ROUND(E169*J169,2)</f>
        <v>0</v>
      </c>
      <c r="L169" s="193">
        <v>15</v>
      </c>
      <c r="M169" s="193">
        <f>G169*(1+L169/100)</f>
        <v>0</v>
      </c>
      <c r="N169" s="193">
        <v>2.7519999999999999E-2</v>
      </c>
      <c r="O169" s="193">
        <f>ROUND(E169*N169,2)</f>
        <v>0.28000000000000003</v>
      </c>
      <c r="P169" s="193">
        <v>0</v>
      </c>
      <c r="Q169" s="193">
        <f>ROUND(E169*P169,2)</f>
        <v>0</v>
      </c>
      <c r="R169" s="193" t="s">
        <v>271</v>
      </c>
      <c r="S169" s="193" t="s">
        <v>217</v>
      </c>
      <c r="T169" s="193">
        <v>0.24199999999999999</v>
      </c>
      <c r="U169" s="194">
        <f>ROUND(E169*T169,2)</f>
        <v>2.42</v>
      </c>
      <c r="V169" s="193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 t="s">
        <v>218</v>
      </c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</row>
    <row r="170" spans="1:60" ht="22.5" outlineLevel="1" x14ac:dyDescent="0.2">
      <c r="A170" s="170">
        <v>56</v>
      </c>
      <c r="B170" s="181" t="s">
        <v>385</v>
      </c>
      <c r="C170" s="209" t="s">
        <v>387</v>
      </c>
      <c r="D170" s="183" t="s">
        <v>338</v>
      </c>
      <c r="E170" s="187">
        <v>4</v>
      </c>
      <c r="F170" s="192"/>
      <c r="G170" s="193">
        <f>ROUND(E170*F170,2)</f>
        <v>0</v>
      </c>
      <c r="H170" s="192"/>
      <c r="I170" s="193">
        <f>ROUND(E170*H170,2)</f>
        <v>0</v>
      </c>
      <c r="J170" s="192"/>
      <c r="K170" s="193">
        <f>ROUND(E170*J170,2)</f>
        <v>0</v>
      </c>
      <c r="L170" s="193">
        <v>15</v>
      </c>
      <c r="M170" s="193">
        <f>G170*(1+L170/100)</f>
        <v>0</v>
      </c>
      <c r="N170" s="193">
        <v>3.9789999999999999E-2</v>
      </c>
      <c r="O170" s="193">
        <f>ROUND(E170*N170,2)</f>
        <v>0.16</v>
      </c>
      <c r="P170" s="193">
        <v>0</v>
      </c>
      <c r="Q170" s="193">
        <f>ROUND(E170*P170,2)</f>
        <v>0</v>
      </c>
      <c r="R170" s="193" t="s">
        <v>271</v>
      </c>
      <c r="S170" s="193" t="s">
        <v>217</v>
      </c>
      <c r="T170" s="193">
        <v>0.24199999999999999</v>
      </c>
      <c r="U170" s="194">
        <f>ROUND(E170*T170,2)</f>
        <v>0.97</v>
      </c>
      <c r="V170" s="193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 t="s">
        <v>218</v>
      </c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</row>
    <row r="171" spans="1:60" outlineLevel="1" x14ac:dyDescent="0.2">
      <c r="A171" s="170">
        <v>57</v>
      </c>
      <c r="B171" s="181" t="s">
        <v>388</v>
      </c>
      <c r="C171" s="209" t="s">
        <v>389</v>
      </c>
      <c r="D171" s="183" t="s">
        <v>338</v>
      </c>
      <c r="E171" s="187">
        <v>1</v>
      </c>
      <c r="F171" s="192"/>
      <c r="G171" s="193">
        <f>ROUND(E171*F171,2)</f>
        <v>0</v>
      </c>
      <c r="H171" s="192"/>
      <c r="I171" s="193">
        <f>ROUND(E171*H171,2)</f>
        <v>0</v>
      </c>
      <c r="J171" s="192"/>
      <c r="K171" s="193">
        <f>ROUND(E171*J171,2)</f>
        <v>0</v>
      </c>
      <c r="L171" s="193">
        <v>15</v>
      </c>
      <c r="M171" s="193">
        <f>G171*(1+L171/100)</f>
        <v>0</v>
      </c>
      <c r="N171" s="193">
        <v>5.2720000000000003E-2</v>
      </c>
      <c r="O171" s="193">
        <f>ROUND(E171*N171,2)</f>
        <v>0.05</v>
      </c>
      <c r="P171" s="193">
        <v>0</v>
      </c>
      <c r="Q171" s="193">
        <f>ROUND(E171*P171,2)</f>
        <v>0</v>
      </c>
      <c r="R171" s="193" t="s">
        <v>271</v>
      </c>
      <c r="S171" s="193" t="s">
        <v>217</v>
      </c>
      <c r="T171" s="193">
        <v>0.57789999999999997</v>
      </c>
      <c r="U171" s="194">
        <f>ROUND(E171*T171,2)</f>
        <v>0.57999999999999996</v>
      </c>
      <c r="V171" s="193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 t="s">
        <v>218</v>
      </c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</row>
    <row r="172" spans="1:60" ht="22.5" outlineLevel="1" x14ac:dyDescent="0.2">
      <c r="A172" s="170">
        <v>58</v>
      </c>
      <c r="B172" s="181" t="s">
        <v>390</v>
      </c>
      <c r="C172" s="209" t="s">
        <v>391</v>
      </c>
      <c r="D172" s="183" t="s">
        <v>215</v>
      </c>
      <c r="E172" s="187">
        <v>15.375</v>
      </c>
      <c r="F172" s="192"/>
      <c r="G172" s="193">
        <f>ROUND(E172*F172,2)</f>
        <v>0</v>
      </c>
      <c r="H172" s="192"/>
      <c r="I172" s="193">
        <f>ROUND(E172*H172,2)</f>
        <v>0</v>
      </c>
      <c r="J172" s="192"/>
      <c r="K172" s="193">
        <f>ROUND(E172*J172,2)</f>
        <v>0</v>
      </c>
      <c r="L172" s="193">
        <v>15</v>
      </c>
      <c r="M172" s="193">
        <f>G172*(1+L172/100)</f>
        <v>0</v>
      </c>
      <c r="N172" s="193">
        <v>0.99155000000000004</v>
      </c>
      <c r="O172" s="193">
        <f>ROUND(E172*N172,2)</f>
        <v>15.25</v>
      </c>
      <c r="P172" s="193">
        <v>0</v>
      </c>
      <c r="Q172" s="193">
        <f>ROUND(E172*P172,2)</f>
        <v>0</v>
      </c>
      <c r="R172" s="193" t="s">
        <v>271</v>
      </c>
      <c r="S172" s="193" t="s">
        <v>217</v>
      </c>
      <c r="T172" s="193">
        <v>1.1359999999999999</v>
      </c>
      <c r="U172" s="194">
        <f>ROUND(E172*T172,2)</f>
        <v>17.47</v>
      </c>
      <c r="V172" s="193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 t="s">
        <v>218</v>
      </c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</row>
    <row r="173" spans="1:60" outlineLevel="1" x14ac:dyDescent="0.2">
      <c r="A173" s="170"/>
      <c r="B173" s="181"/>
      <c r="C173" s="210" t="s">
        <v>392</v>
      </c>
      <c r="D173" s="184"/>
      <c r="E173" s="188">
        <v>15.375</v>
      </c>
      <c r="F173" s="193"/>
      <c r="G173" s="193"/>
      <c r="H173" s="193"/>
      <c r="I173" s="193"/>
      <c r="J173" s="193"/>
      <c r="K173" s="193"/>
      <c r="L173" s="193"/>
      <c r="M173" s="193"/>
      <c r="N173" s="193"/>
      <c r="O173" s="193"/>
      <c r="P173" s="193"/>
      <c r="Q173" s="193"/>
      <c r="R173" s="193"/>
      <c r="S173" s="193"/>
      <c r="T173" s="193"/>
      <c r="U173" s="194"/>
      <c r="V173" s="193"/>
      <c r="W173" s="169"/>
      <c r="X173" s="169"/>
      <c r="Y173" s="169"/>
      <c r="Z173" s="169"/>
      <c r="AA173" s="169"/>
      <c r="AB173" s="169"/>
      <c r="AC173" s="169"/>
      <c r="AD173" s="169"/>
      <c r="AE173" s="169"/>
      <c r="AF173" s="169"/>
      <c r="AG173" s="169" t="s">
        <v>222</v>
      </c>
      <c r="AH173" s="169">
        <v>0</v>
      </c>
      <c r="AI173" s="169"/>
      <c r="AJ173" s="169"/>
      <c r="AK173" s="169"/>
      <c r="AL173" s="169"/>
      <c r="AM173" s="169"/>
      <c r="AN173" s="169"/>
      <c r="AO173" s="169"/>
      <c r="AP173" s="169"/>
      <c r="AQ173" s="169"/>
      <c r="AR173" s="169"/>
      <c r="AS173" s="169"/>
      <c r="AT173" s="169"/>
      <c r="AU173" s="169"/>
      <c r="AV173" s="169"/>
      <c r="AW173" s="169"/>
      <c r="AX173" s="169"/>
      <c r="AY173" s="169"/>
      <c r="AZ173" s="169"/>
      <c r="BA173" s="169"/>
      <c r="BB173" s="169"/>
      <c r="BC173" s="169"/>
      <c r="BD173" s="169"/>
      <c r="BE173" s="169"/>
      <c r="BF173" s="169"/>
      <c r="BG173" s="169"/>
      <c r="BH173" s="169"/>
    </row>
    <row r="174" spans="1:60" ht="22.5" outlineLevel="1" x14ac:dyDescent="0.2">
      <c r="A174" s="170">
        <v>59</v>
      </c>
      <c r="B174" s="181" t="s">
        <v>393</v>
      </c>
      <c r="C174" s="209" t="s">
        <v>394</v>
      </c>
      <c r="D174" s="183" t="s">
        <v>215</v>
      </c>
      <c r="E174" s="187">
        <v>111.825</v>
      </c>
      <c r="F174" s="192"/>
      <c r="G174" s="193">
        <f>ROUND(E174*F174,2)</f>
        <v>0</v>
      </c>
      <c r="H174" s="192"/>
      <c r="I174" s="193">
        <f>ROUND(E174*H174,2)</f>
        <v>0</v>
      </c>
      <c r="J174" s="192"/>
      <c r="K174" s="193">
        <f>ROUND(E174*J174,2)</f>
        <v>0</v>
      </c>
      <c r="L174" s="193">
        <v>15</v>
      </c>
      <c r="M174" s="193">
        <f>G174*(1+L174/100)</f>
        <v>0</v>
      </c>
      <c r="N174" s="193">
        <v>0.75124999999999997</v>
      </c>
      <c r="O174" s="193">
        <f>ROUND(E174*N174,2)</f>
        <v>84.01</v>
      </c>
      <c r="P174" s="193">
        <v>0</v>
      </c>
      <c r="Q174" s="193">
        <f>ROUND(E174*P174,2)</f>
        <v>0</v>
      </c>
      <c r="R174" s="193" t="s">
        <v>271</v>
      </c>
      <c r="S174" s="193" t="s">
        <v>217</v>
      </c>
      <c r="T174" s="193">
        <v>0.93400000000000005</v>
      </c>
      <c r="U174" s="194">
        <f>ROUND(E174*T174,2)</f>
        <v>104.44</v>
      </c>
      <c r="V174" s="193"/>
      <c r="W174" s="169"/>
      <c r="X174" s="169"/>
      <c r="Y174" s="169"/>
      <c r="Z174" s="169"/>
      <c r="AA174" s="169"/>
      <c r="AB174" s="169"/>
      <c r="AC174" s="169"/>
      <c r="AD174" s="169"/>
      <c r="AE174" s="169"/>
      <c r="AF174" s="169"/>
      <c r="AG174" s="169" t="s">
        <v>218</v>
      </c>
      <c r="AH174" s="169"/>
      <c r="AI174" s="169"/>
      <c r="AJ174" s="169"/>
      <c r="AK174" s="169"/>
      <c r="AL174" s="169"/>
      <c r="AM174" s="169"/>
      <c r="AN174" s="169"/>
      <c r="AO174" s="169"/>
      <c r="AP174" s="169"/>
      <c r="AQ174" s="169"/>
      <c r="AR174" s="169"/>
      <c r="AS174" s="169"/>
      <c r="AT174" s="169"/>
      <c r="AU174" s="169"/>
      <c r="AV174" s="169"/>
      <c r="AW174" s="169"/>
      <c r="AX174" s="169"/>
      <c r="AY174" s="169"/>
      <c r="AZ174" s="169"/>
      <c r="BA174" s="169"/>
      <c r="BB174" s="169"/>
      <c r="BC174" s="169"/>
      <c r="BD174" s="169"/>
      <c r="BE174" s="169"/>
      <c r="BF174" s="169"/>
      <c r="BG174" s="169"/>
      <c r="BH174" s="169"/>
    </row>
    <row r="175" spans="1:60" ht="22.5" outlineLevel="1" x14ac:dyDescent="0.2">
      <c r="A175" s="170"/>
      <c r="B175" s="181"/>
      <c r="C175" s="210" t="s">
        <v>395</v>
      </c>
      <c r="D175" s="184"/>
      <c r="E175" s="188">
        <v>118.455</v>
      </c>
      <c r="F175" s="193"/>
      <c r="G175" s="193"/>
      <c r="H175" s="193"/>
      <c r="I175" s="193"/>
      <c r="J175" s="193"/>
      <c r="K175" s="193"/>
      <c r="L175" s="193"/>
      <c r="M175" s="193"/>
      <c r="N175" s="193"/>
      <c r="O175" s="193"/>
      <c r="P175" s="193"/>
      <c r="Q175" s="193"/>
      <c r="R175" s="193"/>
      <c r="S175" s="193"/>
      <c r="T175" s="193"/>
      <c r="U175" s="194"/>
      <c r="V175" s="193"/>
      <c r="W175" s="169"/>
      <c r="X175" s="169"/>
      <c r="Y175" s="169"/>
      <c r="Z175" s="169"/>
      <c r="AA175" s="169"/>
      <c r="AB175" s="169"/>
      <c r="AC175" s="169"/>
      <c r="AD175" s="169"/>
      <c r="AE175" s="169"/>
      <c r="AF175" s="169"/>
      <c r="AG175" s="169" t="s">
        <v>222</v>
      </c>
      <c r="AH175" s="169">
        <v>0</v>
      </c>
      <c r="AI175" s="169"/>
      <c r="AJ175" s="169"/>
      <c r="AK175" s="169"/>
      <c r="AL175" s="169"/>
      <c r="AM175" s="169"/>
      <c r="AN175" s="169"/>
      <c r="AO175" s="169"/>
      <c r="AP175" s="169"/>
      <c r="AQ175" s="169"/>
      <c r="AR175" s="169"/>
      <c r="AS175" s="169"/>
      <c r="AT175" s="169"/>
      <c r="AU175" s="169"/>
      <c r="AV175" s="169"/>
      <c r="AW175" s="169"/>
      <c r="AX175" s="169"/>
      <c r="AY175" s="169"/>
      <c r="AZ175" s="169"/>
      <c r="BA175" s="169"/>
      <c r="BB175" s="169"/>
      <c r="BC175" s="169"/>
      <c r="BD175" s="169"/>
      <c r="BE175" s="169"/>
      <c r="BF175" s="169"/>
      <c r="BG175" s="169"/>
      <c r="BH175" s="169"/>
    </row>
    <row r="176" spans="1:60" outlineLevel="1" x14ac:dyDescent="0.2">
      <c r="A176" s="170"/>
      <c r="B176" s="181"/>
      <c r="C176" s="210" t="s">
        <v>396</v>
      </c>
      <c r="D176" s="184"/>
      <c r="E176" s="188">
        <v>-6.63</v>
      </c>
      <c r="F176" s="193"/>
      <c r="G176" s="193"/>
      <c r="H176" s="193"/>
      <c r="I176" s="193"/>
      <c r="J176" s="193"/>
      <c r="K176" s="193"/>
      <c r="L176" s="193"/>
      <c r="M176" s="193"/>
      <c r="N176" s="193"/>
      <c r="O176" s="193"/>
      <c r="P176" s="193"/>
      <c r="Q176" s="193"/>
      <c r="R176" s="193"/>
      <c r="S176" s="193"/>
      <c r="T176" s="193"/>
      <c r="U176" s="194"/>
      <c r="V176" s="193"/>
      <c r="W176" s="169"/>
      <c r="X176" s="169"/>
      <c r="Y176" s="169"/>
      <c r="Z176" s="169"/>
      <c r="AA176" s="169"/>
      <c r="AB176" s="169"/>
      <c r="AC176" s="169"/>
      <c r="AD176" s="169"/>
      <c r="AE176" s="169"/>
      <c r="AF176" s="169"/>
      <c r="AG176" s="169" t="s">
        <v>222</v>
      </c>
      <c r="AH176" s="169">
        <v>0</v>
      </c>
      <c r="AI176" s="169"/>
      <c r="AJ176" s="169"/>
      <c r="AK176" s="169"/>
      <c r="AL176" s="169"/>
      <c r="AM176" s="169"/>
      <c r="AN176" s="169"/>
      <c r="AO176" s="169"/>
      <c r="AP176" s="169"/>
      <c r="AQ176" s="169"/>
      <c r="AR176" s="169"/>
      <c r="AS176" s="169"/>
      <c r="AT176" s="169"/>
      <c r="AU176" s="169"/>
      <c r="AV176" s="169"/>
      <c r="AW176" s="169"/>
      <c r="AX176" s="169"/>
      <c r="AY176" s="169"/>
      <c r="AZ176" s="169"/>
      <c r="BA176" s="169"/>
      <c r="BB176" s="169"/>
      <c r="BC176" s="169"/>
      <c r="BD176" s="169"/>
      <c r="BE176" s="169"/>
      <c r="BF176" s="169"/>
      <c r="BG176" s="169"/>
      <c r="BH176" s="169"/>
    </row>
    <row r="177" spans="1:60" ht="22.5" outlineLevel="1" x14ac:dyDescent="0.2">
      <c r="A177" s="170">
        <v>60</v>
      </c>
      <c r="B177" s="181" t="s">
        <v>397</v>
      </c>
      <c r="C177" s="209" t="s">
        <v>398</v>
      </c>
      <c r="D177" s="183" t="s">
        <v>289</v>
      </c>
      <c r="E177" s="187">
        <v>3.0919500000000002</v>
      </c>
      <c r="F177" s="192"/>
      <c r="G177" s="193">
        <f>ROUND(E177*F177,2)</f>
        <v>0</v>
      </c>
      <c r="H177" s="192"/>
      <c r="I177" s="193">
        <f>ROUND(E177*H177,2)</f>
        <v>0</v>
      </c>
      <c r="J177" s="192"/>
      <c r="K177" s="193">
        <f>ROUND(E177*J177,2)</f>
        <v>0</v>
      </c>
      <c r="L177" s="193">
        <v>15</v>
      </c>
      <c r="M177" s="193">
        <f>G177*(1+L177/100)</f>
        <v>0</v>
      </c>
      <c r="N177" s="193">
        <v>1.0202899999999999</v>
      </c>
      <c r="O177" s="193">
        <f>ROUND(E177*N177,2)</f>
        <v>3.15</v>
      </c>
      <c r="P177" s="193">
        <v>0</v>
      </c>
      <c r="Q177" s="193">
        <f>ROUND(E177*P177,2)</f>
        <v>0</v>
      </c>
      <c r="R177" s="193" t="s">
        <v>271</v>
      </c>
      <c r="S177" s="193" t="s">
        <v>217</v>
      </c>
      <c r="T177" s="193">
        <v>25.271000000000001</v>
      </c>
      <c r="U177" s="194">
        <f>ROUND(E177*T177,2)</f>
        <v>78.14</v>
      </c>
      <c r="V177" s="193"/>
      <c r="W177" s="169"/>
      <c r="X177" s="169"/>
      <c r="Y177" s="169"/>
      <c r="Z177" s="169"/>
      <c r="AA177" s="169"/>
      <c r="AB177" s="169"/>
      <c r="AC177" s="169"/>
      <c r="AD177" s="169"/>
      <c r="AE177" s="169"/>
      <c r="AF177" s="169"/>
      <c r="AG177" s="169" t="s">
        <v>218</v>
      </c>
      <c r="AH177" s="169"/>
      <c r="AI177" s="169"/>
      <c r="AJ177" s="169"/>
      <c r="AK177" s="169"/>
      <c r="AL177" s="169"/>
      <c r="AM177" s="169"/>
      <c r="AN177" s="169"/>
      <c r="AO177" s="169"/>
      <c r="AP177" s="169"/>
      <c r="AQ177" s="169"/>
      <c r="AR177" s="169"/>
      <c r="AS177" s="169"/>
      <c r="AT177" s="169"/>
      <c r="AU177" s="169"/>
      <c r="AV177" s="169"/>
      <c r="AW177" s="169"/>
      <c r="AX177" s="169"/>
      <c r="AY177" s="169"/>
      <c r="AZ177" s="169"/>
      <c r="BA177" s="169"/>
      <c r="BB177" s="169"/>
      <c r="BC177" s="169"/>
      <c r="BD177" s="169"/>
      <c r="BE177" s="169"/>
      <c r="BF177" s="169"/>
      <c r="BG177" s="169"/>
      <c r="BH177" s="169"/>
    </row>
    <row r="178" spans="1:60" outlineLevel="1" x14ac:dyDescent="0.2">
      <c r="A178" s="170"/>
      <c r="B178" s="181"/>
      <c r="C178" s="210" t="s">
        <v>399</v>
      </c>
      <c r="D178" s="184"/>
      <c r="E178" s="188">
        <v>0.1845</v>
      </c>
      <c r="F178" s="193"/>
      <c r="G178" s="193"/>
      <c r="H178" s="193"/>
      <c r="I178" s="193"/>
      <c r="J178" s="193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4"/>
      <c r="V178" s="193"/>
      <c r="W178" s="169"/>
      <c r="X178" s="169"/>
      <c r="Y178" s="169"/>
      <c r="Z178" s="169"/>
      <c r="AA178" s="169"/>
      <c r="AB178" s="169"/>
      <c r="AC178" s="169"/>
      <c r="AD178" s="169"/>
      <c r="AE178" s="169"/>
      <c r="AF178" s="169"/>
      <c r="AG178" s="169" t="s">
        <v>222</v>
      </c>
      <c r="AH178" s="169">
        <v>0</v>
      </c>
      <c r="AI178" s="169"/>
      <c r="AJ178" s="169"/>
      <c r="AK178" s="169"/>
      <c r="AL178" s="169"/>
      <c r="AM178" s="169"/>
      <c r="AN178" s="169"/>
      <c r="AO178" s="169"/>
      <c r="AP178" s="169"/>
      <c r="AQ178" s="169"/>
      <c r="AR178" s="169"/>
      <c r="AS178" s="169"/>
      <c r="AT178" s="169"/>
      <c r="AU178" s="169"/>
      <c r="AV178" s="169"/>
      <c r="AW178" s="169"/>
      <c r="AX178" s="169"/>
      <c r="AY178" s="169"/>
      <c r="AZ178" s="169"/>
      <c r="BA178" s="169"/>
      <c r="BB178" s="169"/>
      <c r="BC178" s="169"/>
      <c r="BD178" s="169"/>
      <c r="BE178" s="169"/>
      <c r="BF178" s="169"/>
      <c r="BG178" s="169"/>
      <c r="BH178" s="169"/>
    </row>
    <row r="179" spans="1:60" outlineLevel="1" x14ac:dyDescent="0.2">
      <c r="A179" s="170"/>
      <c r="B179" s="181"/>
      <c r="C179" s="210" t="s">
        <v>400</v>
      </c>
      <c r="D179" s="184"/>
      <c r="E179" s="188">
        <v>2.9074499999999999</v>
      </c>
      <c r="F179" s="193"/>
      <c r="G179" s="193"/>
      <c r="H179" s="193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4"/>
      <c r="V179" s="193"/>
      <c r="W179" s="169"/>
      <c r="X179" s="169"/>
      <c r="Y179" s="169"/>
      <c r="Z179" s="169"/>
      <c r="AA179" s="169"/>
      <c r="AB179" s="169"/>
      <c r="AC179" s="169"/>
      <c r="AD179" s="169"/>
      <c r="AE179" s="169"/>
      <c r="AF179" s="169"/>
      <c r="AG179" s="169" t="s">
        <v>222</v>
      </c>
      <c r="AH179" s="169">
        <v>0</v>
      </c>
      <c r="AI179" s="169"/>
      <c r="AJ179" s="169"/>
      <c r="AK179" s="169"/>
      <c r="AL179" s="169"/>
      <c r="AM179" s="169"/>
      <c r="AN179" s="169"/>
      <c r="AO179" s="169"/>
      <c r="AP179" s="169"/>
      <c r="AQ179" s="169"/>
      <c r="AR179" s="169"/>
      <c r="AS179" s="169"/>
      <c r="AT179" s="169"/>
      <c r="AU179" s="169"/>
      <c r="AV179" s="169"/>
      <c r="AW179" s="169"/>
      <c r="AX179" s="169"/>
      <c r="AY179" s="169"/>
      <c r="AZ179" s="169"/>
      <c r="BA179" s="169"/>
      <c r="BB179" s="169"/>
      <c r="BC179" s="169"/>
      <c r="BD179" s="169"/>
      <c r="BE179" s="169"/>
      <c r="BF179" s="169"/>
      <c r="BG179" s="169"/>
      <c r="BH179" s="169"/>
    </row>
    <row r="180" spans="1:60" outlineLevel="1" x14ac:dyDescent="0.2">
      <c r="A180" s="170">
        <v>61</v>
      </c>
      <c r="B180" s="181" t="s">
        <v>401</v>
      </c>
      <c r="C180" s="209" t="s">
        <v>402</v>
      </c>
      <c r="D180" s="183" t="s">
        <v>338</v>
      </c>
      <c r="E180" s="187">
        <v>1</v>
      </c>
      <c r="F180" s="192"/>
      <c r="G180" s="193">
        <f>ROUND(E180*F180,2)</f>
        <v>0</v>
      </c>
      <c r="H180" s="192"/>
      <c r="I180" s="193">
        <f>ROUND(E180*H180,2)</f>
        <v>0</v>
      </c>
      <c r="J180" s="192"/>
      <c r="K180" s="193">
        <f>ROUND(E180*J180,2)</f>
        <v>0</v>
      </c>
      <c r="L180" s="193">
        <v>15</v>
      </c>
      <c r="M180" s="193">
        <f>G180*(1+L180/100)</f>
        <v>0</v>
      </c>
      <c r="N180" s="193">
        <v>0.19986999999999999</v>
      </c>
      <c r="O180" s="193">
        <f>ROUND(E180*N180,2)</f>
        <v>0.2</v>
      </c>
      <c r="P180" s="193">
        <v>0</v>
      </c>
      <c r="Q180" s="193">
        <f>ROUND(E180*P180,2)</f>
        <v>0</v>
      </c>
      <c r="R180" s="193" t="s">
        <v>271</v>
      </c>
      <c r="S180" s="193" t="s">
        <v>217</v>
      </c>
      <c r="T180" s="193">
        <v>3.95</v>
      </c>
      <c r="U180" s="194">
        <f>ROUND(E180*T180,2)</f>
        <v>3.95</v>
      </c>
      <c r="V180" s="193"/>
      <c r="W180" s="169"/>
      <c r="X180" s="169"/>
      <c r="Y180" s="169"/>
      <c r="Z180" s="169"/>
      <c r="AA180" s="169"/>
      <c r="AB180" s="169"/>
      <c r="AC180" s="169"/>
      <c r="AD180" s="169"/>
      <c r="AE180" s="169"/>
      <c r="AF180" s="169"/>
      <c r="AG180" s="169" t="s">
        <v>218</v>
      </c>
      <c r="AH180" s="169"/>
      <c r="AI180" s="169"/>
      <c r="AJ180" s="169"/>
      <c r="AK180" s="169"/>
      <c r="AL180" s="169"/>
      <c r="AM180" s="169"/>
      <c r="AN180" s="169"/>
      <c r="AO180" s="169"/>
      <c r="AP180" s="169"/>
      <c r="AQ180" s="169"/>
      <c r="AR180" s="169"/>
      <c r="AS180" s="169"/>
      <c r="AT180" s="169"/>
      <c r="AU180" s="169"/>
      <c r="AV180" s="169"/>
      <c r="AW180" s="169"/>
      <c r="AX180" s="169"/>
      <c r="AY180" s="169"/>
      <c r="AZ180" s="169"/>
      <c r="BA180" s="169"/>
      <c r="BB180" s="169"/>
      <c r="BC180" s="169"/>
      <c r="BD180" s="169"/>
      <c r="BE180" s="169"/>
      <c r="BF180" s="169"/>
      <c r="BG180" s="169"/>
      <c r="BH180" s="169"/>
    </row>
    <row r="181" spans="1:60" outlineLevel="1" x14ac:dyDescent="0.2">
      <c r="A181" s="170">
        <v>62</v>
      </c>
      <c r="B181" s="181" t="s">
        <v>403</v>
      </c>
      <c r="C181" s="209" t="s">
        <v>404</v>
      </c>
      <c r="D181" s="183" t="s">
        <v>303</v>
      </c>
      <c r="E181" s="187">
        <v>10.29</v>
      </c>
      <c r="F181" s="192"/>
      <c r="G181" s="193">
        <f>ROUND(E181*F181,2)</f>
        <v>0</v>
      </c>
      <c r="H181" s="192"/>
      <c r="I181" s="193">
        <f>ROUND(E181*H181,2)</f>
        <v>0</v>
      </c>
      <c r="J181" s="192"/>
      <c r="K181" s="193">
        <f>ROUND(E181*J181,2)</f>
        <v>0</v>
      </c>
      <c r="L181" s="193">
        <v>15</v>
      </c>
      <c r="M181" s="193">
        <f>G181*(1+L181/100)</f>
        <v>0</v>
      </c>
      <c r="N181" s="193">
        <v>8.0610000000000001E-2</v>
      </c>
      <c r="O181" s="193">
        <f>ROUND(E181*N181,2)</f>
        <v>0.83</v>
      </c>
      <c r="P181" s="193">
        <v>0</v>
      </c>
      <c r="Q181" s="193">
        <f>ROUND(E181*P181,2)</f>
        <v>0</v>
      </c>
      <c r="R181" s="193" t="s">
        <v>271</v>
      </c>
      <c r="S181" s="193" t="s">
        <v>217</v>
      </c>
      <c r="T181" s="193">
        <v>1.03</v>
      </c>
      <c r="U181" s="194">
        <f>ROUND(E181*T181,2)</f>
        <v>10.6</v>
      </c>
      <c r="V181" s="193"/>
      <c r="W181" s="169"/>
      <c r="X181" s="169"/>
      <c r="Y181" s="169"/>
      <c r="Z181" s="169"/>
      <c r="AA181" s="169"/>
      <c r="AB181" s="169"/>
      <c r="AC181" s="169"/>
      <c r="AD181" s="169"/>
      <c r="AE181" s="169"/>
      <c r="AF181" s="169"/>
      <c r="AG181" s="169" t="s">
        <v>218</v>
      </c>
      <c r="AH181" s="169"/>
      <c r="AI181" s="169"/>
      <c r="AJ181" s="169"/>
      <c r="AK181" s="169"/>
      <c r="AL181" s="169"/>
      <c r="AM181" s="169"/>
      <c r="AN181" s="169"/>
      <c r="AO181" s="169"/>
      <c r="AP181" s="169"/>
      <c r="AQ181" s="169"/>
      <c r="AR181" s="169"/>
      <c r="AS181" s="169"/>
      <c r="AT181" s="169"/>
      <c r="AU181" s="169"/>
      <c r="AV181" s="169"/>
      <c r="AW181" s="169"/>
      <c r="AX181" s="169"/>
      <c r="AY181" s="169"/>
      <c r="AZ181" s="169"/>
      <c r="BA181" s="169"/>
      <c r="BB181" s="169"/>
      <c r="BC181" s="169"/>
      <c r="BD181" s="169"/>
      <c r="BE181" s="169"/>
      <c r="BF181" s="169"/>
      <c r="BG181" s="169"/>
      <c r="BH181" s="169"/>
    </row>
    <row r="182" spans="1:60" outlineLevel="1" x14ac:dyDescent="0.2">
      <c r="A182" s="170">
        <v>63</v>
      </c>
      <c r="B182" s="181" t="s">
        <v>405</v>
      </c>
      <c r="C182" s="209" t="s">
        <v>406</v>
      </c>
      <c r="D182" s="183" t="s">
        <v>338</v>
      </c>
      <c r="E182" s="187">
        <v>1</v>
      </c>
      <c r="F182" s="192"/>
      <c r="G182" s="193">
        <f>ROUND(E182*F182,2)</f>
        <v>0</v>
      </c>
      <c r="H182" s="192"/>
      <c r="I182" s="193">
        <f>ROUND(E182*H182,2)</f>
        <v>0</v>
      </c>
      <c r="J182" s="192"/>
      <c r="K182" s="193">
        <f>ROUND(E182*J182,2)</f>
        <v>0</v>
      </c>
      <c r="L182" s="193">
        <v>15</v>
      </c>
      <c r="M182" s="193">
        <f>G182*(1+L182/100)</f>
        <v>0</v>
      </c>
      <c r="N182" s="193">
        <v>0.12</v>
      </c>
      <c r="O182" s="193">
        <f>ROUND(E182*N182,2)</f>
        <v>0.12</v>
      </c>
      <c r="P182" s="193">
        <v>0</v>
      </c>
      <c r="Q182" s="193">
        <f>ROUND(E182*P182,2)</f>
        <v>0</v>
      </c>
      <c r="R182" s="193" t="s">
        <v>271</v>
      </c>
      <c r="S182" s="193" t="s">
        <v>217</v>
      </c>
      <c r="T182" s="193">
        <v>1.78</v>
      </c>
      <c r="U182" s="194">
        <f>ROUND(E182*T182,2)</f>
        <v>1.78</v>
      </c>
      <c r="V182" s="193"/>
      <c r="W182" s="169"/>
      <c r="X182" s="169"/>
      <c r="Y182" s="169"/>
      <c r="Z182" s="169"/>
      <c r="AA182" s="169"/>
      <c r="AB182" s="169"/>
      <c r="AC182" s="169"/>
      <c r="AD182" s="169"/>
      <c r="AE182" s="169"/>
      <c r="AF182" s="169"/>
      <c r="AG182" s="169" t="s">
        <v>218</v>
      </c>
      <c r="AH182" s="169"/>
      <c r="AI182" s="169"/>
      <c r="AJ182" s="169"/>
      <c r="AK182" s="169"/>
      <c r="AL182" s="169"/>
      <c r="AM182" s="169"/>
      <c r="AN182" s="169"/>
      <c r="AO182" s="169"/>
      <c r="AP182" s="169"/>
      <c r="AQ182" s="169"/>
      <c r="AR182" s="169"/>
      <c r="AS182" s="169"/>
      <c r="AT182" s="169"/>
      <c r="AU182" s="169"/>
      <c r="AV182" s="169"/>
      <c r="AW182" s="169"/>
      <c r="AX182" s="169"/>
      <c r="AY182" s="169"/>
      <c r="AZ182" s="169"/>
      <c r="BA182" s="169"/>
      <c r="BB182" s="169"/>
      <c r="BC182" s="169"/>
      <c r="BD182" s="169"/>
      <c r="BE182" s="169"/>
      <c r="BF182" s="169"/>
      <c r="BG182" s="169"/>
      <c r="BH182" s="169"/>
    </row>
    <row r="183" spans="1:60" outlineLevel="1" x14ac:dyDescent="0.2">
      <c r="A183" s="170">
        <v>64</v>
      </c>
      <c r="B183" s="181" t="s">
        <v>407</v>
      </c>
      <c r="C183" s="209" t="s">
        <v>408</v>
      </c>
      <c r="D183" s="183" t="s">
        <v>215</v>
      </c>
      <c r="E183" s="187">
        <v>0.25</v>
      </c>
      <c r="F183" s="192"/>
      <c r="G183" s="193">
        <f>ROUND(E183*F183,2)</f>
        <v>0</v>
      </c>
      <c r="H183" s="192"/>
      <c r="I183" s="193">
        <f>ROUND(E183*H183,2)</f>
        <v>0</v>
      </c>
      <c r="J183" s="192"/>
      <c r="K183" s="193">
        <f>ROUND(E183*J183,2)</f>
        <v>0</v>
      </c>
      <c r="L183" s="193">
        <v>15</v>
      </c>
      <c r="M183" s="193">
        <f>G183*(1+L183/100)</f>
        <v>0</v>
      </c>
      <c r="N183" s="193">
        <v>0.28294999999999998</v>
      </c>
      <c r="O183" s="193">
        <f>ROUND(E183*N183,2)</f>
        <v>7.0000000000000007E-2</v>
      </c>
      <c r="P183" s="193">
        <v>0</v>
      </c>
      <c r="Q183" s="193">
        <f>ROUND(E183*P183,2)</f>
        <v>0</v>
      </c>
      <c r="R183" s="193" t="s">
        <v>271</v>
      </c>
      <c r="S183" s="193" t="s">
        <v>217</v>
      </c>
      <c r="T183" s="193">
        <v>2.8460000000000001</v>
      </c>
      <c r="U183" s="194">
        <f>ROUND(E183*T183,2)</f>
        <v>0.71</v>
      </c>
      <c r="V183" s="193"/>
      <c r="W183" s="169"/>
      <c r="X183" s="169"/>
      <c r="Y183" s="169"/>
      <c r="Z183" s="169"/>
      <c r="AA183" s="169"/>
      <c r="AB183" s="169"/>
      <c r="AC183" s="169"/>
      <c r="AD183" s="169"/>
      <c r="AE183" s="169"/>
      <c r="AF183" s="169"/>
      <c r="AG183" s="169" t="s">
        <v>218</v>
      </c>
      <c r="AH183" s="169"/>
      <c r="AI183" s="169"/>
      <c r="AJ183" s="169"/>
      <c r="AK183" s="169"/>
      <c r="AL183" s="169"/>
      <c r="AM183" s="169"/>
      <c r="AN183" s="169"/>
      <c r="AO183" s="169"/>
      <c r="AP183" s="169"/>
      <c r="AQ183" s="169"/>
      <c r="AR183" s="169"/>
      <c r="AS183" s="169"/>
      <c r="AT183" s="169"/>
      <c r="AU183" s="169"/>
      <c r="AV183" s="169"/>
      <c r="AW183" s="169"/>
      <c r="AX183" s="169"/>
      <c r="AY183" s="169"/>
      <c r="AZ183" s="169"/>
      <c r="BA183" s="169"/>
      <c r="BB183" s="169"/>
      <c r="BC183" s="169"/>
      <c r="BD183" s="169"/>
      <c r="BE183" s="169"/>
      <c r="BF183" s="169"/>
      <c r="BG183" s="169"/>
      <c r="BH183" s="169"/>
    </row>
    <row r="184" spans="1:60" outlineLevel="1" x14ac:dyDescent="0.2">
      <c r="A184" s="170"/>
      <c r="B184" s="181"/>
      <c r="C184" s="210" t="s">
        <v>409</v>
      </c>
      <c r="D184" s="184"/>
      <c r="E184" s="188">
        <v>0.25</v>
      </c>
      <c r="F184" s="193"/>
      <c r="G184" s="193"/>
      <c r="H184" s="193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4"/>
      <c r="V184" s="193"/>
      <c r="W184" s="169"/>
      <c r="X184" s="169"/>
      <c r="Y184" s="169"/>
      <c r="Z184" s="169"/>
      <c r="AA184" s="169"/>
      <c r="AB184" s="169"/>
      <c r="AC184" s="169"/>
      <c r="AD184" s="169"/>
      <c r="AE184" s="169"/>
      <c r="AF184" s="169"/>
      <c r="AG184" s="169" t="s">
        <v>222</v>
      </c>
      <c r="AH184" s="169">
        <v>0</v>
      </c>
      <c r="AI184" s="169"/>
      <c r="AJ184" s="169"/>
      <c r="AK184" s="169"/>
      <c r="AL184" s="169"/>
      <c r="AM184" s="169"/>
      <c r="AN184" s="169"/>
      <c r="AO184" s="169"/>
      <c r="AP184" s="169"/>
      <c r="AQ184" s="169"/>
      <c r="AR184" s="169"/>
      <c r="AS184" s="169"/>
      <c r="AT184" s="169"/>
      <c r="AU184" s="169"/>
      <c r="AV184" s="169"/>
      <c r="AW184" s="169"/>
      <c r="AX184" s="169"/>
      <c r="AY184" s="169"/>
      <c r="AZ184" s="169"/>
      <c r="BA184" s="169"/>
      <c r="BB184" s="169"/>
      <c r="BC184" s="169"/>
      <c r="BD184" s="169"/>
      <c r="BE184" s="169"/>
      <c r="BF184" s="169"/>
      <c r="BG184" s="169"/>
      <c r="BH184" s="169"/>
    </row>
    <row r="185" spans="1:60" outlineLevel="1" x14ac:dyDescent="0.2">
      <c r="A185" s="170">
        <v>65</v>
      </c>
      <c r="B185" s="181" t="s">
        <v>410</v>
      </c>
      <c r="C185" s="209" t="s">
        <v>411</v>
      </c>
      <c r="D185" s="183" t="s">
        <v>215</v>
      </c>
      <c r="E185" s="187">
        <v>18.421600000000002</v>
      </c>
      <c r="F185" s="192"/>
      <c r="G185" s="193">
        <f>ROUND(E185*F185,2)</f>
        <v>0</v>
      </c>
      <c r="H185" s="192"/>
      <c r="I185" s="193">
        <f>ROUND(E185*H185,2)</f>
        <v>0</v>
      </c>
      <c r="J185" s="192"/>
      <c r="K185" s="193">
        <f>ROUND(E185*J185,2)</f>
        <v>0</v>
      </c>
      <c r="L185" s="193">
        <v>15</v>
      </c>
      <c r="M185" s="193">
        <f>G185*(1+L185/100)</f>
        <v>0</v>
      </c>
      <c r="N185" s="193">
        <v>5.7090000000000002E-2</v>
      </c>
      <c r="O185" s="193">
        <f>ROUND(E185*N185,2)</f>
        <v>1.05</v>
      </c>
      <c r="P185" s="193">
        <v>0</v>
      </c>
      <c r="Q185" s="193">
        <f>ROUND(E185*P185,2)</f>
        <v>0</v>
      </c>
      <c r="R185" s="193"/>
      <c r="S185" s="193" t="s">
        <v>269</v>
      </c>
      <c r="T185" s="193">
        <v>1.68</v>
      </c>
      <c r="U185" s="194">
        <f>ROUND(E185*T185,2)</f>
        <v>30.95</v>
      </c>
      <c r="V185" s="193"/>
      <c r="W185" s="169"/>
      <c r="X185" s="169"/>
      <c r="Y185" s="169"/>
      <c r="Z185" s="169"/>
      <c r="AA185" s="169"/>
      <c r="AB185" s="169"/>
      <c r="AC185" s="169"/>
      <c r="AD185" s="169"/>
      <c r="AE185" s="169"/>
      <c r="AF185" s="169"/>
      <c r="AG185" s="169" t="s">
        <v>218</v>
      </c>
      <c r="AH185" s="169"/>
      <c r="AI185" s="169"/>
      <c r="AJ185" s="169"/>
      <c r="AK185" s="169"/>
      <c r="AL185" s="169"/>
      <c r="AM185" s="169"/>
      <c r="AN185" s="169"/>
      <c r="AO185" s="169"/>
      <c r="AP185" s="169"/>
      <c r="AQ185" s="169"/>
      <c r="AR185" s="169"/>
      <c r="AS185" s="169"/>
      <c r="AT185" s="169"/>
      <c r="AU185" s="169"/>
      <c r="AV185" s="169"/>
      <c r="AW185" s="169"/>
      <c r="AX185" s="169"/>
      <c r="AY185" s="169"/>
      <c r="AZ185" s="169"/>
      <c r="BA185" s="169"/>
      <c r="BB185" s="169"/>
      <c r="BC185" s="169"/>
      <c r="BD185" s="169"/>
      <c r="BE185" s="169"/>
      <c r="BF185" s="169"/>
      <c r="BG185" s="169"/>
      <c r="BH185" s="169"/>
    </row>
    <row r="186" spans="1:60" outlineLevel="1" x14ac:dyDescent="0.2">
      <c r="A186" s="170"/>
      <c r="B186" s="181"/>
      <c r="C186" s="272" t="s">
        <v>412</v>
      </c>
      <c r="D186" s="273"/>
      <c r="E186" s="274"/>
      <c r="F186" s="275"/>
      <c r="G186" s="276"/>
      <c r="H186" s="193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4"/>
      <c r="V186" s="193"/>
      <c r="W186" s="169"/>
      <c r="X186" s="169"/>
      <c r="Y186" s="169"/>
      <c r="Z186" s="169"/>
      <c r="AA186" s="169"/>
      <c r="AB186" s="169"/>
      <c r="AC186" s="169"/>
      <c r="AD186" s="169"/>
      <c r="AE186" s="169"/>
      <c r="AF186" s="169"/>
      <c r="AG186" s="169" t="s">
        <v>220</v>
      </c>
      <c r="AH186" s="169"/>
      <c r="AI186" s="169"/>
      <c r="AJ186" s="169"/>
      <c r="AK186" s="169"/>
      <c r="AL186" s="169"/>
      <c r="AM186" s="169"/>
      <c r="AN186" s="169"/>
      <c r="AO186" s="169"/>
      <c r="AP186" s="169"/>
      <c r="AQ186" s="169"/>
      <c r="AR186" s="169"/>
      <c r="AS186" s="169"/>
      <c r="AT186" s="169"/>
      <c r="AU186" s="169"/>
      <c r="AV186" s="169"/>
      <c r="AW186" s="169"/>
      <c r="AX186" s="169"/>
      <c r="AY186" s="169"/>
      <c r="AZ186" s="169"/>
      <c r="BA186" s="177" t="str">
        <f>C186</f>
        <v>V MÍSTECH S MOKRÝM PROVOZEM NUTNO DESKY IMRENGOVANÉ</v>
      </c>
      <c r="BB186" s="169"/>
      <c r="BC186" s="169"/>
      <c r="BD186" s="169"/>
      <c r="BE186" s="169"/>
      <c r="BF186" s="169"/>
      <c r="BG186" s="169"/>
      <c r="BH186" s="169"/>
    </row>
    <row r="187" spans="1:60" outlineLevel="1" x14ac:dyDescent="0.2">
      <c r="A187" s="170"/>
      <c r="B187" s="181"/>
      <c r="C187" s="210" t="s">
        <v>413</v>
      </c>
      <c r="D187" s="184"/>
      <c r="E187" s="188">
        <v>18.421600000000002</v>
      </c>
      <c r="F187" s="193"/>
      <c r="G187" s="193"/>
      <c r="H187" s="193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4"/>
      <c r="V187" s="193"/>
      <c r="W187" s="169"/>
      <c r="X187" s="169"/>
      <c r="Y187" s="169"/>
      <c r="Z187" s="169"/>
      <c r="AA187" s="169"/>
      <c r="AB187" s="169"/>
      <c r="AC187" s="169"/>
      <c r="AD187" s="169"/>
      <c r="AE187" s="169"/>
      <c r="AF187" s="169"/>
      <c r="AG187" s="169" t="s">
        <v>222</v>
      </c>
      <c r="AH187" s="169">
        <v>0</v>
      </c>
      <c r="AI187" s="169"/>
      <c r="AJ187" s="169"/>
      <c r="AK187" s="169"/>
      <c r="AL187" s="169"/>
      <c r="AM187" s="169"/>
      <c r="AN187" s="169"/>
      <c r="AO187" s="169"/>
      <c r="AP187" s="169"/>
      <c r="AQ187" s="169"/>
      <c r="AR187" s="169"/>
      <c r="AS187" s="169"/>
      <c r="AT187" s="169"/>
      <c r="AU187" s="169"/>
      <c r="AV187" s="169"/>
      <c r="AW187" s="169"/>
      <c r="AX187" s="169"/>
      <c r="AY187" s="169"/>
      <c r="AZ187" s="169"/>
      <c r="BA187" s="169"/>
      <c r="BB187" s="169"/>
      <c r="BC187" s="169"/>
      <c r="BD187" s="169"/>
      <c r="BE187" s="169"/>
      <c r="BF187" s="169"/>
      <c r="BG187" s="169"/>
      <c r="BH187" s="169"/>
    </row>
    <row r="188" spans="1:60" outlineLevel="1" x14ac:dyDescent="0.2">
      <c r="A188" s="170">
        <v>66</v>
      </c>
      <c r="B188" s="181" t="s">
        <v>414</v>
      </c>
      <c r="C188" s="209" t="s">
        <v>415</v>
      </c>
      <c r="D188" s="183" t="s">
        <v>215</v>
      </c>
      <c r="E188" s="187">
        <v>7.2839999999999998</v>
      </c>
      <c r="F188" s="192"/>
      <c r="G188" s="193">
        <f>ROUND(E188*F188,2)</f>
        <v>0</v>
      </c>
      <c r="H188" s="192"/>
      <c r="I188" s="193">
        <f>ROUND(E188*H188,2)</f>
        <v>0</v>
      </c>
      <c r="J188" s="192"/>
      <c r="K188" s="193">
        <f>ROUND(E188*J188,2)</f>
        <v>0</v>
      </c>
      <c r="L188" s="193">
        <v>15</v>
      </c>
      <c r="M188" s="193">
        <f>G188*(1+L188/100)</f>
        <v>0</v>
      </c>
      <c r="N188" s="193">
        <v>7.392E-2</v>
      </c>
      <c r="O188" s="193">
        <f>ROUND(E188*N188,2)</f>
        <v>0.54</v>
      </c>
      <c r="P188" s="193">
        <v>0</v>
      </c>
      <c r="Q188" s="193">
        <f>ROUND(E188*P188,2)</f>
        <v>0</v>
      </c>
      <c r="R188" s="193" t="s">
        <v>271</v>
      </c>
      <c r="S188" s="193" t="s">
        <v>217</v>
      </c>
      <c r="T188" s="193">
        <v>0.77700000000000002</v>
      </c>
      <c r="U188" s="194">
        <f>ROUND(E188*T188,2)</f>
        <v>5.66</v>
      </c>
      <c r="V188" s="193"/>
      <c r="W188" s="169"/>
      <c r="X188" s="169"/>
      <c r="Y188" s="169"/>
      <c r="Z188" s="169"/>
      <c r="AA188" s="169"/>
      <c r="AB188" s="169"/>
      <c r="AC188" s="169"/>
      <c r="AD188" s="169"/>
      <c r="AE188" s="169"/>
      <c r="AF188" s="169"/>
      <c r="AG188" s="169" t="s">
        <v>218</v>
      </c>
      <c r="AH188" s="169"/>
      <c r="AI188" s="169"/>
      <c r="AJ188" s="169"/>
      <c r="AK188" s="169"/>
      <c r="AL188" s="169"/>
      <c r="AM188" s="169"/>
      <c r="AN188" s="169"/>
      <c r="AO188" s="169"/>
      <c r="AP188" s="169"/>
      <c r="AQ188" s="169"/>
      <c r="AR188" s="169"/>
      <c r="AS188" s="169"/>
      <c r="AT188" s="169"/>
      <c r="AU188" s="169"/>
      <c r="AV188" s="169"/>
      <c r="AW188" s="169"/>
      <c r="AX188" s="169"/>
      <c r="AY188" s="169"/>
      <c r="AZ188" s="169"/>
      <c r="BA188" s="169"/>
      <c r="BB188" s="169"/>
      <c r="BC188" s="169"/>
      <c r="BD188" s="169"/>
      <c r="BE188" s="169"/>
      <c r="BF188" s="169"/>
      <c r="BG188" s="169"/>
      <c r="BH188" s="169"/>
    </row>
    <row r="189" spans="1:60" ht="33.75" outlineLevel="1" x14ac:dyDescent="0.2">
      <c r="A189" s="170"/>
      <c r="B189" s="181"/>
      <c r="C189" s="210" t="s">
        <v>416</v>
      </c>
      <c r="D189" s="184"/>
      <c r="E189" s="188">
        <v>7.2839999999999998</v>
      </c>
      <c r="F189" s="193"/>
      <c r="G189" s="193"/>
      <c r="H189" s="193"/>
      <c r="I189" s="193"/>
      <c r="J189" s="193"/>
      <c r="K189" s="193"/>
      <c r="L189" s="193"/>
      <c r="M189" s="193"/>
      <c r="N189" s="193"/>
      <c r="O189" s="193"/>
      <c r="P189" s="193"/>
      <c r="Q189" s="193"/>
      <c r="R189" s="193"/>
      <c r="S189" s="193"/>
      <c r="T189" s="193"/>
      <c r="U189" s="194"/>
      <c r="V189" s="193"/>
      <c r="W189" s="169"/>
      <c r="X189" s="169"/>
      <c r="Y189" s="169"/>
      <c r="Z189" s="169"/>
      <c r="AA189" s="169"/>
      <c r="AB189" s="169"/>
      <c r="AC189" s="169"/>
      <c r="AD189" s="169"/>
      <c r="AE189" s="169"/>
      <c r="AF189" s="169"/>
      <c r="AG189" s="169" t="s">
        <v>222</v>
      </c>
      <c r="AH189" s="169">
        <v>0</v>
      </c>
      <c r="AI189" s="169"/>
      <c r="AJ189" s="169"/>
      <c r="AK189" s="169"/>
      <c r="AL189" s="169"/>
      <c r="AM189" s="169"/>
      <c r="AN189" s="169"/>
      <c r="AO189" s="169"/>
      <c r="AP189" s="169"/>
      <c r="AQ189" s="169"/>
      <c r="AR189" s="169"/>
      <c r="AS189" s="169"/>
      <c r="AT189" s="169"/>
      <c r="AU189" s="169"/>
      <c r="AV189" s="169"/>
      <c r="AW189" s="169"/>
      <c r="AX189" s="169"/>
      <c r="AY189" s="169"/>
      <c r="AZ189" s="169"/>
      <c r="BA189" s="169"/>
      <c r="BB189" s="169"/>
      <c r="BC189" s="169"/>
      <c r="BD189" s="169"/>
      <c r="BE189" s="169"/>
      <c r="BF189" s="169"/>
      <c r="BG189" s="169"/>
      <c r="BH189" s="169"/>
    </row>
    <row r="190" spans="1:60" x14ac:dyDescent="0.2">
      <c r="A190" s="178" t="s">
        <v>211</v>
      </c>
      <c r="B190" s="182" t="s">
        <v>84</v>
      </c>
      <c r="C190" s="211" t="s">
        <v>86</v>
      </c>
      <c r="D190" s="185"/>
      <c r="E190" s="189"/>
      <c r="F190" s="195"/>
      <c r="G190" s="195">
        <f>SUMIF(AG191:AG248,"&lt;&gt;NOR",G191:G248)</f>
        <v>-18000</v>
      </c>
      <c r="H190" s="195"/>
      <c r="I190" s="195">
        <f>SUM(I191:I248)</f>
        <v>0</v>
      </c>
      <c r="J190" s="195"/>
      <c r="K190" s="195">
        <f>SUM(K191:K248)</f>
        <v>0</v>
      </c>
      <c r="L190" s="195"/>
      <c r="M190" s="195">
        <f>SUM(M191:M248)</f>
        <v>0</v>
      </c>
      <c r="N190" s="195"/>
      <c r="O190" s="195">
        <f>SUM(O191:O248)</f>
        <v>104.91999999999999</v>
      </c>
      <c r="P190" s="195"/>
      <c r="Q190" s="195">
        <f>SUM(Q191:Q248)</f>
        <v>0</v>
      </c>
      <c r="R190" s="195"/>
      <c r="S190" s="195"/>
      <c r="T190" s="195"/>
      <c r="U190" s="196">
        <f>SUM(U191:U248)</f>
        <v>805.3900000000001</v>
      </c>
      <c r="V190" s="195"/>
      <c r="AG190" t="s">
        <v>212</v>
      </c>
    </row>
    <row r="191" spans="1:60" outlineLevel="1" x14ac:dyDescent="0.2">
      <c r="A191" s="170">
        <v>67</v>
      </c>
      <c r="B191" s="181" t="s">
        <v>417</v>
      </c>
      <c r="C191" s="209" t="s">
        <v>418</v>
      </c>
      <c r="D191" s="183" t="s">
        <v>303</v>
      </c>
      <c r="E191" s="187">
        <v>28.12</v>
      </c>
      <c r="F191" s="192"/>
      <c r="G191" s="193">
        <f>ROUND(E191*F191,2)</f>
        <v>0</v>
      </c>
      <c r="H191" s="192"/>
      <c r="I191" s="193">
        <f>ROUND(E191*H191,2)</f>
        <v>0</v>
      </c>
      <c r="J191" s="192"/>
      <c r="K191" s="193">
        <f>ROUND(E191*J191,2)</f>
        <v>0</v>
      </c>
      <c r="L191" s="193">
        <v>15</v>
      </c>
      <c r="M191" s="193">
        <f>G191*(1+L191/100)</f>
        <v>0</v>
      </c>
      <c r="N191" s="193">
        <v>0.19506999999999999</v>
      </c>
      <c r="O191" s="193">
        <f>ROUND(E191*N191,2)</f>
        <v>5.49</v>
      </c>
      <c r="P191" s="193">
        <v>0</v>
      </c>
      <c r="Q191" s="193">
        <f>ROUND(E191*P191,2)</f>
        <v>0</v>
      </c>
      <c r="R191" s="193" t="s">
        <v>271</v>
      </c>
      <c r="S191" s="193" t="s">
        <v>217</v>
      </c>
      <c r="T191" s="193">
        <v>0.41526000000000002</v>
      </c>
      <c r="U191" s="194">
        <f>ROUND(E191*T191,2)</f>
        <v>11.68</v>
      </c>
      <c r="V191" s="193"/>
      <c r="W191" s="169"/>
      <c r="X191" s="169"/>
      <c r="Y191" s="169"/>
      <c r="Z191" s="169"/>
      <c r="AA191" s="169"/>
      <c r="AB191" s="169"/>
      <c r="AC191" s="169"/>
      <c r="AD191" s="169"/>
      <c r="AE191" s="169"/>
      <c r="AF191" s="169"/>
      <c r="AG191" s="169" t="s">
        <v>218</v>
      </c>
      <c r="AH191" s="169"/>
      <c r="AI191" s="169"/>
      <c r="AJ191" s="169"/>
      <c r="AK191" s="169"/>
      <c r="AL191" s="169"/>
      <c r="AM191" s="169"/>
      <c r="AN191" s="169"/>
      <c r="AO191" s="169"/>
      <c r="AP191" s="169"/>
      <c r="AQ191" s="169"/>
      <c r="AR191" s="169"/>
      <c r="AS191" s="169"/>
      <c r="AT191" s="169"/>
      <c r="AU191" s="169"/>
      <c r="AV191" s="169"/>
      <c r="AW191" s="169"/>
      <c r="AX191" s="169"/>
      <c r="AY191" s="169"/>
      <c r="AZ191" s="169"/>
      <c r="BA191" s="169"/>
      <c r="BB191" s="169"/>
      <c r="BC191" s="169"/>
      <c r="BD191" s="169"/>
      <c r="BE191" s="169"/>
      <c r="BF191" s="169"/>
      <c r="BG191" s="169"/>
      <c r="BH191" s="169"/>
    </row>
    <row r="192" spans="1:60" outlineLevel="1" x14ac:dyDescent="0.2">
      <c r="A192" s="170"/>
      <c r="B192" s="181"/>
      <c r="C192" s="272" t="s">
        <v>419</v>
      </c>
      <c r="D192" s="273"/>
      <c r="E192" s="274"/>
      <c r="F192" s="275"/>
      <c r="G192" s="276"/>
      <c r="H192" s="193"/>
      <c r="I192" s="193"/>
      <c r="J192" s="193"/>
      <c r="K192" s="193"/>
      <c r="L192" s="193"/>
      <c r="M192" s="193"/>
      <c r="N192" s="193"/>
      <c r="O192" s="193"/>
      <c r="P192" s="193"/>
      <c r="Q192" s="193"/>
      <c r="R192" s="193"/>
      <c r="S192" s="193"/>
      <c r="T192" s="193"/>
      <c r="U192" s="194"/>
      <c r="V192" s="193"/>
      <c r="W192" s="169"/>
      <c r="X192" s="169"/>
      <c r="Y192" s="169"/>
      <c r="Z192" s="169"/>
      <c r="AA192" s="169"/>
      <c r="AB192" s="169"/>
      <c r="AC192" s="169"/>
      <c r="AD192" s="169"/>
      <c r="AE192" s="169"/>
      <c r="AF192" s="169"/>
      <c r="AG192" s="169" t="s">
        <v>220</v>
      </c>
      <c r="AH192" s="169"/>
      <c r="AI192" s="169"/>
      <c r="AJ192" s="169"/>
      <c r="AK192" s="169"/>
      <c r="AL192" s="169"/>
      <c r="AM192" s="169"/>
      <c r="AN192" s="169"/>
      <c r="AO192" s="169"/>
      <c r="AP192" s="169"/>
      <c r="AQ192" s="169"/>
      <c r="AR192" s="169"/>
      <c r="AS192" s="169"/>
      <c r="AT192" s="169"/>
      <c r="AU192" s="169"/>
      <c r="AV192" s="169"/>
      <c r="AW192" s="169"/>
      <c r="AX192" s="169"/>
      <c r="AY192" s="169"/>
      <c r="AZ192" s="169"/>
      <c r="BA192" s="177" t="str">
        <f>C192</f>
        <v>- BETON</v>
      </c>
      <c r="BB192" s="169"/>
      <c r="BC192" s="169"/>
      <c r="BD192" s="169"/>
      <c r="BE192" s="169"/>
      <c r="BF192" s="169"/>
      <c r="BG192" s="169"/>
      <c r="BH192" s="169"/>
    </row>
    <row r="193" spans="1:60" outlineLevel="1" x14ac:dyDescent="0.2">
      <c r="A193" s="170"/>
      <c r="B193" s="181"/>
      <c r="C193" s="272" t="s">
        <v>420</v>
      </c>
      <c r="D193" s="273"/>
      <c r="E193" s="274"/>
      <c r="F193" s="275"/>
      <c r="G193" s="276"/>
      <c r="H193" s="193"/>
      <c r="I193" s="193"/>
      <c r="J193" s="193"/>
      <c r="K193" s="193"/>
      <c r="L193" s="193"/>
      <c r="M193" s="193"/>
      <c r="N193" s="193"/>
      <c r="O193" s="193"/>
      <c r="P193" s="193"/>
      <c r="Q193" s="193"/>
      <c r="R193" s="193"/>
      <c r="S193" s="193"/>
      <c r="T193" s="193"/>
      <c r="U193" s="194"/>
      <c r="V193" s="193"/>
      <c r="W193" s="169"/>
      <c r="X193" s="169"/>
      <c r="Y193" s="169"/>
      <c r="Z193" s="169"/>
      <c r="AA193" s="169"/>
      <c r="AB193" s="169"/>
      <c r="AC193" s="169"/>
      <c r="AD193" s="169"/>
      <c r="AE193" s="169"/>
      <c r="AF193" s="169"/>
      <c r="AG193" s="169" t="s">
        <v>220</v>
      </c>
      <c r="AH193" s="169"/>
      <c r="AI193" s="169"/>
      <c r="AJ193" s="169"/>
      <c r="AK193" s="169"/>
      <c r="AL193" s="169"/>
      <c r="AM193" s="169"/>
      <c r="AN193" s="169"/>
      <c r="AO193" s="169"/>
      <c r="AP193" s="169"/>
      <c r="AQ193" s="169"/>
      <c r="AR193" s="169"/>
      <c r="AS193" s="169"/>
      <c r="AT193" s="169"/>
      <c r="AU193" s="169"/>
      <c r="AV193" s="169"/>
      <c r="AW193" s="169"/>
      <c r="AX193" s="169"/>
      <c r="AY193" s="169"/>
      <c r="AZ193" s="169"/>
      <c r="BA193" s="177" t="str">
        <f>C193</f>
        <v>- VĚNCOVKA</v>
      </c>
      <c r="BB193" s="169"/>
      <c r="BC193" s="169"/>
      <c r="BD193" s="169"/>
      <c r="BE193" s="169"/>
      <c r="BF193" s="169"/>
      <c r="BG193" s="169"/>
      <c r="BH193" s="169"/>
    </row>
    <row r="194" spans="1:60" outlineLevel="1" x14ac:dyDescent="0.2">
      <c r="A194" s="170"/>
      <c r="B194" s="181"/>
      <c r="C194" s="272" t="s">
        <v>421</v>
      </c>
      <c r="D194" s="273"/>
      <c r="E194" s="274"/>
      <c r="F194" s="275"/>
      <c r="G194" s="276"/>
      <c r="H194" s="193"/>
      <c r="I194" s="193"/>
      <c r="J194" s="193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4"/>
      <c r="V194" s="193"/>
      <c r="W194" s="169"/>
      <c r="X194" s="169"/>
      <c r="Y194" s="169"/>
      <c r="Z194" s="169"/>
      <c r="AA194" s="169"/>
      <c r="AB194" s="169"/>
      <c r="AC194" s="169"/>
      <c r="AD194" s="169"/>
      <c r="AE194" s="169"/>
      <c r="AF194" s="169"/>
      <c r="AG194" s="169" t="s">
        <v>220</v>
      </c>
      <c r="AH194" s="169"/>
      <c r="AI194" s="169"/>
      <c r="AJ194" s="169"/>
      <c r="AK194" s="169"/>
      <c r="AL194" s="169"/>
      <c r="AM194" s="169"/>
      <c r="AN194" s="169"/>
      <c r="AO194" s="169"/>
      <c r="AP194" s="169"/>
      <c r="AQ194" s="169"/>
      <c r="AR194" s="169"/>
      <c r="AS194" s="169"/>
      <c r="AT194" s="169"/>
      <c r="AU194" s="169"/>
      <c r="AV194" s="169"/>
      <c r="AW194" s="169"/>
      <c r="AX194" s="169"/>
      <c r="AY194" s="169"/>
      <c r="AZ194" s="169"/>
      <c r="BA194" s="177" t="str">
        <f>C194</f>
        <v>- VÝZTUŽ</v>
      </c>
      <c r="BB194" s="169"/>
      <c r="BC194" s="169"/>
      <c r="BD194" s="169"/>
      <c r="BE194" s="169"/>
      <c r="BF194" s="169"/>
      <c r="BG194" s="169"/>
      <c r="BH194" s="169"/>
    </row>
    <row r="195" spans="1:60" outlineLevel="1" x14ac:dyDescent="0.2">
      <c r="A195" s="170"/>
      <c r="B195" s="181"/>
      <c r="C195" s="272" t="s">
        <v>422</v>
      </c>
      <c r="D195" s="273"/>
      <c r="E195" s="274"/>
      <c r="F195" s="275"/>
      <c r="G195" s="276"/>
      <c r="H195" s="193"/>
      <c r="I195" s="193"/>
      <c r="J195" s="193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4"/>
      <c r="V195" s="193"/>
      <c r="W195" s="169"/>
      <c r="X195" s="169"/>
      <c r="Y195" s="169"/>
      <c r="Z195" s="169"/>
      <c r="AA195" s="169"/>
      <c r="AB195" s="169"/>
      <c r="AC195" s="169"/>
      <c r="AD195" s="169"/>
      <c r="AE195" s="169"/>
      <c r="AF195" s="169"/>
      <c r="AG195" s="169" t="s">
        <v>220</v>
      </c>
      <c r="AH195" s="169"/>
      <c r="AI195" s="169"/>
      <c r="AJ195" s="169"/>
      <c r="AK195" s="169"/>
      <c r="AL195" s="169"/>
      <c r="AM195" s="169"/>
      <c r="AN195" s="169"/>
      <c r="AO195" s="169"/>
      <c r="AP195" s="169"/>
      <c r="AQ195" s="169"/>
      <c r="AR195" s="169"/>
      <c r="AS195" s="169"/>
      <c r="AT195" s="169"/>
      <c r="AU195" s="169"/>
      <c r="AV195" s="169"/>
      <c r="AW195" s="169"/>
      <c r="AX195" s="169"/>
      <c r="AY195" s="169"/>
      <c r="AZ195" s="169"/>
      <c r="BA195" s="177" t="str">
        <f>C195</f>
        <v>- IZOLACE</v>
      </c>
      <c r="BB195" s="169"/>
      <c r="BC195" s="169"/>
      <c r="BD195" s="169"/>
      <c r="BE195" s="169"/>
      <c r="BF195" s="169"/>
      <c r="BG195" s="169"/>
      <c r="BH195" s="169"/>
    </row>
    <row r="196" spans="1:60" outlineLevel="1" x14ac:dyDescent="0.2">
      <c r="A196" s="170"/>
      <c r="B196" s="181"/>
      <c r="C196" s="210" t="s">
        <v>423</v>
      </c>
      <c r="D196" s="184"/>
      <c r="E196" s="188">
        <v>28.12</v>
      </c>
      <c r="F196" s="193"/>
      <c r="G196" s="193"/>
      <c r="H196" s="193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4"/>
      <c r="V196" s="193"/>
      <c r="W196" s="169"/>
      <c r="X196" s="169"/>
      <c r="Y196" s="169"/>
      <c r="Z196" s="169"/>
      <c r="AA196" s="169"/>
      <c r="AB196" s="169"/>
      <c r="AC196" s="169"/>
      <c r="AD196" s="169"/>
      <c r="AE196" s="169"/>
      <c r="AF196" s="169"/>
      <c r="AG196" s="169" t="s">
        <v>222</v>
      </c>
      <c r="AH196" s="169">
        <v>0</v>
      </c>
      <c r="AI196" s="169"/>
      <c r="AJ196" s="169"/>
      <c r="AK196" s="169"/>
      <c r="AL196" s="169"/>
      <c r="AM196" s="169"/>
      <c r="AN196" s="169"/>
      <c r="AO196" s="169"/>
      <c r="AP196" s="169"/>
      <c r="AQ196" s="169"/>
      <c r="AR196" s="169"/>
      <c r="AS196" s="169"/>
      <c r="AT196" s="169"/>
      <c r="AU196" s="169"/>
      <c r="AV196" s="169"/>
      <c r="AW196" s="169"/>
      <c r="AX196" s="169"/>
      <c r="AY196" s="169"/>
      <c r="AZ196" s="169"/>
      <c r="BA196" s="169"/>
      <c r="BB196" s="169"/>
      <c r="BC196" s="169"/>
      <c r="BD196" s="169"/>
      <c r="BE196" s="169"/>
      <c r="BF196" s="169"/>
      <c r="BG196" s="169"/>
      <c r="BH196" s="169"/>
    </row>
    <row r="197" spans="1:60" outlineLevel="1" x14ac:dyDescent="0.2">
      <c r="A197" s="170">
        <v>68</v>
      </c>
      <c r="B197" s="181" t="s">
        <v>424</v>
      </c>
      <c r="C197" s="209" t="s">
        <v>425</v>
      </c>
      <c r="D197" s="183" t="s">
        <v>303</v>
      </c>
      <c r="E197" s="187">
        <v>61.5</v>
      </c>
      <c r="F197" s="192"/>
      <c r="G197" s="193">
        <f>ROUND(E197*F197,2)</f>
        <v>0</v>
      </c>
      <c r="H197" s="192"/>
      <c r="I197" s="193">
        <f>ROUND(E197*H197,2)</f>
        <v>0</v>
      </c>
      <c r="J197" s="192"/>
      <c r="K197" s="193">
        <f>ROUND(E197*J197,2)</f>
        <v>0</v>
      </c>
      <c r="L197" s="193">
        <v>15</v>
      </c>
      <c r="M197" s="193">
        <f>G197*(1+L197/100)</f>
        <v>0</v>
      </c>
      <c r="N197" s="193">
        <v>0.16245999999999999</v>
      </c>
      <c r="O197" s="193">
        <f>ROUND(E197*N197,2)</f>
        <v>9.99</v>
      </c>
      <c r="P197" s="193">
        <v>0</v>
      </c>
      <c r="Q197" s="193">
        <f>ROUND(E197*P197,2)</f>
        <v>0</v>
      </c>
      <c r="R197" s="193" t="s">
        <v>271</v>
      </c>
      <c r="S197" s="193" t="s">
        <v>217</v>
      </c>
      <c r="T197" s="193">
        <v>0.40436</v>
      </c>
      <c r="U197" s="194">
        <f>ROUND(E197*T197,2)</f>
        <v>24.87</v>
      </c>
      <c r="V197" s="193"/>
      <c r="W197" s="169"/>
      <c r="X197" s="169"/>
      <c r="Y197" s="169"/>
      <c r="Z197" s="169"/>
      <c r="AA197" s="169"/>
      <c r="AB197" s="169"/>
      <c r="AC197" s="169"/>
      <c r="AD197" s="169"/>
      <c r="AE197" s="169"/>
      <c r="AF197" s="169"/>
      <c r="AG197" s="169" t="s">
        <v>218</v>
      </c>
      <c r="AH197" s="169"/>
      <c r="AI197" s="169"/>
      <c r="AJ197" s="169"/>
      <c r="AK197" s="169"/>
      <c r="AL197" s="169"/>
      <c r="AM197" s="169"/>
      <c r="AN197" s="169"/>
      <c r="AO197" s="169"/>
      <c r="AP197" s="169"/>
      <c r="AQ197" s="169"/>
      <c r="AR197" s="169"/>
      <c r="AS197" s="169"/>
      <c r="AT197" s="169"/>
      <c r="AU197" s="169"/>
      <c r="AV197" s="169"/>
      <c r="AW197" s="169"/>
      <c r="AX197" s="169"/>
      <c r="AY197" s="169"/>
      <c r="AZ197" s="169"/>
      <c r="BA197" s="169"/>
      <c r="BB197" s="169"/>
      <c r="BC197" s="169"/>
      <c r="BD197" s="169"/>
      <c r="BE197" s="169"/>
      <c r="BF197" s="169"/>
      <c r="BG197" s="169"/>
      <c r="BH197" s="169"/>
    </row>
    <row r="198" spans="1:60" outlineLevel="1" x14ac:dyDescent="0.2">
      <c r="A198" s="170"/>
      <c r="B198" s="181"/>
      <c r="C198" s="210" t="s">
        <v>426</v>
      </c>
      <c r="D198" s="184"/>
      <c r="E198" s="188">
        <v>61.5</v>
      </c>
      <c r="F198" s="193"/>
      <c r="G198" s="193"/>
      <c r="H198" s="193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4"/>
      <c r="V198" s="193"/>
      <c r="W198" s="169"/>
      <c r="X198" s="169"/>
      <c r="Y198" s="169"/>
      <c r="Z198" s="169"/>
      <c r="AA198" s="169"/>
      <c r="AB198" s="169"/>
      <c r="AC198" s="169"/>
      <c r="AD198" s="169"/>
      <c r="AE198" s="169"/>
      <c r="AF198" s="169"/>
      <c r="AG198" s="169" t="s">
        <v>222</v>
      </c>
      <c r="AH198" s="169">
        <v>0</v>
      </c>
      <c r="AI198" s="169"/>
      <c r="AJ198" s="169"/>
      <c r="AK198" s="169"/>
      <c r="AL198" s="169"/>
      <c r="AM198" s="169"/>
      <c r="AN198" s="169"/>
      <c r="AO198" s="169"/>
      <c r="AP198" s="169"/>
      <c r="AQ198" s="169"/>
      <c r="AR198" s="169"/>
      <c r="AS198" s="169"/>
      <c r="AT198" s="169"/>
      <c r="AU198" s="169"/>
      <c r="AV198" s="169"/>
      <c r="AW198" s="169"/>
      <c r="AX198" s="169"/>
      <c r="AY198" s="169"/>
      <c r="AZ198" s="169"/>
      <c r="BA198" s="169"/>
      <c r="BB198" s="169"/>
      <c r="BC198" s="169"/>
      <c r="BD198" s="169"/>
      <c r="BE198" s="169"/>
      <c r="BF198" s="169"/>
      <c r="BG198" s="169"/>
      <c r="BH198" s="169"/>
    </row>
    <row r="199" spans="1:60" outlineLevel="1" x14ac:dyDescent="0.2">
      <c r="A199" s="170">
        <v>69</v>
      </c>
      <c r="B199" s="181" t="s">
        <v>427</v>
      </c>
      <c r="C199" s="209" t="s">
        <v>428</v>
      </c>
      <c r="D199" s="183" t="s">
        <v>303</v>
      </c>
      <c r="E199" s="187">
        <v>24.36</v>
      </c>
      <c r="F199" s="192"/>
      <c r="G199" s="193">
        <f>ROUND(E199*F199,2)</f>
        <v>0</v>
      </c>
      <c r="H199" s="192"/>
      <c r="I199" s="193">
        <f>ROUND(E199*H199,2)</f>
        <v>0</v>
      </c>
      <c r="J199" s="192"/>
      <c r="K199" s="193">
        <f>ROUND(E199*J199,2)</f>
        <v>0</v>
      </c>
      <c r="L199" s="193">
        <v>15</v>
      </c>
      <c r="M199" s="193">
        <f>G199*(1+L199/100)</f>
        <v>0</v>
      </c>
      <c r="N199" s="193">
        <v>0.16975999999999999</v>
      </c>
      <c r="O199" s="193">
        <f>ROUND(E199*N199,2)</f>
        <v>4.1399999999999997</v>
      </c>
      <c r="P199" s="193">
        <v>0</v>
      </c>
      <c r="Q199" s="193">
        <f>ROUND(E199*P199,2)</f>
        <v>0</v>
      </c>
      <c r="R199" s="193" t="s">
        <v>271</v>
      </c>
      <c r="S199" s="193" t="s">
        <v>217</v>
      </c>
      <c r="T199" s="193">
        <v>0.16875999999999999</v>
      </c>
      <c r="U199" s="194">
        <f>ROUND(E199*T199,2)</f>
        <v>4.1100000000000003</v>
      </c>
      <c r="V199" s="193"/>
      <c r="W199" s="169"/>
      <c r="X199" s="169"/>
      <c r="Y199" s="169"/>
      <c r="Z199" s="169"/>
      <c r="AA199" s="169"/>
      <c r="AB199" s="169"/>
      <c r="AC199" s="169"/>
      <c r="AD199" s="169"/>
      <c r="AE199" s="169"/>
      <c r="AF199" s="169"/>
      <c r="AG199" s="169" t="s">
        <v>218</v>
      </c>
      <c r="AH199" s="169"/>
      <c r="AI199" s="169"/>
      <c r="AJ199" s="169"/>
      <c r="AK199" s="169"/>
      <c r="AL199" s="169"/>
      <c r="AM199" s="169"/>
      <c r="AN199" s="169"/>
      <c r="AO199" s="169"/>
      <c r="AP199" s="169"/>
      <c r="AQ199" s="169"/>
      <c r="AR199" s="169"/>
      <c r="AS199" s="169"/>
      <c r="AT199" s="169"/>
      <c r="AU199" s="169"/>
      <c r="AV199" s="169"/>
      <c r="AW199" s="169"/>
      <c r="AX199" s="169"/>
      <c r="AY199" s="169"/>
      <c r="AZ199" s="169"/>
      <c r="BA199" s="169"/>
      <c r="BB199" s="169"/>
      <c r="BC199" s="169"/>
      <c r="BD199" s="169"/>
      <c r="BE199" s="169"/>
      <c r="BF199" s="169"/>
      <c r="BG199" s="169"/>
      <c r="BH199" s="169"/>
    </row>
    <row r="200" spans="1:60" outlineLevel="1" x14ac:dyDescent="0.2">
      <c r="A200" s="170"/>
      <c r="B200" s="181"/>
      <c r="C200" s="272" t="s">
        <v>419</v>
      </c>
      <c r="D200" s="273"/>
      <c r="E200" s="274"/>
      <c r="F200" s="275"/>
      <c r="G200" s="276"/>
      <c r="H200" s="193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4"/>
      <c r="V200" s="193"/>
      <c r="W200" s="169"/>
      <c r="X200" s="169"/>
      <c r="Y200" s="169"/>
      <c r="Z200" s="169"/>
      <c r="AA200" s="169"/>
      <c r="AB200" s="169"/>
      <c r="AC200" s="169"/>
      <c r="AD200" s="169"/>
      <c r="AE200" s="169"/>
      <c r="AF200" s="169"/>
      <c r="AG200" s="169" t="s">
        <v>220</v>
      </c>
      <c r="AH200" s="169"/>
      <c r="AI200" s="169"/>
      <c r="AJ200" s="169"/>
      <c r="AK200" s="169"/>
      <c r="AL200" s="169"/>
      <c r="AM200" s="169"/>
      <c r="AN200" s="169"/>
      <c r="AO200" s="169"/>
      <c r="AP200" s="169"/>
      <c r="AQ200" s="169"/>
      <c r="AR200" s="169"/>
      <c r="AS200" s="169"/>
      <c r="AT200" s="169"/>
      <c r="AU200" s="169"/>
      <c r="AV200" s="169"/>
      <c r="AW200" s="169"/>
      <c r="AX200" s="169"/>
      <c r="AY200" s="169"/>
      <c r="AZ200" s="169"/>
      <c r="BA200" s="177" t="str">
        <f>C200</f>
        <v>- BETON</v>
      </c>
      <c r="BB200" s="169"/>
      <c r="BC200" s="169"/>
      <c r="BD200" s="169"/>
      <c r="BE200" s="169"/>
      <c r="BF200" s="169"/>
      <c r="BG200" s="169"/>
      <c r="BH200" s="169"/>
    </row>
    <row r="201" spans="1:60" outlineLevel="1" x14ac:dyDescent="0.2">
      <c r="A201" s="170"/>
      <c r="B201" s="181"/>
      <c r="C201" s="272" t="s">
        <v>421</v>
      </c>
      <c r="D201" s="273"/>
      <c r="E201" s="274"/>
      <c r="F201" s="275"/>
      <c r="G201" s="276"/>
      <c r="H201" s="193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4"/>
      <c r="V201" s="193"/>
      <c r="W201" s="169"/>
      <c r="X201" s="169"/>
      <c r="Y201" s="169"/>
      <c r="Z201" s="169"/>
      <c r="AA201" s="169"/>
      <c r="AB201" s="169"/>
      <c r="AC201" s="169"/>
      <c r="AD201" s="169"/>
      <c r="AE201" s="169"/>
      <c r="AF201" s="169"/>
      <c r="AG201" s="169" t="s">
        <v>220</v>
      </c>
      <c r="AH201" s="169"/>
      <c r="AI201" s="169"/>
      <c r="AJ201" s="169"/>
      <c r="AK201" s="169"/>
      <c r="AL201" s="169"/>
      <c r="AM201" s="169"/>
      <c r="AN201" s="169"/>
      <c r="AO201" s="169"/>
      <c r="AP201" s="169"/>
      <c r="AQ201" s="169"/>
      <c r="AR201" s="169"/>
      <c r="AS201" s="169"/>
      <c r="AT201" s="169"/>
      <c r="AU201" s="169"/>
      <c r="AV201" s="169"/>
      <c r="AW201" s="169"/>
      <c r="AX201" s="169"/>
      <c r="AY201" s="169"/>
      <c r="AZ201" s="169"/>
      <c r="BA201" s="177" t="str">
        <f>C201</f>
        <v>- VÝZTUŽ</v>
      </c>
      <c r="BB201" s="169"/>
      <c r="BC201" s="169"/>
      <c r="BD201" s="169"/>
      <c r="BE201" s="169"/>
      <c r="BF201" s="169"/>
      <c r="BG201" s="169"/>
      <c r="BH201" s="169"/>
    </row>
    <row r="202" spans="1:60" outlineLevel="1" x14ac:dyDescent="0.2">
      <c r="A202" s="170"/>
      <c r="B202" s="181"/>
      <c r="C202" s="210" t="s">
        <v>429</v>
      </c>
      <c r="D202" s="184"/>
      <c r="E202" s="188">
        <v>24.36</v>
      </c>
      <c r="F202" s="193"/>
      <c r="G202" s="193"/>
      <c r="H202" s="193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4"/>
      <c r="V202" s="193"/>
      <c r="W202" s="169"/>
      <c r="X202" s="169"/>
      <c r="Y202" s="169"/>
      <c r="Z202" s="169"/>
      <c r="AA202" s="169"/>
      <c r="AB202" s="169"/>
      <c r="AC202" s="169"/>
      <c r="AD202" s="169"/>
      <c r="AE202" s="169"/>
      <c r="AF202" s="169"/>
      <c r="AG202" s="169" t="s">
        <v>222</v>
      </c>
      <c r="AH202" s="169">
        <v>0</v>
      </c>
      <c r="AI202" s="169"/>
      <c r="AJ202" s="169"/>
      <c r="AK202" s="169"/>
      <c r="AL202" s="169"/>
      <c r="AM202" s="169"/>
      <c r="AN202" s="169"/>
      <c r="AO202" s="169"/>
      <c r="AP202" s="169"/>
      <c r="AQ202" s="169"/>
      <c r="AR202" s="169"/>
      <c r="AS202" s="169"/>
      <c r="AT202" s="169"/>
      <c r="AU202" s="169"/>
      <c r="AV202" s="169"/>
      <c r="AW202" s="169"/>
      <c r="AX202" s="169"/>
      <c r="AY202" s="169"/>
      <c r="AZ202" s="169"/>
      <c r="BA202" s="169"/>
      <c r="BB202" s="169"/>
      <c r="BC202" s="169"/>
      <c r="BD202" s="169"/>
      <c r="BE202" s="169"/>
      <c r="BF202" s="169"/>
      <c r="BG202" s="169"/>
      <c r="BH202" s="169"/>
    </row>
    <row r="203" spans="1:60" outlineLevel="1" x14ac:dyDescent="0.2">
      <c r="A203" s="170">
        <v>70</v>
      </c>
      <c r="B203" s="181" t="s">
        <v>430</v>
      </c>
      <c r="C203" s="209" t="s">
        <v>431</v>
      </c>
      <c r="D203" s="183" t="s">
        <v>303</v>
      </c>
      <c r="E203" s="187">
        <v>7.35</v>
      </c>
      <c r="F203" s="192"/>
      <c r="G203" s="193">
        <f>ROUND(E203*F203,2)</f>
        <v>0</v>
      </c>
      <c r="H203" s="192"/>
      <c r="I203" s="193">
        <f>ROUND(E203*H203,2)</f>
        <v>0</v>
      </c>
      <c r="J203" s="192"/>
      <c r="K203" s="193">
        <f>ROUND(E203*J203,2)</f>
        <v>0</v>
      </c>
      <c r="L203" s="193">
        <v>15</v>
      </c>
      <c r="M203" s="193">
        <f>G203*(1+L203/100)</f>
        <v>0</v>
      </c>
      <c r="N203" s="193">
        <v>0.13663</v>
      </c>
      <c r="O203" s="193">
        <f>ROUND(E203*N203,2)</f>
        <v>1</v>
      </c>
      <c r="P203" s="193">
        <v>0</v>
      </c>
      <c r="Q203" s="193">
        <f>ROUND(E203*P203,2)</f>
        <v>0</v>
      </c>
      <c r="R203" s="193" t="s">
        <v>271</v>
      </c>
      <c r="S203" s="193" t="s">
        <v>217</v>
      </c>
      <c r="T203" s="193">
        <v>0.15789</v>
      </c>
      <c r="U203" s="194">
        <f>ROUND(E203*T203,2)</f>
        <v>1.1599999999999999</v>
      </c>
      <c r="V203" s="193"/>
      <c r="W203" s="169"/>
      <c r="X203" s="169"/>
      <c r="Y203" s="169"/>
      <c r="Z203" s="169"/>
      <c r="AA203" s="169"/>
      <c r="AB203" s="169"/>
      <c r="AC203" s="169"/>
      <c r="AD203" s="169"/>
      <c r="AE203" s="169"/>
      <c r="AF203" s="169"/>
      <c r="AG203" s="169" t="s">
        <v>218</v>
      </c>
      <c r="AH203" s="169"/>
      <c r="AI203" s="169"/>
      <c r="AJ203" s="169"/>
      <c r="AK203" s="169"/>
      <c r="AL203" s="169"/>
      <c r="AM203" s="169"/>
      <c r="AN203" s="169"/>
      <c r="AO203" s="169"/>
      <c r="AP203" s="169"/>
      <c r="AQ203" s="169"/>
      <c r="AR203" s="169"/>
      <c r="AS203" s="169"/>
      <c r="AT203" s="169"/>
      <c r="AU203" s="169"/>
      <c r="AV203" s="169"/>
      <c r="AW203" s="169"/>
      <c r="AX203" s="169"/>
      <c r="AY203" s="169"/>
      <c r="AZ203" s="169"/>
      <c r="BA203" s="169"/>
      <c r="BB203" s="169"/>
      <c r="BC203" s="169"/>
      <c r="BD203" s="169"/>
      <c r="BE203" s="169"/>
      <c r="BF203" s="169"/>
      <c r="BG203" s="169"/>
      <c r="BH203" s="169"/>
    </row>
    <row r="204" spans="1:60" outlineLevel="1" x14ac:dyDescent="0.2">
      <c r="A204" s="170"/>
      <c r="B204" s="181"/>
      <c r="C204" s="272" t="s">
        <v>419</v>
      </c>
      <c r="D204" s="273"/>
      <c r="E204" s="274"/>
      <c r="F204" s="275"/>
      <c r="G204" s="276"/>
      <c r="H204" s="193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4"/>
      <c r="V204" s="193"/>
      <c r="W204" s="169"/>
      <c r="X204" s="169"/>
      <c r="Y204" s="169"/>
      <c r="Z204" s="169"/>
      <c r="AA204" s="169"/>
      <c r="AB204" s="169"/>
      <c r="AC204" s="169"/>
      <c r="AD204" s="169"/>
      <c r="AE204" s="169"/>
      <c r="AF204" s="169"/>
      <c r="AG204" s="169" t="s">
        <v>220</v>
      </c>
      <c r="AH204" s="169"/>
      <c r="AI204" s="169"/>
      <c r="AJ204" s="169"/>
      <c r="AK204" s="169"/>
      <c r="AL204" s="169"/>
      <c r="AM204" s="169"/>
      <c r="AN204" s="169"/>
      <c r="AO204" s="169"/>
      <c r="AP204" s="169"/>
      <c r="AQ204" s="169"/>
      <c r="AR204" s="169"/>
      <c r="AS204" s="169"/>
      <c r="AT204" s="169"/>
      <c r="AU204" s="169"/>
      <c r="AV204" s="169"/>
      <c r="AW204" s="169"/>
      <c r="AX204" s="169"/>
      <c r="AY204" s="169"/>
      <c r="AZ204" s="169"/>
      <c r="BA204" s="177" t="str">
        <f>C204</f>
        <v>- BETON</v>
      </c>
      <c r="BB204" s="169"/>
      <c r="BC204" s="169"/>
      <c r="BD204" s="169"/>
      <c r="BE204" s="169"/>
      <c r="BF204" s="169"/>
      <c r="BG204" s="169"/>
      <c r="BH204" s="169"/>
    </row>
    <row r="205" spans="1:60" outlineLevel="1" x14ac:dyDescent="0.2">
      <c r="A205" s="170"/>
      <c r="B205" s="181"/>
      <c r="C205" s="272" t="s">
        <v>421</v>
      </c>
      <c r="D205" s="273"/>
      <c r="E205" s="274"/>
      <c r="F205" s="275"/>
      <c r="G205" s="276"/>
      <c r="H205" s="193"/>
      <c r="I205" s="193"/>
      <c r="J205" s="193"/>
      <c r="K205" s="193"/>
      <c r="L205" s="193"/>
      <c r="M205" s="193"/>
      <c r="N205" s="193"/>
      <c r="O205" s="193"/>
      <c r="P205" s="193"/>
      <c r="Q205" s="193"/>
      <c r="R205" s="193"/>
      <c r="S205" s="193"/>
      <c r="T205" s="193"/>
      <c r="U205" s="194"/>
      <c r="V205" s="193"/>
      <c r="W205" s="169"/>
      <c r="X205" s="169"/>
      <c r="Y205" s="169"/>
      <c r="Z205" s="169"/>
      <c r="AA205" s="169"/>
      <c r="AB205" s="169"/>
      <c r="AC205" s="169"/>
      <c r="AD205" s="169"/>
      <c r="AE205" s="169"/>
      <c r="AF205" s="169"/>
      <c r="AG205" s="169" t="s">
        <v>220</v>
      </c>
      <c r="AH205" s="169"/>
      <c r="AI205" s="169"/>
      <c r="AJ205" s="169"/>
      <c r="AK205" s="169"/>
      <c r="AL205" s="169"/>
      <c r="AM205" s="169"/>
      <c r="AN205" s="169"/>
      <c r="AO205" s="169"/>
      <c r="AP205" s="169"/>
      <c r="AQ205" s="169"/>
      <c r="AR205" s="169"/>
      <c r="AS205" s="169"/>
      <c r="AT205" s="169"/>
      <c r="AU205" s="169"/>
      <c r="AV205" s="169"/>
      <c r="AW205" s="169"/>
      <c r="AX205" s="169"/>
      <c r="AY205" s="169"/>
      <c r="AZ205" s="169"/>
      <c r="BA205" s="177" t="str">
        <f>C205</f>
        <v>- VÝZTUŽ</v>
      </c>
      <c r="BB205" s="169"/>
      <c r="BC205" s="169"/>
      <c r="BD205" s="169"/>
      <c r="BE205" s="169"/>
      <c r="BF205" s="169"/>
      <c r="BG205" s="169"/>
      <c r="BH205" s="169"/>
    </row>
    <row r="206" spans="1:60" outlineLevel="1" x14ac:dyDescent="0.2">
      <c r="A206" s="170"/>
      <c r="B206" s="181"/>
      <c r="C206" s="210" t="s">
        <v>432</v>
      </c>
      <c r="D206" s="184"/>
      <c r="E206" s="188">
        <v>7.35</v>
      </c>
      <c r="F206" s="193"/>
      <c r="G206" s="193"/>
      <c r="H206" s="193"/>
      <c r="I206" s="193"/>
      <c r="J206" s="193"/>
      <c r="K206" s="193"/>
      <c r="L206" s="193"/>
      <c r="M206" s="193"/>
      <c r="N206" s="193"/>
      <c r="O206" s="193"/>
      <c r="P206" s="193"/>
      <c r="Q206" s="193"/>
      <c r="R206" s="193"/>
      <c r="S206" s="193"/>
      <c r="T206" s="193"/>
      <c r="U206" s="194"/>
      <c r="V206" s="193"/>
      <c r="W206" s="169"/>
      <c r="X206" s="169"/>
      <c r="Y206" s="169"/>
      <c r="Z206" s="169"/>
      <c r="AA206" s="169"/>
      <c r="AB206" s="169"/>
      <c r="AC206" s="169"/>
      <c r="AD206" s="169"/>
      <c r="AE206" s="169"/>
      <c r="AF206" s="169"/>
      <c r="AG206" s="169" t="s">
        <v>222</v>
      </c>
      <c r="AH206" s="169">
        <v>0</v>
      </c>
      <c r="AI206" s="169"/>
      <c r="AJ206" s="169"/>
      <c r="AK206" s="169"/>
      <c r="AL206" s="169"/>
      <c r="AM206" s="169"/>
      <c r="AN206" s="169"/>
      <c r="AO206" s="169"/>
      <c r="AP206" s="169"/>
      <c r="AQ206" s="169"/>
      <c r="AR206" s="169"/>
      <c r="AS206" s="169"/>
      <c r="AT206" s="169"/>
      <c r="AU206" s="169"/>
      <c r="AV206" s="169"/>
      <c r="AW206" s="169"/>
      <c r="AX206" s="169"/>
      <c r="AY206" s="169"/>
      <c r="AZ206" s="169"/>
      <c r="BA206" s="169"/>
      <c r="BB206" s="169"/>
      <c r="BC206" s="169"/>
      <c r="BD206" s="169"/>
      <c r="BE206" s="169"/>
      <c r="BF206" s="169"/>
      <c r="BG206" s="169"/>
      <c r="BH206" s="169"/>
    </row>
    <row r="207" spans="1:60" outlineLevel="1" x14ac:dyDescent="0.2">
      <c r="A207" s="170">
        <v>71</v>
      </c>
      <c r="B207" s="181" t="s">
        <v>433</v>
      </c>
      <c r="C207" s="209" t="s">
        <v>434</v>
      </c>
      <c r="D207" s="183" t="s">
        <v>225</v>
      </c>
      <c r="E207" s="187">
        <v>5.6823600000000001</v>
      </c>
      <c r="F207" s="192"/>
      <c r="G207" s="193">
        <f>ROUND(E207*F207,2)</f>
        <v>0</v>
      </c>
      <c r="H207" s="192"/>
      <c r="I207" s="193">
        <f>ROUND(E207*H207,2)</f>
        <v>0</v>
      </c>
      <c r="J207" s="192"/>
      <c r="K207" s="193">
        <f>ROUND(E207*J207,2)</f>
        <v>0</v>
      </c>
      <c r="L207" s="193">
        <v>15</v>
      </c>
      <c r="M207" s="193">
        <f>G207*(1+L207/100)</f>
        <v>0</v>
      </c>
      <c r="N207" s="193">
        <v>2.5251100000000002</v>
      </c>
      <c r="O207" s="193">
        <f>ROUND(E207*N207,2)</f>
        <v>14.35</v>
      </c>
      <c r="P207" s="193">
        <v>0</v>
      </c>
      <c r="Q207" s="193">
        <f>ROUND(E207*P207,2)</f>
        <v>0</v>
      </c>
      <c r="R207" s="193" t="s">
        <v>271</v>
      </c>
      <c r="S207" s="193" t="s">
        <v>217</v>
      </c>
      <c r="T207" s="193">
        <v>1.448</v>
      </c>
      <c r="U207" s="194">
        <f>ROUND(E207*T207,2)</f>
        <v>8.23</v>
      </c>
      <c r="V207" s="193"/>
      <c r="W207" s="169"/>
      <c r="X207" s="169"/>
      <c r="Y207" s="169"/>
      <c r="Z207" s="169"/>
      <c r="AA207" s="169"/>
      <c r="AB207" s="169"/>
      <c r="AC207" s="169"/>
      <c r="AD207" s="169"/>
      <c r="AE207" s="169"/>
      <c r="AF207" s="169"/>
      <c r="AG207" s="169" t="s">
        <v>218</v>
      </c>
      <c r="AH207" s="169"/>
      <c r="AI207" s="169"/>
      <c r="AJ207" s="169"/>
      <c r="AK207" s="169"/>
      <c r="AL207" s="169"/>
      <c r="AM207" s="169"/>
      <c r="AN207" s="169"/>
      <c r="AO207" s="169"/>
      <c r="AP207" s="169"/>
      <c r="AQ207" s="169"/>
      <c r="AR207" s="169"/>
      <c r="AS207" s="169"/>
      <c r="AT207" s="169"/>
      <c r="AU207" s="169"/>
      <c r="AV207" s="169"/>
      <c r="AW207" s="169"/>
      <c r="AX207" s="169"/>
      <c r="AY207" s="169"/>
      <c r="AZ207" s="169"/>
      <c r="BA207" s="169"/>
      <c r="BB207" s="169"/>
      <c r="BC207" s="169"/>
      <c r="BD207" s="169"/>
      <c r="BE207" s="169"/>
      <c r="BF207" s="169"/>
      <c r="BG207" s="169"/>
      <c r="BH207" s="169"/>
    </row>
    <row r="208" spans="1:60" outlineLevel="1" x14ac:dyDescent="0.2">
      <c r="A208" s="170"/>
      <c r="B208" s="181"/>
      <c r="C208" s="272" t="s">
        <v>419</v>
      </c>
      <c r="D208" s="273"/>
      <c r="E208" s="274"/>
      <c r="F208" s="275"/>
      <c r="G208" s="276"/>
      <c r="H208" s="193"/>
      <c r="I208" s="193"/>
      <c r="J208" s="193"/>
      <c r="K208" s="193"/>
      <c r="L208" s="193"/>
      <c r="M208" s="193"/>
      <c r="N208" s="193"/>
      <c r="O208" s="193"/>
      <c r="P208" s="193"/>
      <c r="Q208" s="193"/>
      <c r="R208" s="193"/>
      <c r="S208" s="193"/>
      <c r="T208" s="193"/>
      <c r="U208" s="194"/>
      <c r="V208" s="193"/>
      <c r="W208" s="169"/>
      <c r="X208" s="169"/>
      <c r="Y208" s="169"/>
      <c r="Z208" s="169"/>
      <c r="AA208" s="169"/>
      <c r="AB208" s="169"/>
      <c r="AC208" s="169"/>
      <c r="AD208" s="169"/>
      <c r="AE208" s="169"/>
      <c r="AF208" s="169"/>
      <c r="AG208" s="169" t="s">
        <v>220</v>
      </c>
      <c r="AH208" s="169"/>
      <c r="AI208" s="169"/>
      <c r="AJ208" s="169"/>
      <c r="AK208" s="169"/>
      <c r="AL208" s="169"/>
      <c r="AM208" s="169"/>
      <c r="AN208" s="169"/>
      <c r="AO208" s="169"/>
      <c r="AP208" s="169"/>
      <c r="AQ208" s="169"/>
      <c r="AR208" s="169"/>
      <c r="AS208" s="169"/>
      <c r="AT208" s="169"/>
      <c r="AU208" s="169"/>
      <c r="AV208" s="169"/>
      <c r="AW208" s="169"/>
      <c r="AX208" s="169"/>
      <c r="AY208" s="169"/>
      <c r="AZ208" s="169"/>
      <c r="BA208" s="177" t="str">
        <f>C208</f>
        <v>- BETON</v>
      </c>
      <c r="BB208" s="169"/>
      <c r="BC208" s="169"/>
      <c r="BD208" s="169"/>
      <c r="BE208" s="169"/>
      <c r="BF208" s="169"/>
      <c r="BG208" s="169"/>
      <c r="BH208" s="169"/>
    </row>
    <row r="209" spans="1:60" outlineLevel="1" x14ac:dyDescent="0.2">
      <c r="A209" s="170"/>
      <c r="B209" s="181"/>
      <c r="C209" s="272" t="s">
        <v>421</v>
      </c>
      <c r="D209" s="273"/>
      <c r="E209" s="274"/>
      <c r="F209" s="275"/>
      <c r="G209" s="276"/>
      <c r="H209" s="193"/>
      <c r="I209" s="193"/>
      <c r="J209" s="193"/>
      <c r="K209" s="193"/>
      <c r="L209" s="193"/>
      <c r="M209" s="193"/>
      <c r="N209" s="193"/>
      <c r="O209" s="193"/>
      <c r="P209" s="193"/>
      <c r="Q209" s="193"/>
      <c r="R209" s="193"/>
      <c r="S209" s="193"/>
      <c r="T209" s="193"/>
      <c r="U209" s="194"/>
      <c r="V209" s="193"/>
      <c r="W209" s="169"/>
      <c r="X209" s="169"/>
      <c r="Y209" s="169"/>
      <c r="Z209" s="169"/>
      <c r="AA209" s="169"/>
      <c r="AB209" s="169"/>
      <c r="AC209" s="169"/>
      <c r="AD209" s="169"/>
      <c r="AE209" s="169"/>
      <c r="AF209" s="169"/>
      <c r="AG209" s="169" t="s">
        <v>220</v>
      </c>
      <c r="AH209" s="169"/>
      <c r="AI209" s="169"/>
      <c r="AJ209" s="169"/>
      <c r="AK209" s="169"/>
      <c r="AL209" s="169"/>
      <c r="AM209" s="169"/>
      <c r="AN209" s="169"/>
      <c r="AO209" s="169"/>
      <c r="AP209" s="169"/>
      <c r="AQ209" s="169"/>
      <c r="AR209" s="169"/>
      <c r="AS209" s="169"/>
      <c r="AT209" s="169"/>
      <c r="AU209" s="169"/>
      <c r="AV209" s="169"/>
      <c r="AW209" s="169"/>
      <c r="AX209" s="169"/>
      <c r="AY209" s="169"/>
      <c r="AZ209" s="169"/>
      <c r="BA209" s="177" t="str">
        <f>C209</f>
        <v>- VÝZTUŽ</v>
      </c>
      <c r="BB209" s="169"/>
      <c r="BC209" s="169"/>
      <c r="BD209" s="169"/>
      <c r="BE209" s="169"/>
      <c r="BF209" s="169"/>
      <c r="BG209" s="169"/>
      <c r="BH209" s="169"/>
    </row>
    <row r="210" spans="1:60" ht="33.75" outlineLevel="1" x14ac:dyDescent="0.2">
      <c r="A210" s="170"/>
      <c r="B210" s="181"/>
      <c r="C210" s="210" t="s">
        <v>435</v>
      </c>
      <c r="D210" s="184"/>
      <c r="E210" s="188">
        <v>2.7198600000000002</v>
      </c>
      <c r="F210" s="193"/>
      <c r="G210" s="193"/>
      <c r="H210" s="193"/>
      <c r="I210" s="193"/>
      <c r="J210" s="193"/>
      <c r="K210" s="193"/>
      <c r="L210" s="193"/>
      <c r="M210" s="193"/>
      <c r="N210" s="193"/>
      <c r="O210" s="193"/>
      <c r="P210" s="193"/>
      <c r="Q210" s="193"/>
      <c r="R210" s="193"/>
      <c r="S210" s="193"/>
      <c r="T210" s="193"/>
      <c r="U210" s="194"/>
      <c r="V210" s="193"/>
      <c r="W210" s="169"/>
      <c r="X210" s="169"/>
      <c r="Y210" s="169"/>
      <c r="Z210" s="169"/>
      <c r="AA210" s="169"/>
      <c r="AB210" s="169"/>
      <c r="AC210" s="169"/>
      <c r="AD210" s="169"/>
      <c r="AE210" s="169"/>
      <c r="AF210" s="169"/>
      <c r="AG210" s="169" t="s">
        <v>222</v>
      </c>
      <c r="AH210" s="169">
        <v>0</v>
      </c>
      <c r="AI210" s="169"/>
      <c r="AJ210" s="169"/>
      <c r="AK210" s="169"/>
      <c r="AL210" s="169"/>
      <c r="AM210" s="169"/>
      <c r="AN210" s="169"/>
      <c r="AO210" s="169"/>
      <c r="AP210" s="169"/>
      <c r="AQ210" s="169"/>
      <c r="AR210" s="169"/>
      <c r="AS210" s="169"/>
      <c r="AT210" s="169"/>
      <c r="AU210" s="169"/>
      <c r="AV210" s="169"/>
      <c r="AW210" s="169"/>
      <c r="AX210" s="169"/>
      <c r="AY210" s="169"/>
      <c r="AZ210" s="169"/>
      <c r="BA210" s="169"/>
      <c r="BB210" s="169"/>
      <c r="BC210" s="169"/>
      <c r="BD210" s="169"/>
      <c r="BE210" s="169"/>
      <c r="BF210" s="169"/>
      <c r="BG210" s="169"/>
      <c r="BH210" s="169"/>
    </row>
    <row r="211" spans="1:60" outlineLevel="1" x14ac:dyDescent="0.2">
      <c r="A211" s="170"/>
      <c r="B211" s="181"/>
      <c r="C211" s="210" t="s">
        <v>436</v>
      </c>
      <c r="D211" s="184"/>
      <c r="E211" s="188">
        <v>2.9624999999999999</v>
      </c>
      <c r="F211" s="193"/>
      <c r="G211" s="193"/>
      <c r="H211" s="193"/>
      <c r="I211" s="193"/>
      <c r="J211" s="193"/>
      <c r="K211" s="193"/>
      <c r="L211" s="193"/>
      <c r="M211" s="193"/>
      <c r="N211" s="193"/>
      <c r="O211" s="193"/>
      <c r="P211" s="193"/>
      <c r="Q211" s="193"/>
      <c r="R211" s="193"/>
      <c r="S211" s="193"/>
      <c r="T211" s="193"/>
      <c r="U211" s="194"/>
      <c r="V211" s="193"/>
      <c r="W211" s="169"/>
      <c r="X211" s="169"/>
      <c r="Y211" s="169"/>
      <c r="Z211" s="169"/>
      <c r="AA211" s="169"/>
      <c r="AB211" s="169"/>
      <c r="AC211" s="169"/>
      <c r="AD211" s="169"/>
      <c r="AE211" s="169"/>
      <c r="AF211" s="169"/>
      <c r="AG211" s="169" t="s">
        <v>222</v>
      </c>
      <c r="AH211" s="169">
        <v>0</v>
      </c>
      <c r="AI211" s="169"/>
      <c r="AJ211" s="169"/>
      <c r="AK211" s="169"/>
      <c r="AL211" s="169"/>
      <c r="AM211" s="169"/>
      <c r="AN211" s="169"/>
      <c r="AO211" s="169"/>
      <c r="AP211" s="169"/>
      <c r="AQ211" s="169"/>
      <c r="AR211" s="169"/>
      <c r="AS211" s="169"/>
      <c r="AT211" s="169"/>
      <c r="AU211" s="169"/>
      <c r="AV211" s="169"/>
      <c r="AW211" s="169"/>
      <c r="AX211" s="169"/>
      <c r="AY211" s="169"/>
      <c r="AZ211" s="169"/>
      <c r="BA211" s="169"/>
      <c r="BB211" s="169"/>
      <c r="BC211" s="169"/>
      <c r="BD211" s="169"/>
      <c r="BE211" s="169"/>
      <c r="BF211" s="169"/>
      <c r="BG211" s="169"/>
      <c r="BH211" s="169"/>
    </row>
    <row r="212" spans="1:60" outlineLevel="1" x14ac:dyDescent="0.2">
      <c r="A212" s="170">
        <v>72</v>
      </c>
      <c r="B212" s="181" t="s">
        <v>437</v>
      </c>
      <c r="C212" s="209" t="s">
        <v>438</v>
      </c>
      <c r="D212" s="183" t="s">
        <v>303</v>
      </c>
      <c r="E212" s="187">
        <v>77.45</v>
      </c>
      <c r="F212" s="192"/>
      <c r="G212" s="193">
        <f>ROUND(E212*F212,2)</f>
        <v>0</v>
      </c>
      <c r="H212" s="192"/>
      <c r="I212" s="193">
        <f>ROUND(E212*H212,2)</f>
        <v>0</v>
      </c>
      <c r="J212" s="192"/>
      <c r="K212" s="193">
        <f>ROUND(E212*J212,2)</f>
        <v>0</v>
      </c>
      <c r="L212" s="193">
        <v>15</v>
      </c>
      <c r="M212" s="193">
        <f>G212*(1+L212/100)</f>
        <v>0</v>
      </c>
      <c r="N212" s="193">
        <v>5.2420000000000001E-2</v>
      </c>
      <c r="O212" s="193">
        <f>ROUND(E212*N212,2)</f>
        <v>4.0599999999999996</v>
      </c>
      <c r="P212" s="193">
        <v>0</v>
      </c>
      <c r="Q212" s="193">
        <f>ROUND(E212*P212,2)</f>
        <v>0</v>
      </c>
      <c r="R212" s="193" t="s">
        <v>271</v>
      </c>
      <c r="S212" s="193" t="s">
        <v>217</v>
      </c>
      <c r="T212" s="193">
        <v>0.94</v>
      </c>
      <c r="U212" s="194">
        <f>ROUND(E212*T212,2)</f>
        <v>72.8</v>
      </c>
      <c r="V212" s="193"/>
      <c r="W212" s="169"/>
      <c r="X212" s="169"/>
      <c r="Y212" s="169"/>
      <c r="Z212" s="169"/>
      <c r="AA212" s="169"/>
      <c r="AB212" s="169"/>
      <c r="AC212" s="169"/>
      <c r="AD212" s="169"/>
      <c r="AE212" s="169"/>
      <c r="AF212" s="169"/>
      <c r="AG212" s="169" t="s">
        <v>218</v>
      </c>
      <c r="AH212" s="169"/>
      <c r="AI212" s="169"/>
      <c r="AJ212" s="169"/>
      <c r="AK212" s="169"/>
      <c r="AL212" s="169"/>
      <c r="AM212" s="169"/>
      <c r="AN212" s="169"/>
      <c r="AO212" s="169"/>
      <c r="AP212" s="169"/>
      <c r="AQ212" s="169"/>
      <c r="AR212" s="169"/>
      <c r="AS212" s="169"/>
      <c r="AT212" s="169"/>
      <c r="AU212" s="169"/>
      <c r="AV212" s="169"/>
      <c r="AW212" s="169"/>
      <c r="AX212" s="169"/>
      <c r="AY212" s="169"/>
      <c r="AZ212" s="169"/>
      <c r="BA212" s="169"/>
      <c r="BB212" s="169"/>
      <c r="BC212" s="169"/>
      <c r="BD212" s="169"/>
      <c r="BE212" s="169"/>
      <c r="BF212" s="169"/>
      <c r="BG212" s="169"/>
      <c r="BH212" s="169"/>
    </row>
    <row r="213" spans="1:60" outlineLevel="1" x14ac:dyDescent="0.2">
      <c r="A213" s="170"/>
      <c r="B213" s="181"/>
      <c r="C213" s="210" t="s">
        <v>439</v>
      </c>
      <c r="D213" s="184"/>
      <c r="E213" s="188">
        <v>37.950000000000003</v>
      </c>
      <c r="F213" s="193"/>
      <c r="G213" s="193"/>
      <c r="H213" s="193"/>
      <c r="I213" s="193"/>
      <c r="J213" s="193"/>
      <c r="K213" s="193"/>
      <c r="L213" s="193"/>
      <c r="M213" s="193"/>
      <c r="N213" s="193"/>
      <c r="O213" s="193"/>
      <c r="P213" s="193"/>
      <c r="Q213" s="193"/>
      <c r="R213" s="193"/>
      <c r="S213" s="193"/>
      <c r="T213" s="193"/>
      <c r="U213" s="194"/>
      <c r="V213" s="193"/>
      <c r="W213" s="169"/>
      <c r="X213" s="169"/>
      <c r="Y213" s="169"/>
      <c r="Z213" s="169"/>
      <c r="AA213" s="169"/>
      <c r="AB213" s="169"/>
      <c r="AC213" s="169"/>
      <c r="AD213" s="169"/>
      <c r="AE213" s="169"/>
      <c r="AF213" s="169"/>
      <c r="AG213" s="169" t="s">
        <v>222</v>
      </c>
      <c r="AH213" s="169">
        <v>0</v>
      </c>
      <c r="AI213" s="169"/>
      <c r="AJ213" s="169"/>
      <c r="AK213" s="169"/>
      <c r="AL213" s="169"/>
      <c r="AM213" s="169"/>
      <c r="AN213" s="169"/>
      <c r="AO213" s="169"/>
      <c r="AP213" s="169"/>
      <c r="AQ213" s="169"/>
      <c r="AR213" s="169"/>
      <c r="AS213" s="169"/>
      <c r="AT213" s="169"/>
      <c r="AU213" s="169"/>
      <c r="AV213" s="169"/>
      <c r="AW213" s="169"/>
      <c r="AX213" s="169"/>
      <c r="AY213" s="169"/>
      <c r="AZ213" s="169"/>
      <c r="BA213" s="169"/>
      <c r="BB213" s="169"/>
      <c r="BC213" s="169"/>
      <c r="BD213" s="169"/>
      <c r="BE213" s="169"/>
      <c r="BF213" s="169"/>
      <c r="BG213" s="169"/>
      <c r="BH213" s="169"/>
    </row>
    <row r="214" spans="1:60" outlineLevel="1" x14ac:dyDescent="0.2">
      <c r="A214" s="170"/>
      <c r="B214" s="181"/>
      <c r="C214" s="210" t="s">
        <v>440</v>
      </c>
      <c r="D214" s="184"/>
      <c r="E214" s="188">
        <v>39.5</v>
      </c>
      <c r="F214" s="193"/>
      <c r="G214" s="193"/>
      <c r="H214" s="193"/>
      <c r="I214" s="193"/>
      <c r="J214" s="193"/>
      <c r="K214" s="193"/>
      <c r="L214" s="193"/>
      <c r="M214" s="193"/>
      <c r="N214" s="193"/>
      <c r="O214" s="193"/>
      <c r="P214" s="193"/>
      <c r="Q214" s="193"/>
      <c r="R214" s="193"/>
      <c r="S214" s="193"/>
      <c r="T214" s="193"/>
      <c r="U214" s="194"/>
      <c r="V214" s="193"/>
      <c r="W214" s="169"/>
      <c r="X214" s="169"/>
      <c r="Y214" s="169"/>
      <c r="Z214" s="169"/>
      <c r="AA214" s="169"/>
      <c r="AB214" s="169"/>
      <c r="AC214" s="169"/>
      <c r="AD214" s="169"/>
      <c r="AE214" s="169"/>
      <c r="AF214" s="169"/>
      <c r="AG214" s="169" t="s">
        <v>222</v>
      </c>
      <c r="AH214" s="169">
        <v>0</v>
      </c>
      <c r="AI214" s="169"/>
      <c r="AJ214" s="169"/>
      <c r="AK214" s="169"/>
      <c r="AL214" s="169"/>
      <c r="AM214" s="169"/>
      <c r="AN214" s="169"/>
      <c r="AO214" s="169"/>
      <c r="AP214" s="169"/>
      <c r="AQ214" s="169"/>
      <c r="AR214" s="169"/>
      <c r="AS214" s="169"/>
      <c r="AT214" s="169"/>
      <c r="AU214" s="169"/>
      <c r="AV214" s="169"/>
      <c r="AW214" s="169"/>
      <c r="AX214" s="169"/>
      <c r="AY214" s="169"/>
      <c r="AZ214" s="169"/>
      <c r="BA214" s="169"/>
      <c r="BB214" s="169"/>
      <c r="BC214" s="169"/>
      <c r="BD214" s="169"/>
      <c r="BE214" s="169"/>
      <c r="BF214" s="169"/>
      <c r="BG214" s="169"/>
      <c r="BH214" s="169"/>
    </row>
    <row r="215" spans="1:60" outlineLevel="1" x14ac:dyDescent="0.2">
      <c r="A215" s="170">
        <v>73</v>
      </c>
      <c r="B215" s="181" t="s">
        <v>441</v>
      </c>
      <c r="C215" s="209" t="s">
        <v>442</v>
      </c>
      <c r="D215" s="183" t="s">
        <v>303</v>
      </c>
      <c r="E215" s="187">
        <v>77.45</v>
      </c>
      <c r="F215" s="192"/>
      <c r="G215" s="193">
        <f>ROUND(E215*F215,2)</f>
        <v>0</v>
      </c>
      <c r="H215" s="192"/>
      <c r="I215" s="193">
        <f>ROUND(E215*H215,2)</f>
        <v>0</v>
      </c>
      <c r="J215" s="192"/>
      <c r="K215" s="193">
        <f>ROUND(E215*J215,2)</f>
        <v>0</v>
      </c>
      <c r="L215" s="193">
        <v>15</v>
      </c>
      <c r="M215" s="193">
        <f>G215*(1+L215/100)</f>
        <v>0</v>
      </c>
      <c r="N215" s="193">
        <v>0</v>
      </c>
      <c r="O215" s="193">
        <f>ROUND(E215*N215,2)</f>
        <v>0</v>
      </c>
      <c r="P215" s="193">
        <v>0</v>
      </c>
      <c r="Q215" s="193">
        <f>ROUND(E215*P215,2)</f>
        <v>0</v>
      </c>
      <c r="R215" s="193" t="s">
        <v>271</v>
      </c>
      <c r="S215" s="193" t="s">
        <v>217</v>
      </c>
      <c r="T215" s="193">
        <v>0.28999999999999998</v>
      </c>
      <c r="U215" s="194">
        <f>ROUND(E215*T215,2)</f>
        <v>22.46</v>
      </c>
      <c r="V215" s="193"/>
      <c r="W215" s="169"/>
      <c r="X215" s="169"/>
      <c r="Y215" s="169"/>
      <c r="Z215" s="169"/>
      <c r="AA215" s="169"/>
      <c r="AB215" s="169"/>
      <c r="AC215" s="169"/>
      <c r="AD215" s="169"/>
      <c r="AE215" s="169"/>
      <c r="AF215" s="169"/>
      <c r="AG215" s="169" t="s">
        <v>218</v>
      </c>
      <c r="AH215" s="169"/>
      <c r="AI215" s="169"/>
      <c r="AJ215" s="169"/>
      <c r="AK215" s="169"/>
      <c r="AL215" s="169"/>
      <c r="AM215" s="169"/>
      <c r="AN215" s="169"/>
      <c r="AO215" s="169"/>
      <c r="AP215" s="169"/>
      <c r="AQ215" s="169"/>
      <c r="AR215" s="169"/>
      <c r="AS215" s="169"/>
      <c r="AT215" s="169"/>
      <c r="AU215" s="169"/>
      <c r="AV215" s="169"/>
      <c r="AW215" s="169"/>
      <c r="AX215" s="169"/>
      <c r="AY215" s="169"/>
      <c r="AZ215" s="169"/>
      <c r="BA215" s="169"/>
      <c r="BB215" s="169"/>
      <c r="BC215" s="169"/>
      <c r="BD215" s="169"/>
      <c r="BE215" s="169"/>
      <c r="BF215" s="169"/>
      <c r="BG215" s="169"/>
      <c r="BH215" s="169"/>
    </row>
    <row r="216" spans="1:60" outlineLevel="1" x14ac:dyDescent="0.2">
      <c r="A216" s="170">
        <v>74</v>
      </c>
      <c r="B216" s="181" t="s">
        <v>443</v>
      </c>
      <c r="C216" s="209" t="s">
        <v>444</v>
      </c>
      <c r="D216" s="183" t="s">
        <v>289</v>
      </c>
      <c r="E216" s="187">
        <v>0.33589999999999998</v>
      </c>
      <c r="F216" s="192"/>
      <c r="G216" s="193">
        <f>ROUND(E216*F216,2)</f>
        <v>0</v>
      </c>
      <c r="H216" s="192"/>
      <c r="I216" s="193">
        <f>ROUND(E216*H216,2)</f>
        <v>0</v>
      </c>
      <c r="J216" s="192"/>
      <c r="K216" s="193">
        <f>ROUND(E216*J216,2)</f>
        <v>0</v>
      </c>
      <c r="L216" s="193">
        <v>15</v>
      </c>
      <c r="M216" s="193">
        <f>G216*(1+L216/100)</f>
        <v>0</v>
      </c>
      <c r="N216" s="193">
        <v>1.0166500000000001</v>
      </c>
      <c r="O216" s="193">
        <f>ROUND(E216*N216,2)</f>
        <v>0.34</v>
      </c>
      <c r="P216" s="193">
        <v>0</v>
      </c>
      <c r="Q216" s="193">
        <f>ROUND(E216*P216,2)</f>
        <v>0</v>
      </c>
      <c r="R216" s="193" t="s">
        <v>271</v>
      </c>
      <c r="S216" s="193" t="s">
        <v>217</v>
      </c>
      <c r="T216" s="193">
        <v>27.672999999999998</v>
      </c>
      <c r="U216" s="194">
        <f>ROUND(E216*T216,2)</f>
        <v>9.3000000000000007</v>
      </c>
      <c r="V216" s="193"/>
      <c r="W216" s="169"/>
      <c r="X216" s="169"/>
      <c r="Y216" s="169"/>
      <c r="Z216" s="169"/>
      <c r="AA216" s="169"/>
      <c r="AB216" s="169"/>
      <c r="AC216" s="169"/>
      <c r="AD216" s="169"/>
      <c r="AE216" s="169"/>
      <c r="AF216" s="169"/>
      <c r="AG216" s="169" t="s">
        <v>218</v>
      </c>
      <c r="AH216" s="169"/>
      <c r="AI216" s="169"/>
      <c r="AJ216" s="169"/>
      <c r="AK216" s="169"/>
      <c r="AL216" s="169"/>
      <c r="AM216" s="169"/>
      <c r="AN216" s="169"/>
      <c r="AO216" s="169"/>
      <c r="AP216" s="169"/>
      <c r="AQ216" s="169"/>
      <c r="AR216" s="169"/>
      <c r="AS216" s="169"/>
      <c r="AT216" s="169"/>
      <c r="AU216" s="169"/>
      <c r="AV216" s="169"/>
      <c r="AW216" s="169"/>
      <c r="AX216" s="169"/>
      <c r="AY216" s="169"/>
      <c r="AZ216" s="169"/>
      <c r="BA216" s="169"/>
      <c r="BB216" s="169"/>
      <c r="BC216" s="169"/>
      <c r="BD216" s="169"/>
      <c r="BE216" s="169"/>
      <c r="BF216" s="169"/>
      <c r="BG216" s="169"/>
      <c r="BH216" s="169"/>
    </row>
    <row r="217" spans="1:60" outlineLevel="1" x14ac:dyDescent="0.2">
      <c r="A217" s="170"/>
      <c r="B217" s="181"/>
      <c r="C217" s="210" t="s">
        <v>445</v>
      </c>
      <c r="D217" s="184"/>
      <c r="E217" s="188">
        <v>0.1348</v>
      </c>
      <c r="F217" s="193"/>
      <c r="G217" s="193"/>
      <c r="H217" s="193"/>
      <c r="I217" s="193"/>
      <c r="J217" s="193"/>
      <c r="K217" s="193"/>
      <c r="L217" s="193"/>
      <c r="M217" s="193"/>
      <c r="N217" s="193"/>
      <c r="O217" s="193"/>
      <c r="P217" s="193"/>
      <c r="Q217" s="193"/>
      <c r="R217" s="193"/>
      <c r="S217" s="193"/>
      <c r="T217" s="193"/>
      <c r="U217" s="194"/>
      <c r="V217" s="193"/>
      <c r="W217" s="169"/>
      <c r="X217" s="169"/>
      <c r="Y217" s="169"/>
      <c r="Z217" s="169"/>
      <c r="AA217" s="169"/>
      <c r="AB217" s="169"/>
      <c r="AC217" s="169"/>
      <c r="AD217" s="169"/>
      <c r="AE217" s="169"/>
      <c r="AF217" s="169"/>
      <c r="AG217" s="169" t="s">
        <v>222</v>
      </c>
      <c r="AH217" s="169">
        <v>0</v>
      </c>
      <c r="AI217" s="169"/>
      <c r="AJ217" s="169"/>
      <c r="AK217" s="169"/>
      <c r="AL217" s="169"/>
      <c r="AM217" s="169"/>
      <c r="AN217" s="169"/>
      <c r="AO217" s="169"/>
      <c r="AP217" s="169"/>
      <c r="AQ217" s="169"/>
      <c r="AR217" s="169"/>
      <c r="AS217" s="169"/>
      <c r="AT217" s="169"/>
      <c r="AU217" s="169"/>
      <c r="AV217" s="169"/>
      <c r="AW217" s="169"/>
      <c r="AX217" s="169"/>
      <c r="AY217" s="169"/>
      <c r="AZ217" s="169"/>
      <c r="BA217" s="169"/>
      <c r="BB217" s="169"/>
      <c r="BC217" s="169"/>
      <c r="BD217" s="169"/>
      <c r="BE217" s="169"/>
      <c r="BF217" s="169"/>
      <c r="BG217" s="169"/>
      <c r="BH217" s="169"/>
    </row>
    <row r="218" spans="1:60" outlineLevel="1" x14ac:dyDescent="0.2">
      <c r="A218" s="170"/>
      <c r="B218" s="181"/>
      <c r="C218" s="210" t="s">
        <v>446</v>
      </c>
      <c r="D218" s="184"/>
      <c r="E218" s="188">
        <v>2.8639999999999999E-2</v>
      </c>
      <c r="F218" s="193"/>
      <c r="G218" s="193"/>
      <c r="H218" s="193"/>
      <c r="I218" s="193"/>
      <c r="J218" s="193"/>
      <c r="K218" s="193"/>
      <c r="L218" s="193"/>
      <c r="M218" s="193"/>
      <c r="N218" s="193"/>
      <c r="O218" s="193"/>
      <c r="P218" s="193"/>
      <c r="Q218" s="193"/>
      <c r="R218" s="193"/>
      <c r="S218" s="193"/>
      <c r="T218" s="193"/>
      <c r="U218" s="194"/>
      <c r="V218" s="193"/>
      <c r="W218" s="169"/>
      <c r="X218" s="169"/>
      <c r="Y218" s="169"/>
      <c r="Z218" s="169"/>
      <c r="AA218" s="169"/>
      <c r="AB218" s="169"/>
      <c r="AC218" s="169"/>
      <c r="AD218" s="169"/>
      <c r="AE218" s="169"/>
      <c r="AF218" s="169"/>
      <c r="AG218" s="169" t="s">
        <v>222</v>
      </c>
      <c r="AH218" s="169">
        <v>0</v>
      </c>
      <c r="AI218" s="169"/>
      <c r="AJ218" s="169"/>
      <c r="AK218" s="169"/>
      <c r="AL218" s="169"/>
      <c r="AM218" s="169"/>
      <c r="AN218" s="169"/>
      <c r="AO218" s="169"/>
      <c r="AP218" s="169"/>
      <c r="AQ218" s="169"/>
      <c r="AR218" s="169"/>
      <c r="AS218" s="169"/>
      <c r="AT218" s="169"/>
      <c r="AU218" s="169"/>
      <c r="AV218" s="169"/>
      <c r="AW218" s="169"/>
      <c r="AX218" s="169"/>
      <c r="AY218" s="169"/>
      <c r="AZ218" s="169"/>
      <c r="BA218" s="169"/>
      <c r="BB218" s="169"/>
      <c r="BC218" s="169"/>
      <c r="BD218" s="169"/>
      <c r="BE218" s="169"/>
      <c r="BF218" s="169"/>
      <c r="BG218" s="169"/>
      <c r="BH218" s="169"/>
    </row>
    <row r="219" spans="1:60" outlineLevel="1" x14ac:dyDescent="0.2">
      <c r="A219" s="170"/>
      <c r="B219" s="181"/>
      <c r="C219" s="210" t="s">
        <v>447</v>
      </c>
      <c r="D219" s="184"/>
      <c r="E219" s="188">
        <v>0.14030000000000001</v>
      </c>
      <c r="F219" s="193"/>
      <c r="G219" s="193"/>
      <c r="H219" s="193"/>
      <c r="I219" s="193"/>
      <c r="J219" s="193"/>
      <c r="K219" s="193"/>
      <c r="L219" s="193"/>
      <c r="M219" s="193"/>
      <c r="N219" s="193"/>
      <c r="O219" s="193"/>
      <c r="P219" s="193"/>
      <c r="Q219" s="193"/>
      <c r="R219" s="193"/>
      <c r="S219" s="193"/>
      <c r="T219" s="193"/>
      <c r="U219" s="194"/>
      <c r="V219" s="193"/>
      <c r="W219" s="169"/>
      <c r="X219" s="169"/>
      <c r="Y219" s="169"/>
      <c r="Z219" s="169"/>
      <c r="AA219" s="169"/>
      <c r="AB219" s="169"/>
      <c r="AC219" s="169"/>
      <c r="AD219" s="169"/>
      <c r="AE219" s="169"/>
      <c r="AF219" s="169"/>
      <c r="AG219" s="169" t="s">
        <v>222</v>
      </c>
      <c r="AH219" s="169">
        <v>0</v>
      </c>
      <c r="AI219" s="169"/>
      <c r="AJ219" s="169"/>
      <c r="AK219" s="169"/>
      <c r="AL219" s="169"/>
      <c r="AM219" s="169"/>
      <c r="AN219" s="169"/>
      <c r="AO219" s="169"/>
      <c r="AP219" s="169"/>
      <c r="AQ219" s="169"/>
      <c r="AR219" s="169"/>
      <c r="AS219" s="169"/>
      <c r="AT219" s="169"/>
      <c r="AU219" s="169"/>
      <c r="AV219" s="169"/>
      <c r="AW219" s="169"/>
      <c r="AX219" s="169"/>
      <c r="AY219" s="169"/>
      <c r="AZ219" s="169"/>
      <c r="BA219" s="169"/>
      <c r="BB219" s="169"/>
      <c r="BC219" s="169"/>
      <c r="BD219" s="169"/>
      <c r="BE219" s="169"/>
      <c r="BF219" s="169"/>
      <c r="BG219" s="169"/>
      <c r="BH219" s="169"/>
    </row>
    <row r="220" spans="1:60" outlineLevel="1" x14ac:dyDescent="0.2">
      <c r="A220" s="170"/>
      <c r="B220" s="181"/>
      <c r="C220" s="210" t="s">
        <v>448</v>
      </c>
      <c r="D220" s="184"/>
      <c r="E220" s="188">
        <v>3.2149999999999998E-2</v>
      </c>
      <c r="F220" s="193"/>
      <c r="G220" s="193"/>
      <c r="H220" s="193"/>
      <c r="I220" s="193"/>
      <c r="J220" s="193"/>
      <c r="K220" s="193"/>
      <c r="L220" s="193"/>
      <c r="M220" s="193"/>
      <c r="N220" s="193"/>
      <c r="O220" s="193"/>
      <c r="P220" s="193"/>
      <c r="Q220" s="193"/>
      <c r="R220" s="193"/>
      <c r="S220" s="193"/>
      <c r="T220" s="193"/>
      <c r="U220" s="194"/>
      <c r="V220" s="193"/>
      <c r="W220" s="169"/>
      <c r="X220" s="169"/>
      <c r="Y220" s="169"/>
      <c r="Z220" s="169"/>
      <c r="AA220" s="169"/>
      <c r="AB220" s="169"/>
      <c r="AC220" s="169"/>
      <c r="AD220" s="169"/>
      <c r="AE220" s="169"/>
      <c r="AF220" s="169"/>
      <c r="AG220" s="169" t="s">
        <v>222</v>
      </c>
      <c r="AH220" s="169">
        <v>0</v>
      </c>
      <c r="AI220" s="169"/>
      <c r="AJ220" s="169"/>
      <c r="AK220" s="169"/>
      <c r="AL220" s="169"/>
      <c r="AM220" s="169"/>
      <c r="AN220" s="169"/>
      <c r="AO220" s="169"/>
      <c r="AP220" s="169"/>
      <c r="AQ220" s="169"/>
      <c r="AR220" s="169"/>
      <c r="AS220" s="169"/>
      <c r="AT220" s="169"/>
      <c r="AU220" s="169"/>
      <c r="AV220" s="169"/>
      <c r="AW220" s="169"/>
      <c r="AX220" s="169"/>
      <c r="AY220" s="169"/>
      <c r="AZ220" s="169"/>
      <c r="BA220" s="169"/>
      <c r="BB220" s="169"/>
      <c r="BC220" s="169"/>
      <c r="BD220" s="169"/>
      <c r="BE220" s="169"/>
      <c r="BF220" s="169"/>
      <c r="BG220" s="169"/>
      <c r="BH220" s="169"/>
    </row>
    <row r="221" spans="1:60" outlineLevel="1" x14ac:dyDescent="0.2">
      <c r="A221" s="170">
        <v>75</v>
      </c>
      <c r="B221" s="181" t="s">
        <v>449</v>
      </c>
      <c r="C221" s="209" t="s">
        <v>450</v>
      </c>
      <c r="D221" s="183" t="s">
        <v>225</v>
      </c>
      <c r="E221" s="187">
        <v>0.42749999999999999</v>
      </c>
      <c r="F221" s="192"/>
      <c r="G221" s="193">
        <f>ROUND(E221*F221,2)</f>
        <v>0</v>
      </c>
      <c r="H221" s="192"/>
      <c r="I221" s="193">
        <f>ROUND(E221*H221,2)</f>
        <v>0</v>
      </c>
      <c r="J221" s="192"/>
      <c r="K221" s="193">
        <f>ROUND(E221*J221,2)</f>
        <v>0</v>
      </c>
      <c r="L221" s="193">
        <v>15</v>
      </c>
      <c r="M221" s="193">
        <f>G221*(1+L221/100)</f>
        <v>0</v>
      </c>
      <c r="N221" s="193">
        <v>2.5250699999999999</v>
      </c>
      <c r="O221" s="193">
        <f>ROUND(E221*N221,2)</f>
        <v>1.08</v>
      </c>
      <c r="P221" s="193">
        <v>0</v>
      </c>
      <c r="Q221" s="193">
        <f>ROUND(E221*P221,2)</f>
        <v>0</v>
      </c>
      <c r="R221" s="193" t="s">
        <v>271</v>
      </c>
      <c r="S221" s="193" t="s">
        <v>217</v>
      </c>
      <c r="T221" s="193">
        <v>0.86499999999999999</v>
      </c>
      <c r="U221" s="194">
        <f>ROUND(E221*T221,2)</f>
        <v>0.37</v>
      </c>
      <c r="V221" s="193"/>
      <c r="W221" s="169"/>
      <c r="X221" s="169"/>
      <c r="Y221" s="169"/>
      <c r="Z221" s="169"/>
      <c r="AA221" s="169"/>
      <c r="AB221" s="169"/>
      <c r="AC221" s="169"/>
      <c r="AD221" s="169"/>
      <c r="AE221" s="169"/>
      <c r="AF221" s="169"/>
      <c r="AG221" s="169" t="s">
        <v>218</v>
      </c>
      <c r="AH221" s="169"/>
      <c r="AI221" s="169"/>
      <c r="AJ221" s="169"/>
      <c r="AK221" s="169"/>
      <c r="AL221" s="169"/>
      <c r="AM221" s="169"/>
      <c r="AN221" s="169"/>
      <c r="AO221" s="169"/>
      <c r="AP221" s="169"/>
      <c r="AQ221" s="169"/>
      <c r="AR221" s="169"/>
      <c r="AS221" s="169"/>
      <c r="AT221" s="169"/>
      <c r="AU221" s="169"/>
      <c r="AV221" s="169"/>
      <c r="AW221" s="169"/>
      <c r="AX221" s="169"/>
      <c r="AY221" s="169"/>
      <c r="AZ221" s="169"/>
      <c r="BA221" s="169"/>
      <c r="BB221" s="169"/>
      <c r="BC221" s="169"/>
      <c r="BD221" s="169"/>
      <c r="BE221" s="169"/>
      <c r="BF221" s="169"/>
      <c r="BG221" s="169"/>
      <c r="BH221" s="169"/>
    </row>
    <row r="222" spans="1:60" outlineLevel="1" x14ac:dyDescent="0.2">
      <c r="A222" s="170"/>
      <c r="B222" s="181"/>
      <c r="C222" s="210" t="s">
        <v>451</v>
      </c>
      <c r="D222" s="184"/>
      <c r="E222" s="188">
        <v>0.42749999999999999</v>
      </c>
      <c r="F222" s="193"/>
      <c r="G222" s="193"/>
      <c r="H222" s="193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4"/>
      <c r="V222" s="193"/>
      <c r="W222" s="169"/>
      <c r="X222" s="169"/>
      <c r="Y222" s="169"/>
      <c r="Z222" s="169"/>
      <c r="AA222" s="169"/>
      <c r="AB222" s="169"/>
      <c r="AC222" s="169"/>
      <c r="AD222" s="169"/>
      <c r="AE222" s="169"/>
      <c r="AF222" s="169"/>
      <c r="AG222" s="169" t="s">
        <v>222</v>
      </c>
      <c r="AH222" s="169">
        <v>0</v>
      </c>
      <c r="AI222" s="169"/>
      <c r="AJ222" s="169"/>
      <c r="AK222" s="169"/>
      <c r="AL222" s="169"/>
      <c r="AM222" s="169"/>
      <c r="AN222" s="169"/>
      <c r="AO222" s="169"/>
      <c r="AP222" s="169"/>
      <c r="AQ222" s="169"/>
      <c r="AR222" s="169"/>
      <c r="AS222" s="169"/>
      <c r="AT222" s="169"/>
      <c r="AU222" s="169"/>
      <c r="AV222" s="169"/>
      <c r="AW222" s="169"/>
      <c r="AX222" s="169"/>
      <c r="AY222" s="169"/>
      <c r="AZ222" s="169"/>
      <c r="BA222" s="169"/>
      <c r="BB222" s="169"/>
      <c r="BC222" s="169"/>
      <c r="BD222" s="169"/>
      <c r="BE222" s="169"/>
      <c r="BF222" s="169"/>
      <c r="BG222" s="169"/>
      <c r="BH222" s="169"/>
    </row>
    <row r="223" spans="1:60" outlineLevel="1" x14ac:dyDescent="0.2">
      <c r="A223" s="170">
        <v>76</v>
      </c>
      <c r="B223" s="181" t="s">
        <v>452</v>
      </c>
      <c r="C223" s="209" t="s">
        <v>453</v>
      </c>
      <c r="D223" s="183" t="s">
        <v>303</v>
      </c>
      <c r="E223" s="187">
        <v>5.7</v>
      </c>
      <c r="F223" s="192"/>
      <c r="G223" s="193">
        <f>ROUND(E223*F223,2)</f>
        <v>0</v>
      </c>
      <c r="H223" s="192"/>
      <c r="I223" s="193">
        <f>ROUND(E223*H223,2)</f>
        <v>0</v>
      </c>
      <c r="J223" s="192"/>
      <c r="K223" s="193">
        <f>ROUND(E223*J223,2)</f>
        <v>0</v>
      </c>
      <c r="L223" s="193">
        <v>15</v>
      </c>
      <c r="M223" s="193">
        <f>G223*(1+L223/100)</f>
        <v>0</v>
      </c>
      <c r="N223" s="193">
        <v>0.18196999999999999</v>
      </c>
      <c r="O223" s="193">
        <f>ROUND(E223*N223,2)</f>
        <v>1.04</v>
      </c>
      <c r="P223" s="193">
        <v>0</v>
      </c>
      <c r="Q223" s="193">
        <f>ROUND(E223*P223,2)</f>
        <v>0</v>
      </c>
      <c r="R223" s="193" t="s">
        <v>271</v>
      </c>
      <c r="S223" s="193" t="s">
        <v>217</v>
      </c>
      <c r="T223" s="193">
        <v>1.71</v>
      </c>
      <c r="U223" s="194">
        <f>ROUND(E223*T223,2)</f>
        <v>9.75</v>
      </c>
      <c r="V223" s="193"/>
      <c r="W223" s="169"/>
      <c r="X223" s="169"/>
      <c r="Y223" s="169"/>
      <c r="Z223" s="169"/>
      <c r="AA223" s="169"/>
      <c r="AB223" s="169"/>
      <c r="AC223" s="169"/>
      <c r="AD223" s="169"/>
      <c r="AE223" s="169"/>
      <c r="AF223" s="169"/>
      <c r="AG223" s="169" t="s">
        <v>218</v>
      </c>
      <c r="AH223" s="169"/>
      <c r="AI223" s="169"/>
      <c r="AJ223" s="169"/>
      <c r="AK223" s="169"/>
      <c r="AL223" s="169"/>
      <c r="AM223" s="169"/>
      <c r="AN223" s="169"/>
      <c r="AO223" s="169"/>
      <c r="AP223" s="169"/>
      <c r="AQ223" s="169"/>
      <c r="AR223" s="169"/>
      <c r="AS223" s="169"/>
      <c r="AT223" s="169"/>
      <c r="AU223" s="169"/>
      <c r="AV223" s="169"/>
      <c r="AW223" s="169"/>
      <c r="AX223" s="169"/>
      <c r="AY223" s="169"/>
      <c r="AZ223" s="169"/>
      <c r="BA223" s="169"/>
      <c r="BB223" s="169"/>
      <c r="BC223" s="169"/>
      <c r="BD223" s="169"/>
      <c r="BE223" s="169"/>
      <c r="BF223" s="169"/>
      <c r="BG223" s="169"/>
      <c r="BH223" s="169"/>
    </row>
    <row r="224" spans="1:60" outlineLevel="1" x14ac:dyDescent="0.2">
      <c r="A224" s="170"/>
      <c r="B224" s="181"/>
      <c r="C224" s="210" t="s">
        <v>454</v>
      </c>
      <c r="D224" s="184"/>
      <c r="E224" s="188">
        <v>5.7</v>
      </c>
      <c r="F224" s="193"/>
      <c r="G224" s="193"/>
      <c r="H224" s="193"/>
      <c r="I224" s="193"/>
      <c r="J224" s="193"/>
      <c r="K224" s="193"/>
      <c r="L224" s="193"/>
      <c r="M224" s="193"/>
      <c r="N224" s="193"/>
      <c r="O224" s="193"/>
      <c r="P224" s="193"/>
      <c r="Q224" s="193"/>
      <c r="R224" s="193"/>
      <c r="S224" s="193"/>
      <c r="T224" s="193"/>
      <c r="U224" s="194"/>
      <c r="V224" s="193"/>
      <c r="W224" s="169"/>
      <c r="X224" s="169"/>
      <c r="Y224" s="169"/>
      <c r="Z224" s="169"/>
      <c r="AA224" s="169"/>
      <c r="AB224" s="169"/>
      <c r="AC224" s="169"/>
      <c r="AD224" s="169"/>
      <c r="AE224" s="169"/>
      <c r="AF224" s="169"/>
      <c r="AG224" s="169" t="s">
        <v>222</v>
      </c>
      <c r="AH224" s="169">
        <v>0</v>
      </c>
      <c r="AI224" s="169"/>
      <c r="AJ224" s="169"/>
      <c r="AK224" s="169"/>
      <c r="AL224" s="169"/>
      <c r="AM224" s="169"/>
      <c r="AN224" s="169"/>
      <c r="AO224" s="169"/>
      <c r="AP224" s="169"/>
      <c r="AQ224" s="169"/>
      <c r="AR224" s="169"/>
      <c r="AS224" s="169"/>
      <c r="AT224" s="169"/>
      <c r="AU224" s="169"/>
      <c r="AV224" s="169"/>
      <c r="AW224" s="169"/>
      <c r="AX224" s="169"/>
      <c r="AY224" s="169"/>
      <c r="AZ224" s="169"/>
      <c r="BA224" s="169"/>
      <c r="BB224" s="169"/>
      <c r="BC224" s="169"/>
      <c r="BD224" s="169"/>
      <c r="BE224" s="169"/>
      <c r="BF224" s="169"/>
      <c r="BG224" s="169"/>
      <c r="BH224" s="169"/>
    </row>
    <row r="225" spans="1:60" outlineLevel="1" x14ac:dyDescent="0.2">
      <c r="A225" s="170">
        <v>77</v>
      </c>
      <c r="B225" s="181" t="s">
        <v>455</v>
      </c>
      <c r="C225" s="209" t="s">
        <v>456</v>
      </c>
      <c r="D225" s="183" t="s">
        <v>303</v>
      </c>
      <c r="E225" s="187">
        <v>5.7</v>
      </c>
      <c r="F225" s="192"/>
      <c r="G225" s="193">
        <f>ROUND(E225*F225,2)</f>
        <v>0</v>
      </c>
      <c r="H225" s="192"/>
      <c r="I225" s="193">
        <f>ROUND(E225*H225,2)</f>
        <v>0</v>
      </c>
      <c r="J225" s="192"/>
      <c r="K225" s="193">
        <f>ROUND(E225*J225,2)</f>
        <v>0</v>
      </c>
      <c r="L225" s="193">
        <v>15</v>
      </c>
      <c r="M225" s="193">
        <f>G225*(1+L225/100)</f>
        <v>0</v>
      </c>
      <c r="N225" s="193">
        <v>0</v>
      </c>
      <c r="O225" s="193">
        <f>ROUND(E225*N225,2)</f>
        <v>0</v>
      </c>
      <c r="P225" s="193">
        <v>0</v>
      </c>
      <c r="Q225" s="193">
        <f>ROUND(E225*P225,2)</f>
        <v>0</v>
      </c>
      <c r="R225" s="193" t="s">
        <v>271</v>
      </c>
      <c r="S225" s="193" t="s">
        <v>217</v>
      </c>
      <c r="T225" s="193">
        <v>0.56999999999999995</v>
      </c>
      <c r="U225" s="194">
        <f>ROUND(E225*T225,2)</f>
        <v>3.25</v>
      </c>
      <c r="V225" s="193"/>
      <c r="W225" s="169"/>
      <c r="X225" s="169"/>
      <c r="Y225" s="169"/>
      <c r="Z225" s="169"/>
      <c r="AA225" s="169"/>
      <c r="AB225" s="169"/>
      <c r="AC225" s="169"/>
      <c r="AD225" s="169"/>
      <c r="AE225" s="169"/>
      <c r="AF225" s="169"/>
      <c r="AG225" s="169" t="s">
        <v>218</v>
      </c>
      <c r="AH225" s="169"/>
      <c r="AI225" s="169"/>
      <c r="AJ225" s="169"/>
      <c r="AK225" s="169"/>
      <c r="AL225" s="169"/>
      <c r="AM225" s="169"/>
      <c r="AN225" s="169"/>
      <c r="AO225" s="169"/>
      <c r="AP225" s="169"/>
      <c r="AQ225" s="169"/>
      <c r="AR225" s="169"/>
      <c r="AS225" s="169"/>
      <c r="AT225" s="169"/>
      <c r="AU225" s="169"/>
      <c r="AV225" s="169"/>
      <c r="AW225" s="169"/>
      <c r="AX225" s="169"/>
      <c r="AY225" s="169"/>
      <c r="AZ225" s="169"/>
      <c r="BA225" s="169"/>
      <c r="BB225" s="169"/>
      <c r="BC225" s="169"/>
      <c r="BD225" s="169"/>
      <c r="BE225" s="169"/>
      <c r="BF225" s="169"/>
      <c r="BG225" s="169"/>
      <c r="BH225" s="169"/>
    </row>
    <row r="226" spans="1:60" outlineLevel="1" x14ac:dyDescent="0.2">
      <c r="A226" s="170">
        <v>78</v>
      </c>
      <c r="B226" s="181" t="s">
        <v>457</v>
      </c>
      <c r="C226" s="209" t="s">
        <v>458</v>
      </c>
      <c r="D226" s="183" t="s">
        <v>215</v>
      </c>
      <c r="E226" s="187">
        <v>1.71</v>
      </c>
      <c r="F226" s="192"/>
      <c r="G226" s="193">
        <f>ROUND(E226*F226,2)</f>
        <v>0</v>
      </c>
      <c r="H226" s="192"/>
      <c r="I226" s="193">
        <f>ROUND(E226*H226,2)</f>
        <v>0</v>
      </c>
      <c r="J226" s="192"/>
      <c r="K226" s="193">
        <f>ROUND(E226*J226,2)</f>
        <v>0</v>
      </c>
      <c r="L226" s="193">
        <v>15</v>
      </c>
      <c r="M226" s="193">
        <f>G226*(1+L226/100)</f>
        <v>0</v>
      </c>
      <c r="N226" s="193">
        <v>6.3299999999999997E-3</v>
      </c>
      <c r="O226" s="193">
        <f>ROUND(E226*N226,2)</f>
        <v>0.01</v>
      </c>
      <c r="P226" s="193">
        <v>0</v>
      </c>
      <c r="Q226" s="193">
        <f>ROUND(E226*P226,2)</f>
        <v>0</v>
      </c>
      <c r="R226" s="193" t="s">
        <v>271</v>
      </c>
      <c r="S226" s="193" t="s">
        <v>217</v>
      </c>
      <c r="T226" s="193">
        <v>0.94299999999999995</v>
      </c>
      <c r="U226" s="194">
        <f>ROUND(E226*T226,2)</f>
        <v>1.61</v>
      </c>
      <c r="V226" s="193"/>
      <c r="W226" s="169"/>
      <c r="X226" s="169"/>
      <c r="Y226" s="169"/>
      <c r="Z226" s="169"/>
      <c r="AA226" s="169"/>
      <c r="AB226" s="169"/>
      <c r="AC226" s="169"/>
      <c r="AD226" s="169"/>
      <c r="AE226" s="169"/>
      <c r="AF226" s="169"/>
      <c r="AG226" s="169" t="s">
        <v>218</v>
      </c>
      <c r="AH226" s="169"/>
      <c r="AI226" s="169"/>
      <c r="AJ226" s="169"/>
      <c r="AK226" s="169"/>
      <c r="AL226" s="169"/>
      <c r="AM226" s="169"/>
      <c r="AN226" s="169"/>
      <c r="AO226" s="169"/>
      <c r="AP226" s="169"/>
      <c r="AQ226" s="169"/>
      <c r="AR226" s="169"/>
      <c r="AS226" s="169"/>
      <c r="AT226" s="169"/>
      <c r="AU226" s="169"/>
      <c r="AV226" s="169"/>
      <c r="AW226" s="169"/>
      <c r="AX226" s="169"/>
      <c r="AY226" s="169"/>
      <c r="AZ226" s="169"/>
      <c r="BA226" s="169"/>
      <c r="BB226" s="169"/>
      <c r="BC226" s="169"/>
      <c r="BD226" s="169"/>
      <c r="BE226" s="169"/>
      <c r="BF226" s="169"/>
      <c r="BG226" s="169"/>
      <c r="BH226" s="169"/>
    </row>
    <row r="227" spans="1:60" outlineLevel="1" x14ac:dyDescent="0.2">
      <c r="A227" s="170"/>
      <c r="B227" s="181"/>
      <c r="C227" s="210" t="s">
        <v>459</v>
      </c>
      <c r="D227" s="184"/>
      <c r="E227" s="188">
        <v>1.71</v>
      </c>
      <c r="F227" s="193"/>
      <c r="G227" s="193"/>
      <c r="H227" s="193"/>
      <c r="I227" s="193"/>
      <c r="J227" s="193"/>
      <c r="K227" s="193"/>
      <c r="L227" s="193"/>
      <c r="M227" s="193"/>
      <c r="N227" s="193"/>
      <c r="O227" s="193"/>
      <c r="P227" s="193"/>
      <c r="Q227" s="193"/>
      <c r="R227" s="193"/>
      <c r="S227" s="193"/>
      <c r="T227" s="193"/>
      <c r="U227" s="194"/>
      <c r="V227" s="193"/>
      <c r="W227" s="169"/>
      <c r="X227" s="169"/>
      <c r="Y227" s="169"/>
      <c r="Z227" s="169"/>
      <c r="AA227" s="169"/>
      <c r="AB227" s="169"/>
      <c r="AC227" s="169"/>
      <c r="AD227" s="169"/>
      <c r="AE227" s="169"/>
      <c r="AF227" s="169"/>
      <c r="AG227" s="169" t="s">
        <v>222</v>
      </c>
      <c r="AH227" s="169">
        <v>0</v>
      </c>
      <c r="AI227" s="169"/>
      <c r="AJ227" s="169"/>
      <c r="AK227" s="169"/>
      <c r="AL227" s="169"/>
      <c r="AM227" s="169"/>
      <c r="AN227" s="169"/>
      <c r="AO227" s="169"/>
      <c r="AP227" s="169"/>
      <c r="AQ227" s="169"/>
      <c r="AR227" s="169"/>
      <c r="AS227" s="169"/>
      <c r="AT227" s="169"/>
      <c r="AU227" s="169"/>
      <c r="AV227" s="169"/>
      <c r="AW227" s="169"/>
      <c r="AX227" s="169"/>
      <c r="AY227" s="169"/>
      <c r="AZ227" s="169"/>
      <c r="BA227" s="169"/>
      <c r="BB227" s="169"/>
      <c r="BC227" s="169"/>
      <c r="BD227" s="169"/>
      <c r="BE227" s="169"/>
      <c r="BF227" s="169"/>
      <c r="BG227" s="169"/>
      <c r="BH227" s="169"/>
    </row>
    <row r="228" spans="1:60" outlineLevel="1" x14ac:dyDescent="0.2">
      <c r="A228" s="170">
        <v>79</v>
      </c>
      <c r="B228" s="181" t="s">
        <v>460</v>
      </c>
      <c r="C228" s="209" t="s">
        <v>461</v>
      </c>
      <c r="D228" s="183" t="s">
        <v>215</v>
      </c>
      <c r="E228" s="187">
        <v>1.71</v>
      </c>
      <c r="F228" s="192"/>
      <c r="G228" s="193">
        <f>ROUND(E228*F228,2)</f>
        <v>0</v>
      </c>
      <c r="H228" s="192"/>
      <c r="I228" s="193">
        <f>ROUND(E228*H228,2)</f>
        <v>0</v>
      </c>
      <c r="J228" s="192"/>
      <c r="K228" s="193">
        <f>ROUND(E228*J228,2)</f>
        <v>0</v>
      </c>
      <c r="L228" s="193">
        <v>15</v>
      </c>
      <c r="M228" s="193">
        <f>G228*(1+L228/100)</f>
        <v>0</v>
      </c>
      <c r="N228" s="193">
        <v>0</v>
      </c>
      <c r="O228" s="193">
        <f>ROUND(E228*N228,2)</f>
        <v>0</v>
      </c>
      <c r="P228" s="193">
        <v>0</v>
      </c>
      <c r="Q228" s="193">
        <f>ROUND(E228*P228,2)</f>
        <v>0</v>
      </c>
      <c r="R228" s="193" t="s">
        <v>271</v>
      </c>
      <c r="S228" s="193" t="s">
        <v>217</v>
      </c>
      <c r="T228" s="193">
        <v>0.33</v>
      </c>
      <c r="U228" s="194">
        <f>ROUND(E228*T228,2)</f>
        <v>0.56000000000000005</v>
      </c>
      <c r="V228" s="193"/>
      <c r="W228" s="169"/>
      <c r="X228" s="169"/>
      <c r="Y228" s="169"/>
      <c r="Z228" s="169"/>
      <c r="AA228" s="169"/>
      <c r="AB228" s="169"/>
      <c r="AC228" s="169"/>
      <c r="AD228" s="169"/>
      <c r="AE228" s="169"/>
      <c r="AF228" s="169"/>
      <c r="AG228" s="169" t="s">
        <v>218</v>
      </c>
      <c r="AH228" s="169"/>
      <c r="AI228" s="169"/>
      <c r="AJ228" s="169"/>
      <c r="AK228" s="169"/>
      <c r="AL228" s="169"/>
      <c r="AM228" s="169"/>
      <c r="AN228" s="169"/>
      <c r="AO228" s="169"/>
      <c r="AP228" s="169"/>
      <c r="AQ228" s="169"/>
      <c r="AR228" s="169"/>
      <c r="AS228" s="169"/>
      <c r="AT228" s="169"/>
      <c r="AU228" s="169"/>
      <c r="AV228" s="169"/>
      <c r="AW228" s="169"/>
      <c r="AX228" s="169"/>
      <c r="AY228" s="169"/>
      <c r="AZ228" s="169"/>
      <c r="BA228" s="169"/>
      <c r="BB228" s="169"/>
      <c r="BC228" s="169"/>
      <c r="BD228" s="169"/>
      <c r="BE228" s="169"/>
      <c r="BF228" s="169"/>
      <c r="BG228" s="169"/>
      <c r="BH228" s="169"/>
    </row>
    <row r="229" spans="1:60" outlineLevel="1" x14ac:dyDescent="0.2">
      <c r="A229" s="170">
        <v>80</v>
      </c>
      <c r="B229" s="181" t="s">
        <v>462</v>
      </c>
      <c r="C229" s="209" t="s">
        <v>463</v>
      </c>
      <c r="D229" s="183" t="s">
        <v>289</v>
      </c>
      <c r="E229" s="187">
        <v>4.2750000000000003E-2</v>
      </c>
      <c r="F229" s="192"/>
      <c r="G229" s="193">
        <f>ROUND(E229*F229,2)</f>
        <v>0</v>
      </c>
      <c r="H229" s="192"/>
      <c r="I229" s="193">
        <f>ROUND(E229*H229,2)</f>
        <v>0</v>
      </c>
      <c r="J229" s="192"/>
      <c r="K229" s="193">
        <f>ROUND(E229*J229,2)</f>
        <v>0</v>
      </c>
      <c r="L229" s="193">
        <v>15</v>
      </c>
      <c r="M229" s="193">
        <f>G229*(1+L229/100)</f>
        <v>0</v>
      </c>
      <c r="N229" s="193">
        <v>1.01939</v>
      </c>
      <c r="O229" s="193">
        <f>ROUND(E229*N229,2)</f>
        <v>0.04</v>
      </c>
      <c r="P229" s="193">
        <v>0</v>
      </c>
      <c r="Q229" s="193">
        <f>ROUND(E229*P229,2)</f>
        <v>0</v>
      </c>
      <c r="R229" s="193" t="s">
        <v>271</v>
      </c>
      <c r="S229" s="193" t="s">
        <v>217</v>
      </c>
      <c r="T229" s="193">
        <v>29.626000000000001</v>
      </c>
      <c r="U229" s="194">
        <f>ROUND(E229*T229,2)</f>
        <v>1.27</v>
      </c>
      <c r="V229" s="193"/>
      <c r="W229" s="169"/>
      <c r="X229" s="169"/>
      <c r="Y229" s="169"/>
      <c r="Z229" s="169"/>
      <c r="AA229" s="169"/>
      <c r="AB229" s="169"/>
      <c r="AC229" s="169"/>
      <c r="AD229" s="169"/>
      <c r="AE229" s="169"/>
      <c r="AF229" s="169"/>
      <c r="AG229" s="169" t="s">
        <v>218</v>
      </c>
      <c r="AH229" s="169"/>
      <c r="AI229" s="169"/>
      <c r="AJ229" s="169"/>
      <c r="AK229" s="169"/>
      <c r="AL229" s="169"/>
      <c r="AM229" s="169"/>
      <c r="AN229" s="169"/>
      <c r="AO229" s="169"/>
      <c r="AP229" s="169"/>
      <c r="AQ229" s="169"/>
      <c r="AR229" s="169"/>
      <c r="AS229" s="169"/>
      <c r="AT229" s="169"/>
      <c r="AU229" s="169"/>
      <c r="AV229" s="169"/>
      <c r="AW229" s="169"/>
      <c r="AX229" s="169"/>
      <c r="AY229" s="169"/>
      <c r="AZ229" s="169"/>
      <c r="BA229" s="169"/>
      <c r="BB229" s="169"/>
      <c r="BC229" s="169"/>
      <c r="BD229" s="169"/>
      <c r="BE229" s="169"/>
      <c r="BF229" s="169"/>
      <c r="BG229" s="169"/>
      <c r="BH229" s="169"/>
    </row>
    <row r="230" spans="1:60" outlineLevel="1" x14ac:dyDescent="0.2">
      <c r="A230" s="170"/>
      <c r="B230" s="181"/>
      <c r="C230" s="210" t="s">
        <v>464</v>
      </c>
      <c r="D230" s="184"/>
      <c r="E230" s="188">
        <v>4.2750000000000003E-2</v>
      </c>
      <c r="F230" s="193"/>
      <c r="G230" s="193"/>
      <c r="H230" s="193"/>
      <c r="I230" s="193"/>
      <c r="J230" s="193"/>
      <c r="K230" s="193"/>
      <c r="L230" s="193"/>
      <c r="M230" s="193"/>
      <c r="N230" s="193"/>
      <c r="O230" s="193"/>
      <c r="P230" s="193"/>
      <c r="Q230" s="193"/>
      <c r="R230" s="193"/>
      <c r="S230" s="193"/>
      <c r="T230" s="193"/>
      <c r="U230" s="194"/>
      <c r="V230" s="193"/>
      <c r="W230" s="169"/>
      <c r="X230" s="169"/>
      <c r="Y230" s="169"/>
      <c r="Z230" s="169"/>
      <c r="AA230" s="169"/>
      <c r="AB230" s="169"/>
      <c r="AC230" s="169"/>
      <c r="AD230" s="169"/>
      <c r="AE230" s="169"/>
      <c r="AF230" s="169"/>
      <c r="AG230" s="169" t="s">
        <v>222</v>
      </c>
      <c r="AH230" s="169">
        <v>0</v>
      </c>
      <c r="AI230" s="169"/>
      <c r="AJ230" s="169"/>
      <c r="AK230" s="169"/>
      <c r="AL230" s="169"/>
      <c r="AM230" s="169"/>
      <c r="AN230" s="169"/>
      <c r="AO230" s="169"/>
      <c r="AP230" s="169"/>
      <c r="AQ230" s="169"/>
      <c r="AR230" s="169"/>
      <c r="AS230" s="169"/>
      <c r="AT230" s="169"/>
      <c r="AU230" s="169"/>
      <c r="AV230" s="169"/>
      <c r="AW230" s="169"/>
      <c r="AX230" s="169"/>
      <c r="AY230" s="169"/>
      <c r="AZ230" s="169"/>
      <c r="BA230" s="169"/>
      <c r="BB230" s="169"/>
      <c r="BC230" s="169"/>
      <c r="BD230" s="169"/>
      <c r="BE230" s="169"/>
      <c r="BF230" s="169"/>
      <c r="BG230" s="169"/>
      <c r="BH230" s="169"/>
    </row>
    <row r="231" spans="1:60" outlineLevel="1" x14ac:dyDescent="0.2">
      <c r="A231" s="170">
        <v>81</v>
      </c>
      <c r="B231" s="181" t="s">
        <v>465</v>
      </c>
      <c r="C231" s="209" t="s">
        <v>466</v>
      </c>
      <c r="D231" s="183" t="s">
        <v>215</v>
      </c>
      <c r="E231" s="187">
        <v>179.01560000000001</v>
      </c>
      <c r="F231" s="192"/>
      <c r="G231" s="193">
        <f>ROUND(E231*F231,2)</f>
        <v>0</v>
      </c>
      <c r="H231" s="192"/>
      <c r="I231" s="193">
        <f>ROUND(E231*H231,2)</f>
        <v>0</v>
      </c>
      <c r="J231" s="192"/>
      <c r="K231" s="193">
        <f>ROUND(E231*J231,2)</f>
        <v>0</v>
      </c>
      <c r="L231" s="193">
        <v>15</v>
      </c>
      <c r="M231" s="193">
        <f>G231*(1+L231/100)</f>
        <v>0</v>
      </c>
      <c r="N231" s="193">
        <v>0.31681999999999999</v>
      </c>
      <c r="O231" s="193">
        <f>ROUND(E231*N231,2)</f>
        <v>56.72</v>
      </c>
      <c r="P231" s="193">
        <v>0</v>
      </c>
      <c r="Q231" s="193">
        <f>ROUND(E231*P231,2)</f>
        <v>0</v>
      </c>
      <c r="R231" s="193" t="s">
        <v>271</v>
      </c>
      <c r="S231" s="193" t="s">
        <v>217</v>
      </c>
      <c r="T231" s="193">
        <v>1.2545999999999999</v>
      </c>
      <c r="U231" s="194">
        <f>ROUND(E231*T231,2)</f>
        <v>224.59</v>
      </c>
      <c r="V231" s="193"/>
      <c r="W231" s="169"/>
      <c r="X231" s="169"/>
      <c r="Y231" s="169"/>
      <c r="Z231" s="169"/>
      <c r="AA231" s="169"/>
      <c r="AB231" s="169"/>
      <c r="AC231" s="169"/>
      <c r="AD231" s="169"/>
      <c r="AE231" s="169"/>
      <c r="AF231" s="169"/>
      <c r="AG231" s="169" t="s">
        <v>218</v>
      </c>
      <c r="AH231" s="169"/>
      <c r="AI231" s="169"/>
      <c r="AJ231" s="169"/>
      <c r="AK231" s="169"/>
      <c r="AL231" s="169"/>
      <c r="AM231" s="169"/>
      <c r="AN231" s="169"/>
      <c r="AO231" s="169"/>
      <c r="AP231" s="169"/>
      <c r="AQ231" s="169"/>
      <c r="AR231" s="169"/>
      <c r="AS231" s="169"/>
      <c r="AT231" s="169"/>
      <c r="AU231" s="169"/>
      <c r="AV231" s="169"/>
      <c r="AW231" s="169"/>
      <c r="AX231" s="169"/>
      <c r="AY231" s="169"/>
      <c r="AZ231" s="169"/>
      <c r="BA231" s="169"/>
      <c r="BB231" s="169"/>
      <c r="BC231" s="169"/>
      <c r="BD231" s="169"/>
      <c r="BE231" s="169"/>
      <c r="BF231" s="169"/>
      <c r="BG231" s="169"/>
      <c r="BH231" s="169"/>
    </row>
    <row r="232" spans="1:60" outlineLevel="1" x14ac:dyDescent="0.2">
      <c r="A232" s="170"/>
      <c r="B232" s="181"/>
      <c r="C232" s="210" t="s">
        <v>467</v>
      </c>
      <c r="D232" s="184"/>
      <c r="E232" s="188">
        <v>34.316000000000003</v>
      </c>
      <c r="F232" s="193"/>
      <c r="G232" s="193"/>
      <c r="H232" s="193"/>
      <c r="I232" s="193"/>
      <c r="J232" s="193"/>
      <c r="K232" s="193"/>
      <c r="L232" s="193"/>
      <c r="M232" s="193"/>
      <c r="N232" s="193"/>
      <c r="O232" s="193"/>
      <c r="P232" s="193"/>
      <c r="Q232" s="193"/>
      <c r="R232" s="193"/>
      <c r="S232" s="193"/>
      <c r="T232" s="193"/>
      <c r="U232" s="194"/>
      <c r="V232" s="193"/>
      <c r="W232" s="169"/>
      <c r="X232" s="169"/>
      <c r="Y232" s="169"/>
      <c r="Z232" s="169"/>
      <c r="AA232" s="169"/>
      <c r="AB232" s="169"/>
      <c r="AC232" s="169"/>
      <c r="AD232" s="169"/>
      <c r="AE232" s="169"/>
      <c r="AF232" s="169"/>
      <c r="AG232" s="169" t="s">
        <v>222</v>
      </c>
      <c r="AH232" s="169">
        <v>0</v>
      </c>
      <c r="AI232" s="169"/>
      <c r="AJ232" s="169"/>
      <c r="AK232" s="169"/>
      <c r="AL232" s="169"/>
      <c r="AM232" s="169"/>
      <c r="AN232" s="169"/>
      <c r="AO232" s="169"/>
      <c r="AP232" s="169"/>
      <c r="AQ232" s="169"/>
      <c r="AR232" s="169"/>
      <c r="AS232" s="169"/>
      <c r="AT232" s="169"/>
      <c r="AU232" s="169"/>
      <c r="AV232" s="169"/>
      <c r="AW232" s="169"/>
      <c r="AX232" s="169"/>
      <c r="AY232" s="169"/>
      <c r="AZ232" s="169"/>
      <c r="BA232" s="169"/>
      <c r="BB232" s="169"/>
      <c r="BC232" s="169"/>
      <c r="BD232" s="169"/>
      <c r="BE232" s="169"/>
      <c r="BF232" s="169"/>
      <c r="BG232" s="169"/>
      <c r="BH232" s="169"/>
    </row>
    <row r="233" spans="1:60" outlineLevel="1" x14ac:dyDescent="0.2">
      <c r="A233" s="170"/>
      <c r="B233" s="181"/>
      <c r="C233" s="210" t="s">
        <v>468</v>
      </c>
      <c r="D233" s="184"/>
      <c r="E233" s="188">
        <v>144.6996</v>
      </c>
      <c r="F233" s="193"/>
      <c r="G233" s="193"/>
      <c r="H233" s="193"/>
      <c r="I233" s="193"/>
      <c r="J233" s="193"/>
      <c r="K233" s="193"/>
      <c r="L233" s="193"/>
      <c r="M233" s="193"/>
      <c r="N233" s="193"/>
      <c r="O233" s="193"/>
      <c r="P233" s="193"/>
      <c r="Q233" s="193"/>
      <c r="R233" s="193"/>
      <c r="S233" s="193"/>
      <c r="T233" s="193"/>
      <c r="U233" s="194"/>
      <c r="V233" s="193"/>
      <c r="W233" s="169"/>
      <c r="X233" s="169"/>
      <c r="Y233" s="169"/>
      <c r="Z233" s="169"/>
      <c r="AA233" s="169"/>
      <c r="AB233" s="169"/>
      <c r="AC233" s="169"/>
      <c r="AD233" s="169"/>
      <c r="AE233" s="169"/>
      <c r="AF233" s="169"/>
      <c r="AG233" s="169" t="s">
        <v>222</v>
      </c>
      <c r="AH233" s="169">
        <v>0</v>
      </c>
      <c r="AI233" s="169"/>
      <c r="AJ233" s="169"/>
      <c r="AK233" s="169"/>
      <c r="AL233" s="169"/>
      <c r="AM233" s="169"/>
      <c r="AN233" s="169"/>
      <c r="AO233" s="169"/>
      <c r="AP233" s="169"/>
      <c r="AQ233" s="169"/>
      <c r="AR233" s="169"/>
      <c r="AS233" s="169"/>
      <c r="AT233" s="169"/>
      <c r="AU233" s="169"/>
      <c r="AV233" s="169"/>
      <c r="AW233" s="169"/>
      <c r="AX233" s="169"/>
      <c r="AY233" s="169"/>
      <c r="AZ233" s="169"/>
      <c r="BA233" s="169"/>
      <c r="BB233" s="169"/>
      <c r="BC233" s="169"/>
      <c r="BD233" s="169"/>
      <c r="BE233" s="169"/>
      <c r="BF233" s="169"/>
      <c r="BG233" s="169"/>
      <c r="BH233" s="169"/>
    </row>
    <row r="234" spans="1:60" outlineLevel="1" x14ac:dyDescent="0.2">
      <c r="A234" s="170"/>
      <c r="B234" s="181"/>
      <c r="C234" s="303" t="s">
        <v>1731</v>
      </c>
      <c r="D234" s="332" t="s">
        <v>1730</v>
      </c>
      <c r="E234" s="333">
        <v>-1</v>
      </c>
      <c r="F234" s="223">
        <v>18000</v>
      </c>
      <c r="G234" s="223">
        <v>-18000</v>
      </c>
      <c r="H234" s="193"/>
      <c r="I234" s="193"/>
      <c r="J234" s="193"/>
      <c r="K234" s="193"/>
      <c r="L234" s="193"/>
      <c r="M234" s="193"/>
      <c r="N234" s="193"/>
      <c r="O234" s="193"/>
      <c r="P234" s="193"/>
      <c r="Q234" s="193"/>
      <c r="R234" s="193"/>
      <c r="S234" s="193"/>
      <c r="T234" s="193"/>
      <c r="U234" s="194"/>
      <c r="V234" s="193"/>
      <c r="W234" s="169"/>
      <c r="X234" s="169"/>
      <c r="Y234" s="169"/>
      <c r="Z234" s="169"/>
      <c r="AA234" s="169"/>
      <c r="AB234" s="169"/>
      <c r="AC234" s="169"/>
      <c r="AD234" s="169"/>
      <c r="AE234" s="169"/>
      <c r="AF234" s="169"/>
      <c r="AG234" s="169"/>
      <c r="AH234" s="169"/>
      <c r="AI234" s="169"/>
      <c r="AJ234" s="169"/>
      <c r="AK234" s="169"/>
      <c r="AL234" s="169"/>
      <c r="AM234" s="169"/>
      <c r="AN234" s="169"/>
      <c r="AO234" s="169"/>
      <c r="AP234" s="169"/>
      <c r="AQ234" s="169"/>
      <c r="AR234" s="169"/>
      <c r="AS234" s="169"/>
      <c r="AT234" s="169"/>
      <c r="AU234" s="169"/>
      <c r="AV234" s="169"/>
      <c r="AW234" s="169"/>
      <c r="AX234" s="169"/>
      <c r="AY234" s="169"/>
      <c r="AZ234" s="169"/>
      <c r="BA234" s="169"/>
      <c r="BB234" s="169"/>
      <c r="BC234" s="169"/>
      <c r="BD234" s="169"/>
      <c r="BE234" s="169"/>
      <c r="BF234" s="169"/>
      <c r="BG234" s="169"/>
      <c r="BH234" s="169"/>
    </row>
    <row r="235" spans="1:60" outlineLevel="1" x14ac:dyDescent="0.2">
      <c r="A235" s="170">
        <v>82</v>
      </c>
      <c r="B235" s="181" t="s">
        <v>469</v>
      </c>
      <c r="C235" s="209" t="s">
        <v>470</v>
      </c>
      <c r="D235" s="183" t="s">
        <v>268</v>
      </c>
      <c r="E235" s="187">
        <v>1</v>
      </c>
      <c r="F235" s="192"/>
      <c r="G235" s="193">
        <f>ROUND(E235*F235,2)</f>
        <v>0</v>
      </c>
      <c r="H235" s="192"/>
      <c r="I235" s="193">
        <f>ROUND(E235*H235,2)</f>
        <v>0</v>
      </c>
      <c r="J235" s="192"/>
      <c r="K235" s="193">
        <f>ROUND(E235*J235,2)</f>
        <v>0</v>
      </c>
      <c r="L235" s="193">
        <v>15</v>
      </c>
      <c r="M235" s="193">
        <f>G235*(1+L235/100)</f>
        <v>0</v>
      </c>
      <c r="N235" s="193">
        <v>0</v>
      </c>
      <c r="O235" s="193">
        <f>ROUND(E235*N235,2)</f>
        <v>0</v>
      </c>
      <c r="P235" s="193">
        <v>0</v>
      </c>
      <c r="Q235" s="193">
        <f>ROUND(E235*P235,2)</f>
        <v>0</v>
      </c>
      <c r="R235" s="193"/>
      <c r="S235" s="193" t="s">
        <v>269</v>
      </c>
      <c r="T235" s="193">
        <v>0</v>
      </c>
      <c r="U235" s="194">
        <f>ROUND(E235*T235,2)</f>
        <v>0</v>
      </c>
      <c r="V235" s="193"/>
      <c r="W235" s="169"/>
      <c r="X235" s="169"/>
      <c r="Y235" s="169"/>
      <c r="Z235" s="169"/>
      <c r="AA235" s="169"/>
      <c r="AB235" s="169"/>
      <c r="AC235" s="169"/>
      <c r="AD235" s="169"/>
      <c r="AE235" s="169"/>
      <c r="AF235" s="169"/>
      <c r="AG235" s="169" t="s">
        <v>218</v>
      </c>
      <c r="AH235" s="169"/>
      <c r="AI235" s="169"/>
      <c r="AJ235" s="169"/>
      <c r="AK235" s="169"/>
      <c r="AL235" s="169"/>
      <c r="AM235" s="169"/>
      <c r="AN235" s="169"/>
      <c r="AO235" s="169"/>
      <c r="AP235" s="169"/>
      <c r="AQ235" s="169"/>
      <c r="AR235" s="169"/>
      <c r="AS235" s="169"/>
      <c r="AT235" s="169"/>
      <c r="AU235" s="169"/>
      <c r="AV235" s="169"/>
      <c r="AW235" s="169"/>
      <c r="AX235" s="169"/>
      <c r="AY235" s="169"/>
      <c r="AZ235" s="169"/>
      <c r="BA235" s="169"/>
      <c r="BB235" s="169"/>
      <c r="BC235" s="169"/>
      <c r="BD235" s="169"/>
      <c r="BE235" s="169"/>
      <c r="BF235" s="169"/>
      <c r="BG235" s="169"/>
      <c r="BH235" s="169"/>
    </row>
    <row r="236" spans="1:60" outlineLevel="1" x14ac:dyDescent="0.2">
      <c r="A236" s="170">
        <v>83</v>
      </c>
      <c r="B236" s="181" t="s">
        <v>471</v>
      </c>
      <c r="C236" s="209" t="s">
        <v>472</v>
      </c>
      <c r="D236" s="183" t="s">
        <v>303</v>
      </c>
      <c r="E236" s="187">
        <v>14.28</v>
      </c>
      <c r="F236" s="192"/>
      <c r="G236" s="193">
        <f>ROUND(E236*F236,2)</f>
        <v>0</v>
      </c>
      <c r="H236" s="192"/>
      <c r="I236" s="193">
        <f>ROUND(E236*H236,2)</f>
        <v>0</v>
      </c>
      <c r="J236" s="192"/>
      <c r="K236" s="193">
        <f>ROUND(E236*J236,2)</f>
        <v>0</v>
      </c>
      <c r="L236" s="193">
        <v>15</v>
      </c>
      <c r="M236" s="193">
        <f>G236*(1+L236/100)</f>
        <v>0</v>
      </c>
      <c r="N236" s="193">
        <v>0.11369</v>
      </c>
      <c r="O236" s="193">
        <f>ROUND(E236*N236,2)</f>
        <v>1.62</v>
      </c>
      <c r="P236" s="193">
        <v>0</v>
      </c>
      <c r="Q236" s="193">
        <f>ROUND(E236*P236,2)</f>
        <v>0</v>
      </c>
      <c r="R236" s="193" t="s">
        <v>271</v>
      </c>
      <c r="S236" s="193" t="s">
        <v>217</v>
      </c>
      <c r="T236" s="193">
        <v>0.56850000000000001</v>
      </c>
      <c r="U236" s="194">
        <f>ROUND(E236*T236,2)</f>
        <v>8.1199999999999992</v>
      </c>
      <c r="V236" s="193"/>
      <c r="W236" s="169"/>
      <c r="X236" s="169"/>
      <c r="Y236" s="169"/>
      <c r="Z236" s="169"/>
      <c r="AA236" s="169"/>
      <c r="AB236" s="169"/>
      <c r="AC236" s="169"/>
      <c r="AD236" s="169"/>
      <c r="AE236" s="169"/>
      <c r="AF236" s="169"/>
      <c r="AG236" s="169" t="s">
        <v>218</v>
      </c>
      <c r="AH236" s="169"/>
      <c r="AI236" s="169"/>
      <c r="AJ236" s="169"/>
      <c r="AK236" s="169"/>
      <c r="AL236" s="169"/>
      <c r="AM236" s="169"/>
      <c r="AN236" s="169"/>
      <c r="AO236" s="169"/>
      <c r="AP236" s="169"/>
      <c r="AQ236" s="169"/>
      <c r="AR236" s="169"/>
      <c r="AS236" s="169"/>
      <c r="AT236" s="169"/>
      <c r="AU236" s="169"/>
      <c r="AV236" s="169"/>
      <c r="AW236" s="169"/>
      <c r="AX236" s="169"/>
      <c r="AY236" s="169"/>
      <c r="AZ236" s="169"/>
      <c r="BA236" s="169"/>
      <c r="BB236" s="169"/>
      <c r="BC236" s="169"/>
      <c r="BD236" s="169"/>
      <c r="BE236" s="169"/>
      <c r="BF236" s="169"/>
      <c r="BG236" s="169"/>
      <c r="BH236" s="169"/>
    </row>
    <row r="237" spans="1:60" outlineLevel="1" x14ac:dyDescent="0.2">
      <c r="A237" s="170"/>
      <c r="B237" s="181"/>
      <c r="C237" s="210" t="s">
        <v>473</v>
      </c>
      <c r="D237" s="184"/>
      <c r="E237" s="188">
        <v>14.28</v>
      </c>
      <c r="F237" s="193"/>
      <c r="G237" s="193"/>
      <c r="H237" s="193"/>
      <c r="I237" s="193"/>
      <c r="J237" s="193"/>
      <c r="K237" s="193"/>
      <c r="L237" s="193"/>
      <c r="M237" s="193"/>
      <c r="N237" s="193"/>
      <c r="O237" s="193"/>
      <c r="P237" s="193"/>
      <c r="Q237" s="193"/>
      <c r="R237" s="193"/>
      <c r="S237" s="193"/>
      <c r="T237" s="193"/>
      <c r="U237" s="194"/>
      <c r="V237" s="193"/>
      <c r="W237" s="169"/>
      <c r="X237" s="169"/>
      <c r="Y237" s="169"/>
      <c r="Z237" s="169"/>
      <c r="AA237" s="169"/>
      <c r="AB237" s="169"/>
      <c r="AC237" s="169"/>
      <c r="AD237" s="169"/>
      <c r="AE237" s="169"/>
      <c r="AF237" s="169"/>
      <c r="AG237" s="169" t="s">
        <v>222</v>
      </c>
      <c r="AH237" s="169">
        <v>0</v>
      </c>
      <c r="AI237" s="169"/>
      <c r="AJ237" s="169"/>
      <c r="AK237" s="169"/>
      <c r="AL237" s="169"/>
      <c r="AM237" s="169"/>
      <c r="AN237" s="169"/>
      <c r="AO237" s="169"/>
      <c r="AP237" s="169"/>
      <c r="AQ237" s="169"/>
      <c r="AR237" s="169"/>
      <c r="AS237" s="169"/>
      <c r="AT237" s="169"/>
      <c r="AU237" s="169"/>
      <c r="AV237" s="169"/>
      <c r="AW237" s="169"/>
      <c r="AX237" s="169"/>
      <c r="AY237" s="169"/>
      <c r="AZ237" s="169"/>
      <c r="BA237" s="169"/>
      <c r="BB237" s="169"/>
      <c r="BC237" s="169"/>
      <c r="BD237" s="169"/>
      <c r="BE237" s="169"/>
      <c r="BF237" s="169"/>
      <c r="BG237" s="169"/>
      <c r="BH237" s="169"/>
    </row>
    <row r="238" spans="1:60" outlineLevel="1" x14ac:dyDescent="0.2">
      <c r="A238" s="170">
        <v>84</v>
      </c>
      <c r="B238" s="181" t="s">
        <v>474</v>
      </c>
      <c r="C238" s="209" t="s">
        <v>475</v>
      </c>
      <c r="D238" s="183" t="s">
        <v>215</v>
      </c>
      <c r="E238" s="187">
        <v>2.3990399999999998</v>
      </c>
      <c r="F238" s="192"/>
      <c r="G238" s="193">
        <f>ROUND(E238*F238,2)</f>
        <v>0</v>
      </c>
      <c r="H238" s="192"/>
      <c r="I238" s="193">
        <f>ROUND(E238*H238,2)</f>
        <v>0</v>
      </c>
      <c r="J238" s="192"/>
      <c r="K238" s="193">
        <f>ROUND(E238*J238,2)</f>
        <v>0</v>
      </c>
      <c r="L238" s="193">
        <v>15</v>
      </c>
      <c r="M238" s="193">
        <f>G238*(1+L238/100)</f>
        <v>0</v>
      </c>
      <c r="N238" s="193">
        <v>1.6930000000000001E-2</v>
      </c>
      <c r="O238" s="193">
        <f>ROUND(E238*N238,2)</f>
        <v>0.04</v>
      </c>
      <c r="P238" s="193">
        <v>0</v>
      </c>
      <c r="Q238" s="193">
        <f>ROUND(E238*P238,2)</f>
        <v>0</v>
      </c>
      <c r="R238" s="193" t="s">
        <v>271</v>
      </c>
      <c r="S238" s="193" t="s">
        <v>217</v>
      </c>
      <c r="T238" s="193">
        <v>1.5396000000000001</v>
      </c>
      <c r="U238" s="194">
        <f>ROUND(E238*T238,2)</f>
        <v>3.69</v>
      </c>
      <c r="V238" s="193"/>
      <c r="W238" s="169"/>
      <c r="X238" s="169"/>
      <c r="Y238" s="169"/>
      <c r="Z238" s="169"/>
      <c r="AA238" s="169"/>
      <c r="AB238" s="169"/>
      <c r="AC238" s="169"/>
      <c r="AD238" s="169"/>
      <c r="AE238" s="169"/>
      <c r="AF238" s="169"/>
      <c r="AG238" s="169" t="s">
        <v>218</v>
      </c>
      <c r="AH238" s="169"/>
      <c r="AI238" s="169"/>
      <c r="AJ238" s="169"/>
      <c r="AK238" s="169"/>
      <c r="AL238" s="169"/>
      <c r="AM238" s="169"/>
      <c r="AN238" s="169"/>
      <c r="AO238" s="169"/>
      <c r="AP238" s="169"/>
      <c r="AQ238" s="169"/>
      <c r="AR238" s="169"/>
      <c r="AS238" s="169"/>
      <c r="AT238" s="169"/>
      <c r="AU238" s="169"/>
      <c r="AV238" s="169"/>
      <c r="AW238" s="169"/>
      <c r="AX238" s="169"/>
      <c r="AY238" s="169"/>
      <c r="AZ238" s="169"/>
      <c r="BA238" s="169"/>
      <c r="BB238" s="169"/>
      <c r="BC238" s="169"/>
      <c r="BD238" s="169"/>
      <c r="BE238" s="169"/>
      <c r="BF238" s="169"/>
      <c r="BG238" s="169"/>
      <c r="BH238" s="169"/>
    </row>
    <row r="239" spans="1:60" outlineLevel="1" x14ac:dyDescent="0.2">
      <c r="A239" s="170"/>
      <c r="B239" s="181"/>
      <c r="C239" s="210" t="s">
        <v>476</v>
      </c>
      <c r="D239" s="184"/>
      <c r="E239" s="188">
        <v>2.3990399999999998</v>
      </c>
      <c r="F239" s="193"/>
      <c r="G239" s="193"/>
      <c r="H239" s="193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4"/>
      <c r="V239" s="193"/>
      <c r="W239" s="169"/>
      <c r="X239" s="169"/>
      <c r="Y239" s="169"/>
      <c r="Z239" s="169"/>
      <c r="AA239" s="169"/>
      <c r="AB239" s="169"/>
      <c r="AC239" s="169"/>
      <c r="AD239" s="169"/>
      <c r="AE239" s="169"/>
      <c r="AF239" s="169"/>
      <c r="AG239" s="169" t="s">
        <v>222</v>
      </c>
      <c r="AH239" s="169">
        <v>0</v>
      </c>
      <c r="AI239" s="169"/>
      <c r="AJ239" s="169"/>
      <c r="AK239" s="169"/>
      <c r="AL239" s="169"/>
      <c r="AM239" s="169"/>
      <c r="AN239" s="169"/>
      <c r="AO239" s="169"/>
      <c r="AP239" s="169"/>
      <c r="AQ239" s="169"/>
      <c r="AR239" s="169"/>
      <c r="AS239" s="169"/>
      <c r="AT239" s="169"/>
      <c r="AU239" s="169"/>
      <c r="AV239" s="169"/>
      <c r="AW239" s="169"/>
      <c r="AX239" s="169"/>
      <c r="AY239" s="169"/>
      <c r="AZ239" s="169"/>
      <c r="BA239" s="169"/>
      <c r="BB239" s="169"/>
      <c r="BC239" s="169"/>
      <c r="BD239" s="169"/>
      <c r="BE239" s="169"/>
      <c r="BF239" s="169"/>
      <c r="BG239" s="169"/>
      <c r="BH239" s="169"/>
    </row>
    <row r="240" spans="1:60" outlineLevel="1" x14ac:dyDescent="0.2">
      <c r="A240" s="170">
        <v>85</v>
      </c>
      <c r="B240" s="181" t="s">
        <v>477</v>
      </c>
      <c r="C240" s="209" t="s">
        <v>478</v>
      </c>
      <c r="D240" s="183" t="s">
        <v>215</v>
      </c>
      <c r="E240" s="187">
        <v>2.3990399999999998</v>
      </c>
      <c r="F240" s="192"/>
      <c r="G240" s="193">
        <f>ROUND(E240*F240,2)</f>
        <v>0</v>
      </c>
      <c r="H240" s="192"/>
      <c r="I240" s="193">
        <f>ROUND(E240*H240,2)</f>
        <v>0</v>
      </c>
      <c r="J240" s="192"/>
      <c r="K240" s="193">
        <f>ROUND(E240*J240,2)</f>
        <v>0</v>
      </c>
      <c r="L240" s="193">
        <v>15</v>
      </c>
      <c r="M240" s="193">
        <f>G240*(1+L240/100)</f>
        <v>0</v>
      </c>
      <c r="N240" s="193">
        <v>0</v>
      </c>
      <c r="O240" s="193">
        <f>ROUND(E240*N240,2)</f>
        <v>0</v>
      </c>
      <c r="P240" s="193">
        <v>0</v>
      </c>
      <c r="Q240" s="193">
        <f>ROUND(E240*P240,2)</f>
        <v>0</v>
      </c>
      <c r="R240" s="193" t="s">
        <v>271</v>
      </c>
      <c r="S240" s="193" t="s">
        <v>217</v>
      </c>
      <c r="T240" s="193">
        <v>0.26</v>
      </c>
      <c r="U240" s="194">
        <f>ROUND(E240*T240,2)</f>
        <v>0.62</v>
      </c>
      <c r="V240" s="193"/>
      <c r="W240" s="169"/>
      <c r="X240" s="169"/>
      <c r="Y240" s="169"/>
      <c r="Z240" s="169"/>
      <c r="AA240" s="169"/>
      <c r="AB240" s="169"/>
      <c r="AC240" s="169"/>
      <c r="AD240" s="169"/>
      <c r="AE240" s="169"/>
      <c r="AF240" s="169"/>
      <c r="AG240" s="169" t="s">
        <v>218</v>
      </c>
      <c r="AH240" s="169"/>
      <c r="AI240" s="169"/>
      <c r="AJ240" s="169"/>
      <c r="AK240" s="169"/>
      <c r="AL240" s="169"/>
      <c r="AM240" s="169"/>
      <c r="AN240" s="169"/>
      <c r="AO240" s="169"/>
      <c r="AP240" s="169"/>
      <c r="AQ240" s="169"/>
      <c r="AR240" s="169"/>
      <c r="AS240" s="169"/>
      <c r="AT240" s="169"/>
      <c r="AU240" s="169"/>
      <c r="AV240" s="169"/>
      <c r="AW240" s="169"/>
      <c r="AX240" s="169"/>
      <c r="AY240" s="169"/>
      <c r="AZ240" s="169"/>
      <c r="BA240" s="169"/>
      <c r="BB240" s="169"/>
      <c r="BC240" s="169"/>
      <c r="BD240" s="169"/>
      <c r="BE240" s="169"/>
      <c r="BF240" s="169"/>
      <c r="BG240" s="169"/>
      <c r="BH240" s="169"/>
    </row>
    <row r="241" spans="1:60" ht="22.5" outlineLevel="1" x14ac:dyDescent="0.2">
      <c r="A241" s="170">
        <v>86</v>
      </c>
      <c r="B241" s="181" t="s">
        <v>479</v>
      </c>
      <c r="C241" s="209" t="s">
        <v>480</v>
      </c>
      <c r="D241" s="183" t="s">
        <v>215</v>
      </c>
      <c r="E241" s="187">
        <v>156.68279999999999</v>
      </c>
      <c r="F241" s="192"/>
      <c r="G241" s="193">
        <f>ROUND(E241*F241,2)</f>
        <v>0</v>
      </c>
      <c r="H241" s="192"/>
      <c r="I241" s="193">
        <f>ROUND(E241*H241,2)</f>
        <v>0</v>
      </c>
      <c r="J241" s="192"/>
      <c r="K241" s="193">
        <f>ROUND(E241*J241,2)</f>
        <v>0</v>
      </c>
      <c r="L241" s="193">
        <v>15</v>
      </c>
      <c r="M241" s="193">
        <f>G241*(1+L241/100)</f>
        <v>0</v>
      </c>
      <c r="N241" s="193">
        <v>2.1559999999999999E-2</v>
      </c>
      <c r="O241" s="193">
        <f>ROUND(E241*N241,2)</f>
        <v>3.38</v>
      </c>
      <c r="P241" s="193">
        <v>0</v>
      </c>
      <c r="Q241" s="193">
        <f>ROUND(E241*P241,2)</f>
        <v>0</v>
      </c>
      <c r="R241" s="193"/>
      <c r="S241" s="193" t="s">
        <v>269</v>
      </c>
      <c r="T241" s="193">
        <v>1.7</v>
      </c>
      <c r="U241" s="194">
        <f>ROUND(E241*T241,2)</f>
        <v>266.36</v>
      </c>
      <c r="V241" s="193"/>
      <c r="W241" s="169"/>
      <c r="X241" s="169"/>
      <c r="Y241" s="169"/>
      <c r="Z241" s="169"/>
      <c r="AA241" s="169"/>
      <c r="AB241" s="169"/>
      <c r="AC241" s="169"/>
      <c r="AD241" s="169"/>
      <c r="AE241" s="169"/>
      <c r="AF241" s="169"/>
      <c r="AG241" s="169" t="s">
        <v>218</v>
      </c>
      <c r="AH241" s="169"/>
      <c r="AI241" s="169"/>
      <c r="AJ241" s="169"/>
      <c r="AK241" s="169"/>
      <c r="AL241" s="169"/>
      <c r="AM241" s="169"/>
      <c r="AN241" s="169"/>
      <c r="AO241" s="169"/>
      <c r="AP241" s="169"/>
      <c r="AQ241" s="169"/>
      <c r="AR241" s="169"/>
      <c r="AS241" s="169"/>
      <c r="AT241" s="169"/>
      <c r="AU241" s="169"/>
      <c r="AV241" s="169"/>
      <c r="AW241" s="169"/>
      <c r="AX241" s="169"/>
      <c r="AY241" s="169"/>
      <c r="AZ241" s="169"/>
      <c r="BA241" s="169"/>
      <c r="BB241" s="169"/>
      <c r="BC241" s="169"/>
      <c r="BD241" s="169"/>
      <c r="BE241" s="169"/>
      <c r="BF241" s="169"/>
      <c r="BG241" s="169"/>
      <c r="BH241" s="169"/>
    </row>
    <row r="242" spans="1:60" outlineLevel="1" x14ac:dyDescent="0.2">
      <c r="A242" s="170"/>
      <c r="B242" s="181"/>
      <c r="C242" s="272" t="s">
        <v>1717</v>
      </c>
      <c r="D242" s="273"/>
      <c r="E242" s="274"/>
      <c r="F242" s="275"/>
      <c r="G242" s="276"/>
      <c r="H242" s="193"/>
      <c r="I242" s="193"/>
      <c r="J242" s="193"/>
      <c r="K242" s="193"/>
      <c r="L242" s="193"/>
      <c r="M242" s="193"/>
      <c r="N242" s="193"/>
      <c r="O242" s="193"/>
      <c r="P242" s="193"/>
      <c r="Q242" s="193"/>
      <c r="R242" s="193"/>
      <c r="S242" s="193"/>
      <c r="T242" s="193"/>
      <c r="U242" s="194"/>
      <c r="V242" s="193"/>
      <c r="W242" s="169"/>
      <c r="X242" s="169"/>
      <c r="Y242" s="169"/>
      <c r="Z242" s="169"/>
      <c r="AA242" s="169"/>
      <c r="AB242" s="169"/>
      <c r="AC242" s="169"/>
      <c r="AD242" s="169"/>
      <c r="AE242" s="169"/>
      <c r="AF242" s="169"/>
      <c r="AG242" s="169" t="s">
        <v>220</v>
      </c>
      <c r="AH242" s="169"/>
      <c r="AI242" s="169"/>
      <c r="AJ242" s="169"/>
      <c r="AK242" s="169"/>
      <c r="AL242" s="169"/>
      <c r="AM242" s="169"/>
      <c r="AN242" s="169"/>
      <c r="AO242" s="169"/>
      <c r="AP242" s="169"/>
      <c r="AQ242" s="169"/>
      <c r="AR242" s="169"/>
      <c r="AS242" s="169"/>
      <c r="AT242" s="169"/>
      <c r="AU242" s="169"/>
      <c r="AV242" s="169"/>
      <c r="AW242" s="169"/>
      <c r="AX242" s="169"/>
      <c r="AY242" s="169"/>
      <c r="AZ242" s="169"/>
      <c r="BA242" s="177" t="str">
        <f>C242</f>
        <v>V MÍSTECH S MOKRÝM PROVOZEM NUTNO DESKY IMPRENGOVANÉ</v>
      </c>
      <c r="BB242" s="169"/>
      <c r="BC242" s="169"/>
      <c r="BD242" s="169"/>
      <c r="BE242" s="169"/>
      <c r="BF242" s="169"/>
      <c r="BG242" s="169"/>
      <c r="BH242" s="169"/>
    </row>
    <row r="243" spans="1:60" ht="33.75" outlineLevel="1" x14ac:dyDescent="0.2">
      <c r="A243" s="170"/>
      <c r="B243" s="181"/>
      <c r="C243" s="210" t="s">
        <v>481</v>
      </c>
      <c r="D243" s="184"/>
      <c r="E243" s="188">
        <v>86.6828</v>
      </c>
      <c r="F243" s="193"/>
      <c r="G243" s="193"/>
      <c r="H243" s="193"/>
      <c r="I243" s="193"/>
      <c r="J243" s="193"/>
      <c r="K243" s="193"/>
      <c r="L243" s="193"/>
      <c r="M243" s="193"/>
      <c r="N243" s="193"/>
      <c r="O243" s="193"/>
      <c r="P243" s="193"/>
      <c r="Q243" s="193"/>
      <c r="R243" s="193"/>
      <c r="S243" s="193"/>
      <c r="T243" s="193"/>
      <c r="U243" s="194"/>
      <c r="V243" s="193"/>
      <c r="W243" s="169"/>
      <c r="X243" s="169"/>
      <c r="Y243" s="169"/>
      <c r="Z243" s="169"/>
      <c r="AA243" s="169"/>
      <c r="AB243" s="169"/>
      <c r="AC243" s="169"/>
      <c r="AD243" s="169"/>
      <c r="AE243" s="169"/>
      <c r="AF243" s="169"/>
      <c r="AG243" s="169" t="s">
        <v>222</v>
      </c>
      <c r="AH243" s="169">
        <v>0</v>
      </c>
      <c r="AI243" s="169"/>
      <c r="AJ243" s="169"/>
      <c r="AK243" s="169"/>
      <c r="AL243" s="169"/>
      <c r="AM243" s="169"/>
      <c r="AN243" s="169"/>
      <c r="AO243" s="169"/>
      <c r="AP243" s="169"/>
      <c r="AQ243" s="169"/>
      <c r="AR243" s="169"/>
      <c r="AS243" s="169"/>
      <c r="AT243" s="169"/>
      <c r="AU243" s="169"/>
      <c r="AV243" s="169"/>
      <c r="AW243" s="169"/>
      <c r="AX243" s="169"/>
      <c r="AY243" s="169"/>
      <c r="AZ243" s="169"/>
      <c r="BA243" s="169"/>
      <c r="BB243" s="169"/>
      <c r="BC243" s="169"/>
      <c r="BD243" s="169"/>
      <c r="BE243" s="169"/>
      <c r="BF243" s="169"/>
      <c r="BG243" s="169"/>
      <c r="BH243" s="169"/>
    </row>
    <row r="244" spans="1:60" outlineLevel="1" x14ac:dyDescent="0.2">
      <c r="A244" s="170"/>
      <c r="B244" s="181"/>
      <c r="C244" s="210" t="s">
        <v>482</v>
      </c>
      <c r="D244" s="184"/>
      <c r="E244" s="188">
        <v>70</v>
      </c>
      <c r="F244" s="193"/>
      <c r="G244" s="193"/>
      <c r="H244" s="193"/>
      <c r="I244" s="193"/>
      <c r="J244" s="193"/>
      <c r="K244" s="193"/>
      <c r="L244" s="193"/>
      <c r="M244" s="193"/>
      <c r="N244" s="193"/>
      <c r="O244" s="193"/>
      <c r="P244" s="193"/>
      <c r="Q244" s="193"/>
      <c r="R244" s="193"/>
      <c r="S244" s="193"/>
      <c r="T244" s="193"/>
      <c r="U244" s="194"/>
      <c r="V244" s="193"/>
      <c r="W244" s="169"/>
      <c r="X244" s="169"/>
      <c r="Y244" s="169"/>
      <c r="Z244" s="169"/>
      <c r="AA244" s="169"/>
      <c r="AB244" s="169"/>
      <c r="AC244" s="169"/>
      <c r="AD244" s="169"/>
      <c r="AE244" s="169"/>
      <c r="AF244" s="169"/>
      <c r="AG244" s="169" t="s">
        <v>222</v>
      </c>
      <c r="AH244" s="169">
        <v>0</v>
      </c>
      <c r="AI244" s="169"/>
      <c r="AJ244" s="169"/>
      <c r="AK244" s="169"/>
      <c r="AL244" s="169"/>
      <c r="AM244" s="169"/>
      <c r="AN244" s="169"/>
      <c r="AO244" s="169"/>
      <c r="AP244" s="169"/>
      <c r="AQ244" s="169"/>
      <c r="AR244" s="169"/>
      <c r="AS244" s="169"/>
      <c r="AT244" s="169"/>
      <c r="AU244" s="169"/>
      <c r="AV244" s="169"/>
      <c r="AW244" s="169"/>
      <c r="AX244" s="169"/>
      <c r="AY244" s="169"/>
      <c r="AZ244" s="169"/>
      <c r="BA244" s="169"/>
      <c r="BB244" s="169"/>
      <c r="BC244" s="169"/>
      <c r="BD244" s="169"/>
      <c r="BE244" s="169"/>
      <c r="BF244" s="169"/>
      <c r="BG244" s="169"/>
      <c r="BH244" s="169"/>
    </row>
    <row r="245" spans="1:60" ht="22.5" outlineLevel="1" x14ac:dyDescent="0.2">
      <c r="A245" s="170">
        <v>87</v>
      </c>
      <c r="B245" s="181" t="s">
        <v>483</v>
      </c>
      <c r="C245" s="209" t="s">
        <v>484</v>
      </c>
      <c r="D245" s="183" t="s">
        <v>215</v>
      </c>
      <c r="E245" s="187">
        <v>75</v>
      </c>
      <c r="F245" s="192"/>
      <c r="G245" s="193">
        <f>ROUND(E245*F245,2)</f>
        <v>0</v>
      </c>
      <c r="H245" s="192"/>
      <c r="I245" s="193">
        <f>ROUND(E245*H245,2)</f>
        <v>0</v>
      </c>
      <c r="J245" s="192"/>
      <c r="K245" s="193">
        <f>ROUND(E245*J245,2)</f>
        <v>0</v>
      </c>
      <c r="L245" s="193">
        <v>15</v>
      </c>
      <c r="M245" s="193">
        <f>G245*(1+L245/100)</f>
        <v>0</v>
      </c>
      <c r="N245" s="193">
        <v>2.0930000000000001E-2</v>
      </c>
      <c r="O245" s="193">
        <f>ROUND(E245*N245,2)</f>
        <v>1.57</v>
      </c>
      <c r="P245" s="193">
        <v>0</v>
      </c>
      <c r="Q245" s="193">
        <f>ROUND(E245*P245,2)</f>
        <v>0</v>
      </c>
      <c r="R245" s="193"/>
      <c r="S245" s="193" t="s">
        <v>269</v>
      </c>
      <c r="T245" s="193">
        <v>1.7</v>
      </c>
      <c r="U245" s="194">
        <f>ROUND(E245*T245,2)</f>
        <v>127.5</v>
      </c>
      <c r="V245" s="193"/>
      <c r="W245" s="169"/>
      <c r="X245" s="169"/>
      <c r="Y245" s="169"/>
      <c r="Z245" s="169"/>
      <c r="AA245" s="169"/>
      <c r="AB245" s="169"/>
      <c r="AC245" s="169"/>
      <c r="AD245" s="169"/>
      <c r="AE245" s="169"/>
      <c r="AF245" s="169"/>
      <c r="AG245" s="169" t="s">
        <v>218</v>
      </c>
      <c r="AH245" s="169"/>
      <c r="AI245" s="169"/>
      <c r="AJ245" s="169"/>
      <c r="AK245" s="169"/>
      <c r="AL245" s="169"/>
      <c r="AM245" s="169"/>
      <c r="AN245" s="169"/>
      <c r="AO245" s="169"/>
      <c r="AP245" s="169"/>
      <c r="AQ245" s="169"/>
      <c r="AR245" s="169"/>
      <c r="AS245" s="169"/>
      <c r="AT245" s="169"/>
      <c r="AU245" s="169"/>
      <c r="AV245" s="169"/>
      <c r="AW245" s="169"/>
      <c r="AX245" s="169"/>
      <c r="AY245" s="169"/>
      <c r="AZ245" s="169"/>
      <c r="BA245" s="169"/>
      <c r="BB245" s="169"/>
      <c r="BC245" s="169"/>
      <c r="BD245" s="169"/>
      <c r="BE245" s="169"/>
      <c r="BF245" s="169"/>
      <c r="BG245" s="169"/>
      <c r="BH245" s="169"/>
    </row>
    <row r="246" spans="1:60" outlineLevel="1" x14ac:dyDescent="0.2">
      <c r="A246" s="170"/>
      <c r="B246" s="181"/>
      <c r="C246" s="272" t="s">
        <v>1718</v>
      </c>
      <c r="D246" s="273"/>
      <c r="E246" s="274"/>
      <c r="F246" s="275"/>
      <c r="G246" s="276"/>
      <c r="H246" s="193"/>
      <c r="I246" s="193"/>
      <c r="J246" s="193"/>
      <c r="K246" s="193"/>
      <c r="L246" s="193"/>
      <c r="M246" s="193"/>
      <c r="N246" s="193"/>
      <c r="O246" s="193"/>
      <c r="P246" s="193"/>
      <c r="Q246" s="193"/>
      <c r="R246" s="193"/>
      <c r="S246" s="193"/>
      <c r="T246" s="193"/>
      <c r="U246" s="194"/>
      <c r="V246" s="193"/>
      <c r="W246" s="169"/>
      <c r="X246" s="169"/>
      <c r="Y246" s="169"/>
      <c r="Z246" s="169"/>
      <c r="AA246" s="169"/>
      <c r="AB246" s="169"/>
      <c r="AC246" s="169"/>
      <c r="AD246" s="169"/>
      <c r="AE246" s="169"/>
      <c r="AF246" s="169"/>
      <c r="AG246" s="169" t="s">
        <v>220</v>
      </c>
      <c r="AH246" s="169"/>
      <c r="AI246" s="169"/>
      <c r="AJ246" s="169"/>
      <c r="AK246" s="169"/>
      <c r="AL246" s="169"/>
      <c r="AM246" s="169"/>
      <c r="AN246" s="169"/>
      <c r="AO246" s="169"/>
      <c r="AP246" s="169"/>
      <c r="AQ246" s="169"/>
      <c r="AR246" s="169"/>
      <c r="AS246" s="169"/>
      <c r="AT246" s="169"/>
      <c r="AU246" s="169"/>
      <c r="AV246" s="169"/>
      <c r="AW246" s="169"/>
      <c r="AX246" s="169"/>
      <c r="AY246" s="169"/>
      <c r="AZ246" s="169"/>
      <c r="BA246" s="177" t="str">
        <f>C246</f>
        <v>V MÍSTECH S MOKRÝM PROVOZEM NUTNO DESKY IPMRENGOVANÉ</v>
      </c>
      <c r="BB246" s="169"/>
      <c r="BC246" s="169"/>
      <c r="BD246" s="169"/>
      <c r="BE246" s="169"/>
      <c r="BF246" s="169"/>
      <c r="BG246" s="169"/>
      <c r="BH246" s="169"/>
    </row>
    <row r="247" spans="1:60" outlineLevel="1" x14ac:dyDescent="0.2">
      <c r="A247" s="170"/>
      <c r="B247" s="181"/>
      <c r="C247" s="210" t="s">
        <v>485</v>
      </c>
      <c r="D247" s="184"/>
      <c r="E247" s="188">
        <v>75</v>
      </c>
      <c r="F247" s="193"/>
      <c r="G247" s="193"/>
      <c r="H247" s="193"/>
      <c r="I247" s="193"/>
      <c r="J247" s="193"/>
      <c r="K247" s="193"/>
      <c r="L247" s="193"/>
      <c r="M247" s="193"/>
      <c r="N247" s="193"/>
      <c r="O247" s="193"/>
      <c r="P247" s="193"/>
      <c r="Q247" s="193"/>
      <c r="R247" s="193"/>
      <c r="S247" s="193"/>
      <c r="T247" s="193"/>
      <c r="U247" s="194"/>
      <c r="V247" s="193"/>
      <c r="W247" s="169"/>
      <c r="X247" s="169"/>
      <c r="Y247" s="169"/>
      <c r="Z247" s="169"/>
      <c r="AA247" s="169"/>
      <c r="AB247" s="169"/>
      <c r="AC247" s="169"/>
      <c r="AD247" s="169"/>
      <c r="AE247" s="169"/>
      <c r="AF247" s="169"/>
      <c r="AG247" s="169" t="s">
        <v>222</v>
      </c>
      <c r="AH247" s="169">
        <v>0</v>
      </c>
      <c r="AI247" s="169"/>
      <c r="AJ247" s="169"/>
      <c r="AK247" s="169"/>
      <c r="AL247" s="169"/>
      <c r="AM247" s="169"/>
      <c r="AN247" s="169"/>
      <c r="AO247" s="169"/>
      <c r="AP247" s="169"/>
      <c r="AQ247" s="169"/>
      <c r="AR247" s="169"/>
      <c r="AS247" s="169"/>
      <c r="AT247" s="169"/>
      <c r="AU247" s="169"/>
      <c r="AV247" s="169"/>
      <c r="AW247" s="169"/>
      <c r="AX247" s="169"/>
      <c r="AY247" s="169"/>
      <c r="AZ247" s="169"/>
      <c r="BA247" s="169"/>
      <c r="BB247" s="169"/>
      <c r="BC247" s="169"/>
      <c r="BD247" s="169"/>
      <c r="BE247" s="169"/>
      <c r="BF247" s="169"/>
      <c r="BG247" s="169"/>
      <c r="BH247" s="169"/>
    </row>
    <row r="248" spans="1:60" ht="22.5" outlineLevel="1" x14ac:dyDescent="0.2">
      <c r="A248" s="170">
        <v>88</v>
      </c>
      <c r="B248" s="181" t="s">
        <v>486</v>
      </c>
      <c r="C248" s="209" t="s">
        <v>487</v>
      </c>
      <c r="D248" s="183" t="s">
        <v>338</v>
      </c>
      <c r="E248" s="187">
        <v>3</v>
      </c>
      <c r="F248" s="192"/>
      <c r="G248" s="193">
        <f>ROUND(E248*F248,2)</f>
        <v>0</v>
      </c>
      <c r="H248" s="192"/>
      <c r="I248" s="193">
        <f>ROUND(E248*H248,2)</f>
        <v>0</v>
      </c>
      <c r="J248" s="192"/>
      <c r="K248" s="193">
        <f>ROUND(E248*J248,2)</f>
        <v>0</v>
      </c>
      <c r="L248" s="193">
        <v>15</v>
      </c>
      <c r="M248" s="193">
        <f>G248*(1+L248/100)</f>
        <v>0</v>
      </c>
      <c r="N248" s="193">
        <v>1.668E-2</v>
      </c>
      <c r="O248" s="193">
        <f>ROUND(E248*N248,2)</f>
        <v>0.05</v>
      </c>
      <c r="P248" s="193">
        <v>0</v>
      </c>
      <c r="Q248" s="193">
        <f>ROUND(E248*P248,2)</f>
        <v>0</v>
      </c>
      <c r="R248" s="193" t="s">
        <v>271</v>
      </c>
      <c r="S248" s="193" t="s">
        <v>217</v>
      </c>
      <c r="T248" s="193">
        <v>1.03</v>
      </c>
      <c r="U248" s="194">
        <f>ROUND(E248*T248,2)</f>
        <v>3.09</v>
      </c>
      <c r="V248" s="193"/>
      <c r="W248" s="169"/>
      <c r="X248" s="169"/>
      <c r="Y248" s="169"/>
      <c r="Z248" s="169"/>
      <c r="AA248" s="169"/>
      <c r="AB248" s="169"/>
      <c r="AC248" s="169"/>
      <c r="AD248" s="169"/>
      <c r="AE248" s="169"/>
      <c r="AF248" s="169"/>
      <c r="AG248" s="169" t="s">
        <v>218</v>
      </c>
      <c r="AH248" s="169"/>
      <c r="AI248" s="169"/>
      <c r="AJ248" s="169"/>
      <c r="AK248" s="169"/>
      <c r="AL248" s="169"/>
      <c r="AM248" s="169"/>
      <c r="AN248" s="169"/>
      <c r="AO248" s="169"/>
      <c r="AP248" s="169"/>
      <c r="AQ248" s="169"/>
      <c r="AR248" s="169"/>
      <c r="AS248" s="169"/>
      <c r="AT248" s="169"/>
      <c r="AU248" s="169"/>
      <c r="AV248" s="169"/>
      <c r="AW248" s="169"/>
      <c r="AX248" s="169"/>
      <c r="AY248" s="169"/>
      <c r="AZ248" s="169"/>
      <c r="BA248" s="169"/>
      <c r="BB248" s="169"/>
      <c r="BC248" s="169"/>
      <c r="BD248" s="169"/>
      <c r="BE248" s="169"/>
      <c r="BF248" s="169"/>
      <c r="BG248" s="169"/>
      <c r="BH248" s="169"/>
    </row>
    <row r="249" spans="1:60" x14ac:dyDescent="0.2">
      <c r="A249" s="178" t="s">
        <v>211</v>
      </c>
      <c r="B249" s="182" t="s">
        <v>87</v>
      </c>
      <c r="C249" s="211" t="s">
        <v>88</v>
      </c>
      <c r="D249" s="185"/>
      <c r="E249" s="189"/>
      <c r="F249" s="195"/>
      <c r="G249" s="195">
        <f>SUMIF(AG250:AG281,"&lt;&gt;NOR",G250:G281)</f>
        <v>0</v>
      </c>
      <c r="H249" s="195"/>
      <c r="I249" s="195">
        <f>SUM(I250:I281)</f>
        <v>0</v>
      </c>
      <c r="J249" s="195"/>
      <c r="K249" s="195">
        <f>SUM(K250:K281)</f>
        <v>0</v>
      </c>
      <c r="L249" s="195"/>
      <c r="M249" s="195">
        <f>SUM(M250:M281)</f>
        <v>0</v>
      </c>
      <c r="N249" s="195"/>
      <c r="O249" s="195">
        <f>SUM(O250:O281)</f>
        <v>137.05000000000001</v>
      </c>
      <c r="P249" s="195"/>
      <c r="Q249" s="195">
        <f>SUM(Q250:Q281)</f>
        <v>0</v>
      </c>
      <c r="R249" s="195"/>
      <c r="S249" s="195"/>
      <c r="T249" s="195"/>
      <c r="U249" s="196">
        <f>SUM(U250:U281)</f>
        <v>71.25</v>
      </c>
      <c r="V249" s="195"/>
      <c r="AG249" t="s">
        <v>212</v>
      </c>
    </row>
    <row r="250" spans="1:60" ht="22.5" outlineLevel="1" x14ac:dyDescent="0.2">
      <c r="A250" s="170">
        <v>89</v>
      </c>
      <c r="B250" s="181" t="s">
        <v>488</v>
      </c>
      <c r="C250" s="209" t="s">
        <v>489</v>
      </c>
      <c r="D250" s="183" t="s">
        <v>215</v>
      </c>
      <c r="E250" s="187">
        <v>18.478999999999999</v>
      </c>
      <c r="F250" s="192"/>
      <c r="G250" s="193">
        <f>ROUND(E250*F250,2)</f>
        <v>0</v>
      </c>
      <c r="H250" s="192"/>
      <c r="I250" s="193">
        <f>ROUND(E250*H250,2)</f>
        <v>0</v>
      </c>
      <c r="J250" s="192"/>
      <c r="K250" s="193">
        <f>ROUND(E250*J250,2)</f>
        <v>0</v>
      </c>
      <c r="L250" s="193">
        <v>15</v>
      </c>
      <c r="M250" s="193">
        <f>G250*(1+L250/100)</f>
        <v>0</v>
      </c>
      <c r="N250" s="193">
        <v>0.32250000000000001</v>
      </c>
      <c r="O250" s="193">
        <f>ROUND(E250*N250,2)</f>
        <v>5.96</v>
      </c>
      <c r="P250" s="193">
        <v>0</v>
      </c>
      <c r="Q250" s="193">
        <f>ROUND(E250*P250,2)</f>
        <v>0</v>
      </c>
      <c r="R250" s="193"/>
      <c r="S250" s="193" t="s">
        <v>269</v>
      </c>
      <c r="T250" s="193">
        <v>2.5999999999999999E-2</v>
      </c>
      <c r="U250" s="194">
        <f>ROUND(E250*T250,2)</f>
        <v>0.48</v>
      </c>
      <c r="V250" s="193"/>
      <c r="W250" s="169"/>
      <c r="X250" s="169"/>
      <c r="Y250" s="169"/>
      <c r="Z250" s="169"/>
      <c r="AA250" s="169"/>
      <c r="AB250" s="169"/>
      <c r="AC250" s="169"/>
      <c r="AD250" s="169"/>
      <c r="AE250" s="169"/>
      <c r="AF250" s="169"/>
      <c r="AG250" s="169" t="s">
        <v>218</v>
      </c>
      <c r="AH250" s="169"/>
      <c r="AI250" s="169"/>
      <c r="AJ250" s="169"/>
      <c r="AK250" s="169"/>
      <c r="AL250" s="169"/>
      <c r="AM250" s="169"/>
      <c r="AN250" s="169"/>
      <c r="AO250" s="169"/>
      <c r="AP250" s="169"/>
      <c r="AQ250" s="169"/>
      <c r="AR250" s="169"/>
      <c r="AS250" s="169"/>
      <c r="AT250" s="169"/>
      <c r="AU250" s="169"/>
      <c r="AV250" s="169"/>
      <c r="AW250" s="169"/>
      <c r="AX250" s="169"/>
      <c r="AY250" s="169"/>
      <c r="AZ250" s="169"/>
      <c r="BA250" s="169"/>
      <c r="BB250" s="169"/>
      <c r="BC250" s="169"/>
      <c r="BD250" s="169"/>
      <c r="BE250" s="169"/>
      <c r="BF250" s="169"/>
      <c r="BG250" s="169"/>
      <c r="BH250" s="169"/>
    </row>
    <row r="251" spans="1:60" outlineLevel="1" x14ac:dyDescent="0.2">
      <c r="A251" s="170"/>
      <c r="B251" s="181"/>
      <c r="C251" s="210" t="s">
        <v>258</v>
      </c>
      <c r="D251" s="184"/>
      <c r="E251" s="188">
        <v>1.4790000000000001</v>
      </c>
      <c r="F251" s="193"/>
      <c r="G251" s="193"/>
      <c r="H251" s="193"/>
      <c r="I251" s="193"/>
      <c r="J251" s="193"/>
      <c r="K251" s="193"/>
      <c r="L251" s="193"/>
      <c r="M251" s="193"/>
      <c r="N251" s="193"/>
      <c r="O251" s="193"/>
      <c r="P251" s="193"/>
      <c r="Q251" s="193"/>
      <c r="R251" s="193"/>
      <c r="S251" s="193"/>
      <c r="T251" s="193"/>
      <c r="U251" s="194"/>
      <c r="V251" s="193"/>
      <c r="W251" s="169"/>
      <c r="X251" s="169"/>
      <c r="Y251" s="169"/>
      <c r="Z251" s="169"/>
      <c r="AA251" s="169"/>
      <c r="AB251" s="169"/>
      <c r="AC251" s="169"/>
      <c r="AD251" s="169"/>
      <c r="AE251" s="169"/>
      <c r="AF251" s="169"/>
      <c r="AG251" s="169" t="s">
        <v>222</v>
      </c>
      <c r="AH251" s="169">
        <v>0</v>
      </c>
      <c r="AI251" s="169"/>
      <c r="AJ251" s="169"/>
      <c r="AK251" s="169"/>
      <c r="AL251" s="169"/>
      <c r="AM251" s="169"/>
      <c r="AN251" s="169"/>
      <c r="AO251" s="169"/>
      <c r="AP251" s="169"/>
      <c r="AQ251" s="169"/>
      <c r="AR251" s="169"/>
      <c r="AS251" s="169"/>
      <c r="AT251" s="169"/>
      <c r="AU251" s="169"/>
      <c r="AV251" s="169"/>
      <c r="AW251" s="169"/>
      <c r="AX251" s="169"/>
      <c r="AY251" s="169"/>
      <c r="AZ251" s="169"/>
      <c r="BA251" s="169"/>
      <c r="BB251" s="169"/>
      <c r="BC251" s="169"/>
      <c r="BD251" s="169"/>
      <c r="BE251" s="169"/>
      <c r="BF251" s="169"/>
      <c r="BG251" s="169"/>
      <c r="BH251" s="169"/>
    </row>
    <row r="252" spans="1:60" outlineLevel="1" x14ac:dyDescent="0.2">
      <c r="A252" s="170"/>
      <c r="B252" s="181"/>
      <c r="C252" s="210" t="s">
        <v>259</v>
      </c>
      <c r="D252" s="184"/>
      <c r="E252" s="188">
        <v>17</v>
      </c>
      <c r="F252" s="193"/>
      <c r="G252" s="193"/>
      <c r="H252" s="193"/>
      <c r="I252" s="193"/>
      <c r="J252" s="193"/>
      <c r="K252" s="193"/>
      <c r="L252" s="193"/>
      <c r="M252" s="193"/>
      <c r="N252" s="193"/>
      <c r="O252" s="193"/>
      <c r="P252" s="193"/>
      <c r="Q252" s="193"/>
      <c r="R252" s="193"/>
      <c r="S252" s="193"/>
      <c r="T252" s="193"/>
      <c r="U252" s="194"/>
      <c r="V252" s="193"/>
      <c r="W252" s="169"/>
      <c r="X252" s="169"/>
      <c r="Y252" s="169"/>
      <c r="Z252" s="169"/>
      <c r="AA252" s="169"/>
      <c r="AB252" s="169"/>
      <c r="AC252" s="169"/>
      <c r="AD252" s="169"/>
      <c r="AE252" s="169"/>
      <c r="AF252" s="169"/>
      <c r="AG252" s="169" t="s">
        <v>222</v>
      </c>
      <c r="AH252" s="169">
        <v>0</v>
      </c>
      <c r="AI252" s="169"/>
      <c r="AJ252" s="169"/>
      <c r="AK252" s="169"/>
      <c r="AL252" s="169"/>
      <c r="AM252" s="169"/>
      <c r="AN252" s="169"/>
      <c r="AO252" s="169"/>
      <c r="AP252" s="169"/>
      <c r="AQ252" s="169"/>
      <c r="AR252" s="169"/>
      <c r="AS252" s="169"/>
      <c r="AT252" s="169"/>
      <c r="AU252" s="169"/>
      <c r="AV252" s="169"/>
      <c r="AW252" s="169"/>
      <c r="AX252" s="169"/>
      <c r="AY252" s="169"/>
      <c r="AZ252" s="169"/>
      <c r="BA252" s="169"/>
      <c r="BB252" s="169"/>
      <c r="BC252" s="169"/>
      <c r="BD252" s="169"/>
      <c r="BE252" s="169"/>
      <c r="BF252" s="169"/>
      <c r="BG252" s="169"/>
      <c r="BH252" s="169"/>
    </row>
    <row r="253" spans="1:60" ht="22.5" outlineLevel="1" x14ac:dyDescent="0.2">
      <c r="A253" s="170">
        <v>90</v>
      </c>
      <c r="B253" s="181" t="s">
        <v>490</v>
      </c>
      <c r="C253" s="209" t="s">
        <v>491</v>
      </c>
      <c r="D253" s="183" t="s">
        <v>215</v>
      </c>
      <c r="E253" s="187">
        <v>32</v>
      </c>
      <c r="F253" s="192"/>
      <c r="G253" s="193">
        <f>ROUND(E253*F253,2)</f>
        <v>0</v>
      </c>
      <c r="H253" s="192"/>
      <c r="I253" s="193">
        <f>ROUND(E253*H253,2)</f>
        <v>0</v>
      </c>
      <c r="J253" s="192"/>
      <c r="K253" s="193">
        <f>ROUND(E253*J253,2)</f>
        <v>0</v>
      </c>
      <c r="L253" s="193">
        <v>15</v>
      </c>
      <c r="M253" s="193">
        <f>G253*(1+L253/100)</f>
        <v>0</v>
      </c>
      <c r="N253" s="193">
        <v>0.215</v>
      </c>
      <c r="O253" s="193">
        <f>ROUND(E253*N253,2)</f>
        <v>6.88</v>
      </c>
      <c r="P253" s="193">
        <v>0</v>
      </c>
      <c r="Q253" s="193">
        <f>ROUND(E253*P253,2)</f>
        <v>0</v>
      </c>
      <c r="R253" s="193"/>
      <c r="S253" s="193" t="s">
        <v>269</v>
      </c>
      <c r="T253" s="193">
        <v>2.5000000000000001E-2</v>
      </c>
      <c r="U253" s="194">
        <f>ROUND(E253*T253,2)</f>
        <v>0.8</v>
      </c>
      <c r="V253" s="193"/>
      <c r="W253" s="169"/>
      <c r="X253" s="169"/>
      <c r="Y253" s="169"/>
      <c r="Z253" s="169"/>
      <c r="AA253" s="169"/>
      <c r="AB253" s="169"/>
      <c r="AC253" s="169"/>
      <c r="AD253" s="169"/>
      <c r="AE253" s="169"/>
      <c r="AF253" s="169"/>
      <c r="AG253" s="169" t="s">
        <v>218</v>
      </c>
      <c r="AH253" s="169"/>
      <c r="AI253" s="169"/>
      <c r="AJ253" s="169"/>
      <c r="AK253" s="169"/>
      <c r="AL253" s="169"/>
      <c r="AM253" s="169"/>
      <c r="AN253" s="169"/>
      <c r="AO253" s="169"/>
      <c r="AP253" s="169"/>
      <c r="AQ253" s="169"/>
      <c r="AR253" s="169"/>
      <c r="AS253" s="169"/>
      <c r="AT253" s="169"/>
      <c r="AU253" s="169"/>
      <c r="AV253" s="169"/>
      <c r="AW253" s="169"/>
      <c r="AX253" s="169"/>
      <c r="AY253" s="169"/>
      <c r="AZ253" s="169"/>
      <c r="BA253" s="169"/>
      <c r="BB253" s="169"/>
      <c r="BC253" s="169"/>
      <c r="BD253" s="169"/>
      <c r="BE253" s="169"/>
      <c r="BF253" s="169"/>
      <c r="BG253" s="169"/>
      <c r="BH253" s="169"/>
    </row>
    <row r="254" spans="1:60" outlineLevel="1" x14ac:dyDescent="0.2">
      <c r="A254" s="170"/>
      <c r="B254" s="181"/>
      <c r="C254" s="210" t="s">
        <v>260</v>
      </c>
      <c r="D254" s="184"/>
      <c r="E254" s="188">
        <v>32</v>
      </c>
      <c r="F254" s="193"/>
      <c r="G254" s="193"/>
      <c r="H254" s="193"/>
      <c r="I254" s="193"/>
      <c r="J254" s="193"/>
      <c r="K254" s="193"/>
      <c r="L254" s="193"/>
      <c r="M254" s="193"/>
      <c r="N254" s="193"/>
      <c r="O254" s="193"/>
      <c r="P254" s="193"/>
      <c r="Q254" s="193"/>
      <c r="R254" s="193"/>
      <c r="S254" s="193"/>
      <c r="T254" s="193"/>
      <c r="U254" s="194"/>
      <c r="V254" s="193"/>
      <c r="W254" s="169"/>
      <c r="X254" s="169"/>
      <c r="Y254" s="169"/>
      <c r="Z254" s="169"/>
      <c r="AA254" s="169"/>
      <c r="AB254" s="169"/>
      <c r="AC254" s="169"/>
      <c r="AD254" s="169"/>
      <c r="AE254" s="169"/>
      <c r="AF254" s="169"/>
      <c r="AG254" s="169" t="s">
        <v>222</v>
      </c>
      <c r="AH254" s="169">
        <v>0</v>
      </c>
      <c r="AI254" s="169"/>
      <c r="AJ254" s="169"/>
      <c r="AK254" s="169"/>
      <c r="AL254" s="169"/>
      <c r="AM254" s="169"/>
      <c r="AN254" s="169"/>
      <c r="AO254" s="169"/>
      <c r="AP254" s="169"/>
      <c r="AQ254" s="169"/>
      <c r="AR254" s="169"/>
      <c r="AS254" s="169"/>
      <c r="AT254" s="169"/>
      <c r="AU254" s="169"/>
      <c r="AV254" s="169"/>
      <c r="AW254" s="169"/>
      <c r="AX254" s="169"/>
      <c r="AY254" s="169"/>
      <c r="AZ254" s="169"/>
      <c r="BA254" s="169"/>
      <c r="BB254" s="169"/>
      <c r="BC254" s="169"/>
      <c r="BD254" s="169"/>
      <c r="BE254" s="169"/>
      <c r="BF254" s="169"/>
      <c r="BG254" s="169"/>
      <c r="BH254" s="169"/>
    </row>
    <row r="255" spans="1:60" ht="22.5" outlineLevel="1" x14ac:dyDescent="0.2">
      <c r="A255" s="170">
        <v>91</v>
      </c>
      <c r="B255" s="181" t="s">
        <v>492</v>
      </c>
      <c r="C255" s="209" t="s">
        <v>493</v>
      </c>
      <c r="D255" s="183" t="s">
        <v>215</v>
      </c>
      <c r="E255" s="187">
        <v>74</v>
      </c>
      <c r="F255" s="192"/>
      <c r="G255" s="193">
        <f>ROUND(E255*F255,2)</f>
        <v>0</v>
      </c>
      <c r="H255" s="192"/>
      <c r="I255" s="193">
        <f>ROUND(E255*H255,2)</f>
        <v>0</v>
      </c>
      <c r="J255" s="192"/>
      <c r="K255" s="193">
        <f>ROUND(E255*J255,2)</f>
        <v>0</v>
      </c>
      <c r="L255" s="193">
        <v>15</v>
      </c>
      <c r="M255" s="193">
        <f>G255*(1+L255/100)</f>
        <v>0</v>
      </c>
      <c r="N255" s="193">
        <v>0.17199999999999999</v>
      </c>
      <c r="O255" s="193">
        <f>ROUND(E255*N255,2)</f>
        <v>12.73</v>
      </c>
      <c r="P255" s="193">
        <v>0</v>
      </c>
      <c r="Q255" s="193">
        <f>ROUND(E255*P255,2)</f>
        <v>0</v>
      </c>
      <c r="R255" s="193"/>
      <c r="S255" s="193" t="s">
        <v>269</v>
      </c>
      <c r="T255" s="193">
        <v>2.5999999999999999E-2</v>
      </c>
      <c r="U255" s="194">
        <f>ROUND(E255*T255,2)</f>
        <v>1.92</v>
      </c>
      <c r="V255" s="193"/>
      <c r="W255" s="169"/>
      <c r="X255" s="169"/>
      <c r="Y255" s="169"/>
      <c r="Z255" s="169"/>
      <c r="AA255" s="169"/>
      <c r="AB255" s="169"/>
      <c r="AC255" s="169"/>
      <c r="AD255" s="169"/>
      <c r="AE255" s="169"/>
      <c r="AF255" s="169"/>
      <c r="AG255" s="169" t="s">
        <v>218</v>
      </c>
      <c r="AH255" s="169"/>
      <c r="AI255" s="169"/>
      <c r="AJ255" s="169"/>
      <c r="AK255" s="169"/>
      <c r="AL255" s="169"/>
      <c r="AM255" s="169"/>
      <c r="AN255" s="169"/>
      <c r="AO255" s="169"/>
      <c r="AP255" s="169"/>
      <c r="AQ255" s="169"/>
      <c r="AR255" s="169"/>
      <c r="AS255" s="169"/>
      <c r="AT255" s="169"/>
      <c r="AU255" s="169"/>
      <c r="AV255" s="169"/>
      <c r="AW255" s="169"/>
      <c r="AX255" s="169"/>
      <c r="AY255" s="169"/>
      <c r="AZ255" s="169"/>
      <c r="BA255" s="169"/>
      <c r="BB255" s="169"/>
      <c r="BC255" s="169"/>
      <c r="BD255" s="169"/>
      <c r="BE255" s="169"/>
      <c r="BF255" s="169"/>
      <c r="BG255" s="169"/>
      <c r="BH255" s="169"/>
    </row>
    <row r="256" spans="1:60" outlineLevel="1" x14ac:dyDescent="0.2">
      <c r="A256" s="170"/>
      <c r="B256" s="181"/>
      <c r="C256" s="210" t="s">
        <v>261</v>
      </c>
      <c r="D256" s="184"/>
      <c r="E256" s="188">
        <v>74</v>
      </c>
      <c r="F256" s="193"/>
      <c r="G256" s="193"/>
      <c r="H256" s="193"/>
      <c r="I256" s="193"/>
      <c r="J256" s="193"/>
      <c r="K256" s="193"/>
      <c r="L256" s="193"/>
      <c r="M256" s="193"/>
      <c r="N256" s="193"/>
      <c r="O256" s="193"/>
      <c r="P256" s="193"/>
      <c r="Q256" s="193"/>
      <c r="R256" s="193"/>
      <c r="S256" s="193"/>
      <c r="T256" s="193"/>
      <c r="U256" s="194"/>
      <c r="V256" s="193"/>
      <c r="W256" s="169"/>
      <c r="X256" s="169"/>
      <c r="Y256" s="169"/>
      <c r="Z256" s="169"/>
      <c r="AA256" s="169"/>
      <c r="AB256" s="169"/>
      <c r="AC256" s="169"/>
      <c r="AD256" s="169"/>
      <c r="AE256" s="169"/>
      <c r="AF256" s="169"/>
      <c r="AG256" s="169" t="s">
        <v>222</v>
      </c>
      <c r="AH256" s="169">
        <v>0</v>
      </c>
      <c r="AI256" s="169"/>
      <c r="AJ256" s="169"/>
      <c r="AK256" s="169"/>
      <c r="AL256" s="169"/>
      <c r="AM256" s="169"/>
      <c r="AN256" s="169"/>
      <c r="AO256" s="169"/>
      <c r="AP256" s="169"/>
      <c r="AQ256" s="169"/>
      <c r="AR256" s="169"/>
      <c r="AS256" s="169"/>
      <c r="AT256" s="169"/>
      <c r="AU256" s="169"/>
      <c r="AV256" s="169"/>
      <c r="AW256" s="169"/>
      <c r="AX256" s="169"/>
      <c r="AY256" s="169"/>
      <c r="AZ256" s="169"/>
      <c r="BA256" s="169"/>
      <c r="BB256" s="169"/>
      <c r="BC256" s="169"/>
      <c r="BD256" s="169"/>
      <c r="BE256" s="169"/>
      <c r="BF256" s="169"/>
      <c r="BG256" s="169"/>
      <c r="BH256" s="169"/>
    </row>
    <row r="257" spans="1:60" outlineLevel="1" x14ac:dyDescent="0.2">
      <c r="A257" s="170">
        <v>92</v>
      </c>
      <c r="B257" s="181" t="s">
        <v>494</v>
      </c>
      <c r="C257" s="209" t="s">
        <v>495</v>
      </c>
      <c r="D257" s="183" t="s">
        <v>289</v>
      </c>
      <c r="E257" s="187">
        <v>19.343699999999998</v>
      </c>
      <c r="F257" s="192"/>
      <c r="G257" s="193">
        <f>ROUND(E257*F257,2)</f>
        <v>0</v>
      </c>
      <c r="H257" s="192"/>
      <c r="I257" s="193">
        <f>ROUND(E257*H257,2)</f>
        <v>0</v>
      </c>
      <c r="J257" s="192"/>
      <c r="K257" s="193">
        <f>ROUND(E257*J257,2)</f>
        <v>0</v>
      </c>
      <c r="L257" s="193">
        <v>15</v>
      </c>
      <c r="M257" s="193">
        <f>G257*(1+L257/100)</f>
        <v>0</v>
      </c>
      <c r="N257" s="193">
        <v>1</v>
      </c>
      <c r="O257" s="193">
        <f>ROUND(E257*N257,2)</f>
        <v>19.34</v>
      </c>
      <c r="P257" s="193">
        <v>0</v>
      </c>
      <c r="Q257" s="193">
        <f>ROUND(E257*P257,2)</f>
        <v>0</v>
      </c>
      <c r="R257" s="193" t="s">
        <v>310</v>
      </c>
      <c r="S257" s="193" t="s">
        <v>217</v>
      </c>
      <c r="T257" s="193">
        <v>0</v>
      </c>
      <c r="U257" s="194">
        <f>ROUND(E257*T257,2)</f>
        <v>0</v>
      </c>
      <c r="V257" s="193"/>
      <c r="W257" s="169"/>
      <c r="X257" s="169"/>
      <c r="Y257" s="169"/>
      <c r="Z257" s="169"/>
      <c r="AA257" s="169"/>
      <c r="AB257" s="169"/>
      <c r="AC257" s="169"/>
      <c r="AD257" s="169"/>
      <c r="AE257" s="169"/>
      <c r="AF257" s="169"/>
      <c r="AG257" s="169" t="s">
        <v>311</v>
      </c>
      <c r="AH257" s="169"/>
      <c r="AI257" s="169"/>
      <c r="AJ257" s="169"/>
      <c r="AK257" s="169"/>
      <c r="AL257" s="169"/>
      <c r="AM257" s="169"/>
      <c r="AN257" s="169"/>
      <c r="AO257" s="169"/>
      <c r="AP257" s="169"/>
      <c r="AQ257" s="169"/>
      <c r="AR257" s="169"/>
      <c r="AS257" s="169"/>
      <c r="AT257" s="169"/>
      <c r="AU257" s="169"/>
      <c r="AV257" s="169"/>
      <c r="AW257" s="169"/>
      <c r="AX257" s="169"/>
      <c r="AY257" s="169"/>
      <c r="AZ257" s="169"/>
      <c r="BA257" s="169"/>
      <c r="BB257" s="169"/>
      <c r="BC257" s="169"/>
      <c r="BD257" s="169"/>
      <c r="BE257" s="169"/>
      <c r="BF257" s="169"/>
      <c r="BG257" s="169"/>
      <c r="BH257" s="169"/>
    </row>
    <row r="258" spans="1:60" outlineLevel="1" x14ac:dyDescent="0.2">
      <c r="A258" s="170"/>
      <c r="B258" s="181"/>
      <c r="C258" s="210" t="s">
        <v>496</v>
      </c>
      <c r="D258" s="184"/>
      <c r="E258" s="188">
        <v>5.5437000000000003</v>
      </c>
      <c r="F258" s="193"/>
      <c r="G258" s="193"/>
      <c r="H258" s="193"/>
      <c r="I258" s="193"/>
      <c r="J258" s="193"/>
      <c r="K258" s="193"/>
      <c r="L258" s="193"/>
      <c r="M258" s="193"/>
      <c r="N258" s="193"/>
      <c r="O258" s="193"/>
      <c r="P258" s="193"/>
      <c r="Q258" s="193"/>
      <c r="R258" s="193"/>
      <c r="S258" s="193"/>
      <c r="T258" s="193"/>
      <c r="U258" s="194"/>
      <c r="V258" s="193"/>
      <c r="W258" s="169"/>
      <c r="X258" s="169"/>
      <c r="Y258" s="169"/>
      <c r="Z258" s="169"/>
      <c r="AA258" s="169"/>
      <c r="AB258" s="169"/>
      <c r="AC258" s="169"/>
      <c r="AD258" s="169"/>
      <c r="AE258" s="169"/>
      <c r="AF258" s="169"/>
      <c r="AG258" s="169" t="s">
        <v>222</v>
      </c>
      <c r="AH258" s="169">
        <v>0</v>
      </c>
      <c r="AI258" s="169"/>
      <c r="AJ258" s="169"/>
      <c r="AK258" s="169"/>
      <c r="AL258" s="169"/>
      <c r="AM258" s="169"/>
      <c r="AN258" s="169"/>
      <c r="AO258" s="169"/>
      <c r="AP258" s="169"/>
      <c r="AQ258" s="169"/>
      <c r="AR258" s="169"/>
      <c r="AS258" s="169"/>
      <c r="AT258" s="169"/>
      <c r="AU258" s="169"/>
      <c r="AV258" s="169"/>
      <c r="AW258" s="169"/>
      <c r="AX258" s="169"/>
      <c r="AY258" s="169"/>
      <c r="AZ258" s="169"/>
      <c r="BA258" s="169"/>
      <c r="BB258" s="169"/>
      <c r="BC258" s="169"/>
      <c r="BD258" s="169"/>
      <c r="BE258" s="169"/>
      <c r="BF258" s="169"/>
      <c r="BG258" s="169"/>
      <c r="BH258" s="169"/>
    </row>
    <row r="259" spans="1:60" outlineLevel="1" x14ac:dyDescent="0.2">
      <c r="A259" s="170"/>
      <c r="B259" s="181"/>
      <c r="C259" s="210" t="s">
        <v>497</v>
      </c>
      <c r="D259" s="184"/>
      <c r="E259" s="188">
        <v>6.4</v>
      </c>
      <c r="F259" s="193"/>
      <c r="G259" s="193"/>
      <c r="H259" s="193"/>
      <c r="I259" s="193"/>
      <c r="J259" s="193"/>
      <c r="K259" s="193"/>
      <c r="L259" s="193"/>
      <c r="M259" s="193"/>
      <c r="N259" s="193"/>
      <c r="O259" s="193"/>
      <c r="P259" s="193"/>
      <c r="Q259" s="193"/>
      <c r="R259" s="193"/>
      <c r="S259" s="193"/>
      <c r="T259" s="193"/>
      <c r="U259" s="194"/>
      <c r="V259" s="193"/>
      <c r="W259" s="169"/>
      <c r="X259" s="169"/>
      <c r="Y259" s="169"/>
      <c r="Z259" s="169"/>
      <c r="AA259" s="169"/>
      <c r="AB259" s="169"/>
      <c r="AC259" s="169"/>
      <c r="AD259" s="169"/>
      <c r="AE259" s="169"/>
      <c r="AF259" s="169"/>
      <c r="AG259" s="169" t="s">
        <v>222</v>
      </c>
      <c r="AH259" s="169">
        <v>0</v>
      </c>
      <c r="AI259" s="169"/>
      <c r="AJ259" s="169"/>
      <c r="AK259" s="169"/>
      <c r="AL259" s="169"/>
      <c r="AM259" s="169"/>
      <c r="AN259" s="169"/>
      <c r="AO259" s="169"/>
      <c r="AP259" s="169"/>
      <c r="AQ259" s="169"/>
      <c r="AR259" s="169"/>
      <c r="AS259" s="169"/>
      <c r="AT259" s="169"/>
      <c r="AU259" s="169"/>
      <c r="AV259" s="169"/>
      <c r="AW259" s="169"/>
      <c r="AX259" s="169"/>
      <c r="AY259" s="169"/>
      <c r="AZ259" s="169"/>
      <c r="BA259" s="169"/>
      <c r="BB259" s="169"/>
      <c r="BC259" s="169"/>
      <c r="BD259" s="169"/>
      <c r="BE259" s="169"/>
      <c r="BF259" s="169"/>
      <c r="BG259" s="169"/>
      <c r="BH259" s="169"/>
    </row>
    <row r="260" spans="1:60" outlineLevel="1" x14ac:dyDescent="0.2">
      <c r="A260" s="170"/>
      <c r="B260" s="181"/>
      <c r="C260" s="210" t="s">
        <v>498</v>
      </c>
      <c r="D260" s="184"/>
      <c r="E260" s="188">
        <v>7.4</v>
      </c>
      <c r="F260" s="193"/>
      <c r="G260" s="193"/>
      <c r="H260" s="193"/>
      <c r="I260" s="193"/>
      <c r="J260" s="193"/>
      <c r="K260" s="193"/>
      <c r="L260" s="193"/>
      <c r="M260" s="193"/>
      <c r="N260" s="193"/>
      <c r="O260" s="193"/>
      <c r="P260" s="193"/>
      <c r="Q260" s="193"/>
      <c r="R260" s="193"/>
      <c r="S260" s="193"/>
      <c r="T260" s="193"/>
      <c r="U260" s="194"/>
      <c r="V260" s="193"/>
      <c r="W260" s="169"/>
      <c r="X260" s="169"/>
      <c r="Y260" s="169"/>
      <c r="Z260" s="169"/>
      <c r="AA260" s="169"/>
      <c r="AB260" s="169"/>
      <c r="AC260" s="169"/>
      <c r="AD260" s="169"/>
      <c r="AE260" s="169"/>
      <c r="AF260" s="169"/>
      <c r="AG260" s="169" t="s">
        <v>222</v>
      </c>
      <c r="AH260" s="169">
        <v>0</v>
      </c>
      <c r="AI260" s="169"/>
      <c r="AJ260" s="169"/>
      <c r="AK260" s="169"/>
      <c r="AL260" s="169"/>
      <c r="AM260" s="169"/>
      <c r="AN260" s="169"/>
      <c r="AO260" s="169"/>
      <c r="AP260" s="169"/>
      <c r="AQ260" s="169"/>
      <c r="AR260" s="169"/>
      <c r="AS260" s="169"/>
      <c r="AT260" s="169"/>
      <c r="AU260" s="169"/>
      <c r="AV260" s="169"/>
      <c r="AW260" s="169"/>
      <c r="AX260" s="169"/>
      <c r="AY260" s="169"/>
      <c r="AZ260" s="169"/>
      <c r="BA260" s="169"/>
      <c r="BB260" s="169"/>
      <c r="BC260" s="169"/>
      <c r="BD260" s="169"/>
      <c r="BE260" s="169"/>
      <c r="BF260" s="169"/>
      <c r="BG260" s="169"/>
      <c r="BH260" s="169"/>
    </row>
    <row r="261" spans="1:60" outlineLevel="1" x14ac:dyDescent="0.2">
      <c r="A261" s="170">
        <v>93</v>
      </c>
      <c r="B261" s="181" t="s">
        <v>499</v>
      </c>
      <c r="C261" s="209" t="s">
        <v>500</v>
      </c>
      <c r="D261" s="183" t="s">
        <v>215</v>
      </c>
      <c r="E261" s="187">
        <v>18.478999999999999</v>
      </c>
      <c r="F261" s="192"/>
      <c r="G261" s="193">
        <f>ROUND(E261*F261,2)</f>
        <v>0</v>
      </c>
      <c r="H261" s="192"/>
      <c r="I261" s="193">
        <f>ROUND(E261*H261,2)</f>
        <v>0</v>
      </c>
      <c r="J261" s="192"/>
      <c r="K261" s="193">
        <f>ROUND(E261*J261,2)</f>
        <v>0</v>
      </c>
      <c r="L261" s="193">
        <v>15</v>
      </c>
      <c r="M261" s="193">
        <f>G261*(1+L261/100)</f>
        <v>0</v>
      </c>
      <c r="N261" s="193">
        <v>5.5449999999999999E-2</v>
      </c>
      <c r="O261" s="193">
        <f>ROUND(E261*N261,2)</f>
        <v>1.02</v>
      </c>
      <c r="P261" s="193">
        <v>0</v>
      </c>
      <c r="Q261" s="193">
        <f>ROUND(E261*P261,2)</f>
        <v>0</v>
      </c>
      <c r="R261" s="193" t="s">
        <v>501</v>
      </c>
      <c r="S261" s="193" t="s">
        <v>217</v>
      </c>
      <c r="T261" s="193">
        <v>0.442</v>
      </c>
      <c r="U261" s="194">
        <f>ROUND(E261*T261,2)</f>
        <v>8.17</v>
      </c>
      <c r="V261" s="193"/>
      <c r="W261" s="169"/>
      <c r="X261" s="169"/>
      <c r="Y261" s="169"/>
      <c r="Z261" s="169"/>
      <c r="AA261" s="169"/>
      <c r="AB261" s="169"/>
      <c r="AC261" s="169"/>
      <c r="AD261" s="169"/>
      <c r="AE261" s="169"/>
      <c r="AF261" s="169"/>
      <c r="AG261" s="169" t="s">
        <v>218</v>
      </c>
      <c r="AH261" s="169"/>
      <c r="AI261" s="169"/>
      <c r="AJ261" s="169"/>
      <c r="AK261" s="169"/>
      <c r="AL261" s="169"/>
      <c r="AM261" s="169"/>
      <c r="AN261" s="169"/>
      <c r="AO261" s="169"/>
      <c r="AP261" s="169"/>
      <c r="AQ261" s="169"/>
      <c r="AR261" s="169"/>
      <c r="AS261" s="169"/>
      <c r="AT261" s="169"/>
      <c r="AU261" s="169"/>
      <c r="AV261" s="169"/>
      <c r="AW261" s="169"/>
      <c r="AX261" s="169"/>
      <c r="AY261" s="169"/>
      <c r="AZ261" s="169"/>
      <c r="BA261" s="169"/>
      <c r="BB261" s="169"/>
      <c r="BC261" s="169"/>
      <c r="BD261" s="169"/>
      <c r="BE261" s="169"/>
      <c r="BF261" s="169"/>
      <c r="BG261" s="169"/>
      <c r="BH261" s="169"/>
    </row>
    <row r="262" spans="1:60" outlineLevel="1" x14ac:dyDescent="0.2">
      <c r="A262" s="170"/>
      <c r="B262" s="181"/>
      <c r="C262" s="210" t="s">
        <v>258</v>
      </c>
      <c r="D262" s="184"/>
      <c r="E262" s="188">
        <v>1.4790000000000001</v>
      </c>
      <c r="F262" s="193"/>
      <c r="G262" s="193"/>
      <c r="H262" s="193"/>
      <c r="I262" s="193"/>
      <c r="J262" s="193"/>
      <c r="K262" s="193"/>
      <c r="L262" s="193"/>
      <c r="M262" s="193"/>
      <c r="N262" s="193"/>
      <c r="O262" s="193"/>
      <c r="P262" s="193"/>
      <c r="Q262" s="193"/>
      <c r="R262" s="193"/>
      <c r="S262" s="193"/>
      <c r="T262" s="193"/>
      <c r="U262" s="194"/>
      <c r="V262" s="193"/>
      <c r="W262" s="169"/>
      <c r="X262" s="169"/>
      <c r="Y262" s="169"/>
      <c r="Z262" s="169"/>
      <c r="AA262" s="169"/>
      <c r="AB262" s="169"/>
      <c r="AC262" s="169"/>
      <c r="AD262" s="169"/>
      <c r="AE262" s="169"/>
      <c r="AF262" s="169"/>
      <c r="AG262" s="169" t="s">
        <v>222</v>
      </c>
      <c r="AH262" s="169">
        <v>0</v>
      </c>
      <c r="AI262" s="169"/>
      <c r="AJ262" s="169"/>
      <c r="AK262" s="169"/>
      <c r="AL262" s="169"/>
      <c r="AM262" s="169"/>
      <c r="AN262" s="169"/>
      <c r="AO262" s="169"/>
      <c r="AP262" s="169"/>
      <c r="AQ262" s="169"/>
      <c r="AR262" s="169"/>
      <c r="AS262" s="169"/>
      <c r="AT262" s="169"/>
      <c r="AU262" s="169"/>
      <c r="AV262" s="169"/>
      <c r="AW262" s="169"/>
      <c r="AX262" s="169"/>
      <c r="AY262" s="169"/>
      <c r="AZ262" s="169"/>
      <c r="BA262" s="169"/>
      <c r="BB262" s="169"/>
      <c r="BC262" s="169"/>
      <c r="BD262" s="169"/>
      <c r="BE262" s="169"/>
      <c r="BF262" s="169"/>
      <c r="BG262" s="169"/>
      <c r="BH262" s="169"/>
    </row>
    <row r="263" spans="1:60" outlineLevel="1" x14ac:dyDescent="0.2">
      <c r="A263" s="170"/>
      <c r="B263" s="181"/>
      <c r="C263" s="210" t="s">
        <v>259</v>
      </c>
      <c r="D263" s="184"/>
      <c r="E263" s="188">
        <v>17</v>
      </c>
      <c r="F263" s="193"/>
      <c r="G263" s="193"/>
      <c r="H263" s="193"/>
      <c r="I263" s="193"/>
      <c r="J263" s="193"/>
      <c r="K263" s="193"/>
      <c r="L263" s="193"/>
      <c r="M263" s="193"/>
      <c r="N263" s="193"/>
      <c r="O263" s="193"/>
      <c r="P263" s="193"/>
      <c r="Q263" s="193"/>
      <c r="R263" s="193"/>
      <c r="S263" s="193"/>
      <c r="T263" s="193"/>
      <c r="U263" s="194"/>
      <c r="V263" s="193"/>
      <c r="W263" s="169"/>
      <c r="X263" s="169"/>
      <c r="Y263" s="169"/>
      <c r="Z263" s="169"/>
      <c r="AA263" s="169"/>
      <c r="AB263" s="169"/>
      <c r="AC263" s="169"/>
      <c r="AD263" s="169"/>
      <c r="AE263" s="169"/>
      <c r="AF263" s="169"/>
      <c r="AG263" s="169" t="s">
        <v>222</v>
      </c>
      <c r="AH263" s="169">
        <v>0</v>
      </c>
      <c r="AI263" s="169"/>
      <c r="AJ263" s="169"/>
      <c r="AK263" s="169"/>
      <c r="AL263" s="169"/>
      <c r="AM263" s="169"/>
      <c r="AN263" s="169"/>
      <c r="AO263" s="169"/>
      <c r="AP263" s="169"/>
      <c r="AQ263" s="169"/>
      <c r="AR263" s="169"/>
      <c r="AS263" s="169"/>
      <c r="AT263" s="169"/>
      <c r="AU263" s="169"/>
      <c r="AV263" s="169"/>
      <c r="AW263" s="169"/>
      <c r="AX263" s="169"/>
      <c r="AY263" s="169"/>
      <c r="AZ263" s="169"/>
      <c r="BA263" s="169"/>
      <c r="BB263" s="169"/>
      <c r="BC263" s="169"/>
      <c r="BD263" s="169"/>
      <c r="BE263" s="169"/>
      <c r="BF263" s="169"/>
      <c r="BG263" s="169"/>
      <c r="BH263" s="169"/>
    </row>
    <row r="264" spans="1:60" outlineLevel="1" x14ac:dyDescent="0.2">
      <c r="A264" s="170">
        <v>94</v>
      </c>
      <c r="B264" s="181" t="s">
        <v>502</v>
      </c>
      <c r="C264" s="209" t="s">
        <v>503</v>
      </c>
      <c r="D264" s="183" t="s">
        <v>215</v>
      </c>
      <c r="E264" s="187">
        <v>20.326899999999998</v>
      </c>
      <c r="F264" s="192"/>
      <c r="G264" s="193">
        <f>ROUND(E264*F264,2)</f>
        <v>0</v>
      </c>
      <c r="H264" s="192"/>
      <c r="I264" s="193">
        <f>ROUND(E264*H264,2)</f>
        <v>0</v>
      </c>
      <c r="J264" s="192"/>
      <c r="K264" s="193">
        <f>ROUND(E264*J264,2)</f>
        <v>0</v>
      </c>
      <c r="L264" s="193">
        <v>15</v>
      </c>
      <c r="M264" s="193">
        <f>G264*(1+L264/100)</f>
        <v>0</v>
      </c>
      <c r="N264" s="193">
        <v>0.13100000000000001</v>
      </c>
      <c r="O264" s="193">
        <f>ROUND(E264*N264,2)</f>
        <v>2.66</v>
      </c>
      <c r="P264" s="193">
        <v>0</v>
      </c>
      <c r="Q264" s="193">
        <f>ROUND(E264*P264,2)</f>
        <v>0</v>
      </c>
      <c r="R264" s="193" t="s">
        <v>310</v>
      </c>
      <c r="S264" s="193" t="s">
        <v>217</v>
      </c>
      <c r="T264" s="193">
        <v>0</v>
      </c>
      <c r="U264" s="194">
        <f>ROUND(E264*T264,2)</f>
        <v>0</v>
      </c>
      <c r="V264" s="193"/>
      <c r="W264" s="169"/>
      <c r="X264" s="169"/>
      <c r="Y264" s="169"/>
      <c r="Z264" s="169"/>
      <c r="AA264" s="169"/>
      <c r="AB264" s="169"/>
      <c r="AC264" s="169"/>
      <c r="AD264" s="169"/>
      <c r="AE264" s="169"/>
      <c r="AF264" s="169"/>
      <c r="AG264" s="169" t="s">
        <v>311</v>
      </c>
      <c r="AH264" s="169"/>
      <c r="AI264" s="169"/>
      <c r="AJ264" s="169"/>
      <c r="AK264" s="169"/>
      <c r="AL264" s="169"/>
      <c r="AM264" s="169"/>
      <c r="AN264" s="169"/>
      <c r="AO264" s="169"/>
      <c r="AP264" s="169"/>
      <c r="AQ264" s="169"/>
      <c r="AR264" s="169"/>
      <c r="AS264" s="169"/>
      <c r="AT264" s="169"/>
      <c r="AU264" s="169"/>
      <c r="AV264" s="169"/>
      <c r="AW264" s="169"/>
      <c r="AX264" s="169"/>
      <c r="AY264" s="169"/>
      <c r="AZ264" s="169"/>
      <c r="BA264" s="169"/>
      <c r="BB264" s="169"/>
      <c r="BC264" s="169"/>
      <c r="BD264" s="169"/>
      <c r="BE264" s="169"/>
      <c r="BF264" s="169"/>
      <c r="BG264" s="169"/>
      <c r="BH264" s="169"/>
    </row>
    <row r="265" spans="1:60" outlineLevel="1" x14ac:dyDescent="0.2">
      <c r="A265" s="170"/>
      <c r="B265" s="181"/>
      <c r="C265" s="210" t="s">
        <v>504</v>
      </c>
      <c r="D265" s="184"/>
      <c r="E265" s="188">
        <v>20.326899999999998</v>
      </c>
      <c r="F265" s="193"/>
      <c r="G265" s="193"/>
      <c r="H265" s="193"/>
      <c r="I265" s="193"/>
      <c r="J265" s="193"/>
      <c r="K265" s="193"/>
      <c r="L265" s="193"/>
      <c r="M265" s="193"/>
      <c r="N265" s="193"/>
      <c r="O265" s="193"/>
      <c r="P265" s="193"/>
      <c r="Q265" s="193"/>
      <c r="R265" s="193"/>
      <c r="S265" s="193"/>
      <c r="T265" s="193"/>
      <c r="U265" s="194"/>
      <c r="V265" s="193"/>
      <c r="W265" s="169"/>
      <c r="X265" s="169"/>
      <c r="Y265" s="169"/>
      <c r="Z265" s="169"/>
      <c r="AA265" s="169"/>
      <c r="AB265" s="169"/>
      <c r="AC265" s="169"/>
      <c r="AD265" s="169"/>
      <c r="AE265" s="169"/>
      <c r="AF265" s="169"/>
      <c r="AG265" s="169" t="s">
        <v>222</v>
      </c>
      <c r="AH265" s="169">
        <v>0</v>
      </c>
      <c r="AI265" s="169"/>
      <c r="AJ265" s="169"/>
      <c r="AK265" s="169"/>
      <c r="AL265" s="169"/>
      <c r="AM265" s="169"/>
      <c r="AN265" s="169"/>
      <c r="AO265" s="169"/>
      <c r="AP265" s="169"/>
      <c r="AQ265" s="169"/>
      <c r="AR265" s="169"/>
      <c r="AS265" s="169"/>
      <c r="AT265" s="169"/>
      <c r="AU265" s="169"/>
      <c r="AV265" s="169"/>
      <c r="AW265" s="169"/>
      <c r="AX265" s="169"/>
      <c r="AY265" s="169"/>
      <c r="AZ265" s="169"/>
      <c r="BA265" s="169"/>
      <c r="BB265" s="169"/>
      <c r="BC265" s="169"/>
      <c r="BD265" s="169"/>
      <c r="BE265" s="169"/>
      <c r="BF265" s="169"/>
      <c r="BG265" s="169"/>
      <c r="BH265" s="169"/>
    </row>
    <row r="266" spans="1:60" ht="22.5" outlineLevel="1" x14ac:dyDescent="0.2">
      <c r="A266" s="170">
        <v>95</v>
      </c>
      <c r="B266" s="181" t="s">
        <v>505</v>
      </c>
      <c r="C266" s="209" t="s">
        <v>506</v>
      </c>
      <c r="D266" s="183" t="s">
        <v>215</v>
      </c>
      <c r="E266" s="187">
        <v>32</v>
      </c>
      <c r="F266" s="192"/>
      <c r="G266" s="193">
        <f>ROUND(E266*F266,2)</f>
        <v>0</v>
      </c>
      <c r="H266" s="192"/>
      <c r="I266" s="193">
        <f>ROUND(E266*H266,2)</f>
        <v>0</v>
      </c>
      <c r="J266" s="192"/>
      <c r="K266" s="193">
        <f>ROUND(E266*J266,2)</f>
        <v>0</v>
      </c>
      <c r="L266" s="193">
        <v>15</v>
      </c>
      <c r="M266" s="193">
        <f>G266*(1+L266/100)</f>
        <v>0</v>
      </c>
      <c r="N266" s="193">
        <v>0.2024</v>
      </c>
      <c r="O266" s="193">
        <f>ROUND(E266*N266,2)</f>
        <v>6.48</v>
      </c>
      <c r="P266" s="193">
        <v>0</v>
      </c>
      <c r="Q266" s="193">
        <f>ROUND(E266*P266,2)</f>
        <v>0</v>
      </c>
      <c r="R266" s="193" t="s">
        <v>501</v>
      </c>
      <c r="S266" s="193" t="s">
        <v>217</v>
      </c>
      <c r="T266" s="193">
        <v>2.5999999999999999E-2</v>
      </c>
      <c r="U266" s="194">
        <f>ROUND(E266*T266,2)</f>
        <v>0.83</v>
      </c>
      <c r="V266" s="193"/>
      <c r="W266" s="169"/>
      <c r="X266" s="169"/>
      <c r="Y266" s="169"/>
      <c r="Z266" s="169"/>
      <c r="AA266" s="169"/>
      <c r="AB266" s="169"/>
      <c r="AC266" s="169"/>
      <c r="AD266" s="169"/>
      <c r="AE266" s="169"/>
      <c r="AF266" s="169"/>
      <c r="AG266" s="169" t="s">
        <v>218</v>
      </c>
      <c r="AH266" s="169"/>
      <c r="AI266" s="169"/>
      <c r="AJ266" s="169"/>
      <c r="AK266" s="169"/>
      <c r="AL266" s="169"/>
      <c r="AM266" s="169"/>
      <c r="AN266" s="169"/>
      <c r="AO266" s="169"/>
      <c r="AP266" s="169"/>
      <c r="AQ266" s="169"/>
      <c r="AR266" s="169"/>
      <c r="AS266" s="169"/>
      <c r="AT266" s="169"/>
      <c r="AU266" s="169"/>
      <c r="AV266" s="169"/>
      <c r="AW266" s="169"/>
      <c r="AX266" s="169"/>
      <c r="AY266" s="169"/>
      <c r="AZ266" s="169"/>
      <c r="BA266" s="169"/>
      <c r="BB266" s="169"/>
      <c r="BC266" s="169"/>
      <c r="BD266" s="169"/>
      <c r="BE266" s="169"/>
      <c r="BF266" s="169"/>
      <c r="BG266" s="169"/>
      <c r="BH266" s="169"/>
    </row>
    <row r="267" spans="1:60" outlineLevel="1" x14ac:dyDescent="0.2">
      <c r="A267" s="170"/>
      <c r="B267" s="181"/>
      <c r="C267" s="210" t="s">
        <v>260</v>
      </c>
      <c r="D267" s="184"/>
      <c r="E267" s="188">
        <v>32</v>
      </c>
      <c r="F267" s="193"/>
      <c r="G267" s="193"/>
      <c r="H267" s="193"/>
      <c r="I267" s="193"/>
      <c r="J267" s="193"/>
      <c r="K267" s="193"/>
      <c r="L267" s="193"/>
      <c r="M267" s="193"/>
      <c r="N267" s="193"/>
      <c r="O267" s="193"/>
      <c r="P267" s="193"/>
      <c r="Q267" s="193"/>
      <c r="R267" s="193"/>
      <c r="S267" s="193"/>
      <c r="T267" s="193"/>
      <c r="U267" s="194"/>
      <c r="V267" s="193"/>
      <c r="W267" s="169"/>
      <c r="X267" s="169"/>
      <c r="Y267" s="169"/>
      <c r="Z267" s="169"/>
      <c r="AA267" s="169"/>
      <c r="AB267" s="169"/>
      <c r="AC267" s="169"/>
      <c r="AD267" s="169"/>
      <c r="AE267" s="169"/>
      <c r="AF267" s="169"/>
      <c r="AG267" s="169" t="s">
        <v>222</v>
      </c>
      <c r="AH267" s="169">
        <v>0</v>
      </c>
      <c r="AI267" s="169"/>
      <c r="AJ267" s="169"/>
      <c r="AK267" s="169"/>
      <c r="AL267" s="169"/>
      <c r="AM267" s="169"/>
      <c r="AN267" s="169"/>
      <c r="AO267" s="169"/>
      <c r="AP267" s="169"/>
      <c r="AQ267" s="169"/>
      <c r="AR267" s="169"/>
      <c r="AS267" s="169"/>
      <c r="AT267" s="169"/>
      <c r="AU267" s="169"/>
      <c r="AV267" s="169"/>
      <c r="AW267" s="169"/>
      <c r="AX267" s="169"/>
      <c r="AY267" s="169"/>
      <c r="AZ267" s="169"/>
      <c r="BA267" s="169"/>
      <c r="BB267" s="169"/>
      <c r="BC267" s="169"/>
      <c r="BD267" s="169"/>
      <c r="BE267" s="169"/>
      <c r="BF267" s="169"/>
      <c r="BG267" s="169"/>
      <c r="BH267" s="169"/>
    </row>
    <row r="268" spans="1:60" ht="22.5" outlineLevel="1" x14ac:dyDescent="0.2">
      <c r="A268" s="170">
        <v>96</v>
      </c>
      <c r="B268" s="181" t="s">
        <v>507</v>
      </c>
      <c r="C268" s="209" t="s">
        <v>508</v>
      </c>
      <c r="D268" s="183" t="s">
        <v>215</v>
      </c>
      <c r="E268" s="187">
        <v>32</v>
      </c>
      <c r="F268" s="192"/>
      <c r="G268" s="193">
        <f>ROUND(E268*F268,2)</f>
        <v>0</v>
      </c>
      <c r="H268" s="192"/>
      <c r="I268" s="193">
        <f>ROUND(E268*H268,2)</f>
        <v>0</v>
      </c>
      <c r="J268" s="192"/>
      <c r="K268" s="193">
        <f>ROUND(E268*J268,2)</f>
        <v>0</v>
      </c>
      <c r="L268" s="193">
        <v>15</v>
      </c>
      <c r="M268" s="193">
        <f>G268*(1+L268/100)</f>
        <v>0</v>
      </c>
      <c r="N268" s="193">
        <v>0.43</v>
      </c>
      <c r="O268" s="193">
        <f>ROUND(E268*N268,2)</f>
        <v>13.76</v>
      </c>
      <c r="P268" s="193">
        <v>0</v>
      </c>
      <c r="Q268" s="193">
        <f>ROUND(E268*P268,2)</f>
        <v>0</v>
      </c>
      <c r="R268" s="193"/>
      <c r="S268" s="193" t="s">
        <v>269</v>
      </c>
      <c r="T268" s="193">
        <v>2.8000000000000001E-2</v>
      </c>
      <c r="U268" s="194">
        <f>ROUND(E268*T268,2)</f>
        <v>0.9</v>
      </c>
      <c r="V268" s="193"/>
      <c r="W268" s="169"/>
      <c r="X268" s="169"/>
      <c r="Y268" s="169"/>
      <c r="Z268" s="169"/>
      <c r="AA268" s="169"/>
      <c r="AB268" s="169"/>
      <c r="AC268" s="169"/>
      <c r="AD268" s="169"/>
      <c r="AE268" s="169"/>
      <c r="AF268" s="169"/>
      <c r="AG268" s="169" t="s">
        <v>218</v>
      </c>
      <c r="AH268" s="169"/>
      <c r="AI268" s="169"/>
      <c r="AJ268" s="169"/>
      <c r="AK268" s="169"/>
      <c r="AL268" s="169"/>
      <c r="AM268" s="169"/>
      <c r="AN268" s="169"/>
      <c r="AO268" s="169"/>
      <c r="AP268" s="169"/>
      <c r="AQ268" s="169"/>
      <c r="AR268" s="169"/>
      <c r="AS268" s="169"/>
      <c r="AT268" s="169"/>
      <c r="AU268" s="169"/>
      <c r="AV268" s="169"/>
      <c r="AW268" s="169"/>
      <c r="AX268" s="169"/>
      <c r="AY268" s="169"/>
      <c r="AZ268" s="169"/>
      <c r="BA268" s="169"/>
      <c r="BB268" s="169"/>
      <c r="BC268" s="169"/>
      <c r="BD268" s="169"/>
      <c r="BE268" s="169"/>
      <c r="BF268" s="169"/>
      <c r="BG268" s="169"/>
      <c r="BH268" s="169"/>
    </row>
    <row r="269" spans="1:60" outlineLevel="1" x14ac:dyDescent="0.2">
      <c r="A269" s="170"/>
      <c r="B269" s="181"/>
      <c r="C269" s="210" t="s">
        <v>260</v>
      </c>
      <c r="D269" s="184"/>
      <c r="E269" s="188">
        <v>32</v>
      </c>
      <c r="F269" s="193"/>
      <c r="G269" s="193"/>
      <c r="H269" s="193"/>
      <c r="I269" s="193"/>
      <c r="J269" s="193"/>
      <c r="K269" s="193"/>
      <c r="L269" s="193"/>
      <c r="M269" s="193"/>
      <c r="N269" s="193"/>
      <c r="O269" s="193"/>
      <c r="P269" s="193"/>
      <c r="Q269" s="193"/>
      <c r="R269" s="193"/>
      <c r="S269" s="193"/>
      <c r="T269" s="193"/>
      <c r="U269" s="194"/>
      <c r="V269" s="193"/>
      <c r="W269" s="169"/>
      <c r="X269" s="169"/>
      <c r="Y269" s="169"/>
      <c r="Z269" s="169"/>
      <c r="AA269" s="169"/>
      <c r="AB269" s="169"/>
      <c r="AC269" s="169"/>
      <c r="AD269" s="169"/>
      <c r="AE269" s="169"/>
      <c r="AF269" s="169"/>
      <c r="AG269" s="169" t="s">
        <v>222</v>
      </c>
      <c r="AH269" s="169">
        <v>0</v>
      </c>
      <c r="AI269" s="169"/>
      <c r="AJ269" s="169"/>
      <c r="AK269" s="169"/>
      <c r="AL269" s="169"/>
      <c r="AM269" s="169"/>
      <c r="AN269" s="169"/>
      <c r="AO269" s="169"/>
      <c r="AP269" s="169"/>
      <c r="AQ269" s="169"/>
      <c r="AR269" s="169"/>
      <c r="AS269" s="169"/>
      <c r="AT269" s="169"/>
      <c r="AU269" s="169"/>
      <c r="AV269" s="169"/>
      <c r="AW269" s="169"/>
      <c r="AX269" s="169"/>
      <c r="AY269" s="169"/>
      <c r="AZ269" s="169"/>
      <c r="BA269" s="169"/>
      <c r="BB269" s="169"/>
      <c r="BC269" s="169"/>
      <c r="BD269" s="169"/>
      <c r="BE269" s="169"/>
      <c r="BF269" s="169"/>
      <c r="BG269" s="169"/>
      <c r="BH269" s="169"/>
    </row>
    <row r="270" spans="1:60" outlineLevel="1" x14ac:dyDescent="0.2">
      <c r="A270" s="170">
        <v>97</v>
      </c>
      <c r="B270" s="181" t="s">
        <v>509</v>
      </c>
      <c r="C270" s="209" t="s">
        <v>510</v>
      </c>
      <c r="D270" s="183" t="s">
        <v>289</v>
      </c>
      <c r="E270" s="187">
        <v>12.8</v>
      </c>
      <c r="F270" s="192"/>
      <c r="G270" s="193">
        <f>ROUND(E270*F270,2)</f>
        <v>0</v>
      </c>
      <c r="H270" s="192"/>
      <c r="I270" s="193">
        <f>ROUND(E270*H270,2)</f>
        <v>0</v>
      </c>
      <c r="J270" s="192"/>
      <c r="K270" s="193">
        <f>ROUND(E270*J270,2)</f>
        <v>0</v>
      </c>
      <c r="L270" s="193">
        <v>15</v>
      </c>
      <c r="M270" s="193">
        <f>G270*(1+L270/100)</f>
        <v>0</v>
      </c>
      <c r="N270" s="193">
        <v>1</v>
      </c>
      <c r="O270" s="193">
        <f>ROUND(E270*N270,2)</f>
        <v>12.8</v>
      </c>
      <c r="P270" s="193">
        <v>0</v>
      </c>
      <c r="Q270" s="193">
        <f>ROUND(E270*P270,2)</f>
        <v>0</v>
      </c>
      <c r="R270" s="193"/>
      <c r="S270" s="193" t="s">
        <v>269</v>
      </c>
      <c r="T270" s="193">
        <v>0</v>
      </c>
      <c r="U270" s="194">
        <f>ROUND(E270*T270,2)</f>
        <v>0</v>
      </c>
      <c r="V270" s="193"/>
      <c r="W270" s="169"/>
      <c r="X270" s="169"/>
      <c r="Y270" s="169"/>
      <c r="Z270" s="169"/>
      <c r="AA270" s="169"/>
      <c r="AB270" s="169"/>
      <c r="AC270" s="169"/>
      <c r="AD270" s="169"/>
      <c r="AE270" s="169"/>
      <c r="AF270" s="169"/>
      <c r="AG270" s="169" t="s">
        <v>311</v>
      </c>
      <c r="AH270" s="169"/>
      <c r="AI270" s="169"/>
      <c r="AJ270" s="169"/>
      <c r="AK270" s="169"/>
      <c r="AL270" s="169"/>
      <c r="AM270" s="169"/>
      <c r="AN270" s="169"/>
      <c r="AO270" s="169"/>
      <c r="AP270" s="169"/>
      <c r="AQ270" s="169"/>
      <c r="AR270" s="169"/>
      <c r="AS270" s="169"/>
      <c r="AT270" s="169"/>
      <c r="AU270" s="169"/>
      <c r="AV270" s="169"/>
      <c r="AW270" s="169"/>
      <c r="AX270" s="169"/>
      <c r="AY270" s="169"/>
      <c r="AZ270" s="169"/>
      <c r="BA270" s="169"/>
      <c r="BB270" s="169"/>
      <c r="BC270" s="169"/>
      <c r="BD270" s="169"/>
      <c r="BE270" s="169"/>
      <c r="BF270" s="169"/>
      <c r="BG270" s="169"/>
      <c r="BH270" s="169"/>
    </row>
    <row r="271" spans="1:60" outlineLevel="1" x14ac:dyDescent="0.2">
      <c r="A271" s="170"/>
      <c r="B271" s="181"/>
      <c r="C271" s="210" t="s">
        <v>511</v>
      </c>
      <c r="D271" s="184"/>
      <c r="E271" s="188">
        <v>12.8</v>
      </c>
      <c r="F271" s="193"/>
      <c r="G271" s="193"/>
      <c r="H271" s="193"/>
      <c r="I271" s="193"/>
      <c r="J271" s="193"/>
      <c r="K271" s="193"/>
      <c r="L271" s="193"/>
      <c r="M271" s="193"/>
      <c r="N271" s="193"/>
      <c r="O271" s="193"/>
      <c r="P271" s="193"/>
      <c r="Q271" s="193"/>
      <c r="R271" s="193"/>
      <c r="S271" s="193"/>
      <c r="T271" s="193"/>
      <c r="U271" s="194"/>
      <c r="V271" s="193"/>
      <c r="W271" s="169"/>
      <c r="X271" s="169"/>
      <c r="Y271" s="169"/>
      <c r="Z271" s="169"/>
      <c r="AA271" s="169"/>
      <c r="AB271" s="169"/>
      <c r="AC271" s="169"/>
      <c r="AD271" s="169"/>
      <c r="AE271" s="169"/>
      <c r="AF271" s="169"/>
      <c r="AG271" s="169" t="s">
        <v>222</v>
      </c>
      <c r="AH271" s="169">
        <v>0</v>
      </c>
      <c r="AI271" s="169"/>
      <c r="AJ271" s="169"/>
      <c r="AK271" s="169"/>
      <c r="AL271" s="169"/>
      <c r="AM271" s="169"/>
      <c r="AN271" s="169"/>
      <c r="AO271" s="169"/>
      <c r="AP271" s="169"/>
      <c r="AQ271" s="169"/>
      <c r="AR271" s="169"/>
      <c r="AS271" s="169"/>
      <c r="AT271" s="169"/>
      <c r="AU271" s="169"/>
      <c r="AV271" s="169"/>
      <c r="AW271" s="169"/>
      <c r="AX271" s="169"/>
      <c r="AY271" s="169"/>
      <c r="AZ271" s="169"/>
      <c r="BA271" s="169"/>
      <c r="BB271" s="169"/>
      <c r="BC271" s="169"/>
      <c r="BD271" s="169"/>
      <c r="BE271" s="169"/>
      <c r="BF271" s="169"/>
      <c r="BG271" s="169"/>
      <c r="BH271" s="169"/>
    </row>
    <row r="272" spans="1:60" outlineLevel="1" x14ac:dyDescent="0.2">
      <c r="A272" s="170">
        <v>98</v>
      </c>
      <c r="B272" s="181" t="s">
        <v>512</v>
      </c>
      <c r="C272" s="209" t="s">
        <v>513</v>
      </c>
      <c r="D272" s="183" t="s">
        <v>215</v>
      </c>
      <c r="E272" s="187">
        <v>32</v>
      </c>
      <c r="F272" s="192"/>
      <c r="G272" s="193">
        <f>ROUND(E272*F272,2)</f>
        <v>0</v>
      </c>
      <c r="H272" s="192"/>
      <c r="I272" s="193">
        <f>ROUND(E272*H272,2)</f>
        <v>0</v>
      </c>
      <c r="J272" s="192"/>
      <c r="K272" s="193">
        <f>ROUND(E272*J272,2)</f>
        <v>0</v>
      </c>
      <c r="L272" s="193">
        <v>15</v>
      </c>
      <c r="M272" s="193">
        <f>G272*(1+L272/100)</f>
        <v>0</v>
      </c>
      <c r="N272" s="193">
        <v>7.3899999999999993E-2</v>
      </c>
      <c r="O272" s="193">
        <f>ROUND(E272*N272,2)</f>
        <v>2.36</v>
      </c>
      <c r="P272" s="193">
        <v>0</v>
      </c>
      <c r="Q272" s="193">
        <f>ROUND(E272*P272,2)</f>
        <v>0</v>
      </c>
      <c r="R272" s="193" t="s">
        <v>501</v>
      </c>
      <c r="S272" s="193" t="s">
        <v>217</v>
      </c>
      <c r="T272" s="193">
        <v>0.47799999999999998</v>
      </c>
      <c r="U272" s="194">
        <f>ROUND(E272*T272,2)</f>
        <v>15.3</v>
      </c>
      <c r="V272" s="193"/>
      <c r="W272" s="169"/>
      <c r="X272" s="169"/>
      <c r="Y272" s="169"/>
      <c r="Z272" s="169"/>
      <c r="AA272" s="169"/>
      <c r="AB272" s="169"/>
      <c r="AC272" s="169"/>
      <c r="AD272" s="169"/>
      <c r="AE272" s="169"/>
      <c r="AF272" s="169"/>
      <c r="AG272" s="169" t="s">
        <v>218</v>
      </c>
      <c r="AH272" s="169"/>
      <c r="AI272" s="169"/>
      <c r="AJ272" s="169"/>
      <c r="AK272" s="169"/>
      <c r="AL272" s="169"/>
      <c r="AM272" s="169"/>
      <c r="AN272" s="169"/>
      <c r="AO272" s="169"/>
      <c r="AP272" s="169"/>
      <c r="AQ272" s="169"/>
      <c r="AR272" s="169"/>
      <c r="AS272" s="169"/>
      <c r="AT272" s="169"/>
      <c r="AU272" s="169"/>
      <c r="AV272" s="169"/>
      <c r="AW272" s="169"/>
      <c r="AX272" s="169"/>
      <c r="AY272" s="169"/>
      <c r="AZ272" s="169"/>
      <c r="BA272" s="169"/>
      <c r="BB272" s="169"/>
      <c r="BC272" s="169"/>
      <c r="BD272" s="169"/>
      <c r="BE272" s="169"/>
      <c r="BF272" s="169"/>
      <c r="BG272" s="169"/>
      <c r="BH272" s="169"/>
    </row>
    <row r="273" spans="1:60" outlineLevel="1" x14ac:dyDescent="0.2">
      <c r="A273" s="170"/>
      <c r="B273" s="181"/>
      <c r="C273" s="210" t="s">
        <v>260</v>
      </c>
      <c r="D273" s="184"/>
      <c r="E273" s="188">
        <v>32</v>
      </c>
      <c r="F273" s="193"/>
      <c r="G273" s="193"/>
      <c r="H273" s="193"/>
      <c r="I273" s="193"/>
      <c r="J273" s="193"/>
      <c r="K273" s="193"/>
      <c r="L273" s="193"/>
      <c r="M273" s="193"/>
      <c r="N273" s="193"/>
      <c r="O273" s="193"/>
      <c r="P273" s="193"/>
      <c r="Q273" s="193"/>
      <c r="R273" s="193"/>
      <c r="S273" s="193"/>
      <c r="T273" s="193"/>
      <c r="U273" s="194"/>
      <c r="V273" s="193"/>
      <c r="W273" s="169"/>
      <c r="X273" s="169"/>
      <c r="Y273" s="169"/>
      <c r="Z273" s="169"/>
      <c r="AA273" s="169"/>
      <c r="AB273" s="169"/>
      <c r="AC273" s="169"/>
      <c r="AD273" s="169"/>
      <c r="AE273" s="169"/>
      <c r="AF273" s="169"/>
      <c r="AG273" s="169" t="s">
        <v>222</v>
      </c>
      <c r="AH273" s="169">
        <v>0</v>
      </c>
      <c r="AI273" s="169"/>
      <c r="AJ273" s="169"/>
      <c r="AK273" s="169"/>
      <c r="AL273" s="169"/>
      <c r="AM273" s="169"/>
      <c r="AN273" s="169"/>
      <c r="AO273" s="169"/>
      <c r="AP273" s="169"/>
      <c r="AQ273" s="169"/>
      <c r="AR273" s="169"/>
      <c r="AS273" s="169"/>
      <c r="AT273" s="169"/>
      <c r="AU273" s="169"/>
      <c r="AV273" s="169"/>
      <c r="AW273" s="169"/>
      <c r="AX273" s="169"/>
      <c r="AY273" s="169"/>
      <c r="AZ273" s="169"/>
      <c r="BA273" s="169"/>
      <c r="BB273" s="169"/>
      <c r="BC273" s="169"/>
      <c r="BD273" s="169"/>
      <c r="BE273" s="169"/>
      <c r="BF273" s="169"/>
      <c r="BG273" s="169"/>
      <c r="BH273" s="169"/>
    </row>
    <row r="274" spans="1:60" outlineLevel="1" x14ac:dyDescent="0.2">
      <c r="A274" s="170">
        <v>99</v>
      </c>
      <c r="B274" s="181" t="s">
        <v>514</v>
      </c>
      <c r="C274" s="209" t="s">
        <v>515</v>
      </c>
      <c r="D274" s="183" t="s">
        <v>215</v>
      </c>
      <c r="E274" s="187">
        <v>35.200000000000003</v>
      </c>
      <c r="F274" s="192"/>
      <c r="G274" s="193">
        <f>ROUND(E274*F274,2)</f>
        <v>0</v>
      </c>
      <c r="H274" s="192"/>
      <c r="I274" s="193">
        <f>ROUND(E274*H274,2)</f>
        <v>0</v>
      </c>
      <c r="J274" s="192"/>
      <c r="K274" s="193">
        <f>ROUND(E274*J274,2)</f>
        <v>0</v>
      </c>
      <c r="L274" s="193">
        <v>15</v>
      </c>
      <c r="M274" s="193">
        <f>G274*(1+L274/100)</f>
        <v>0</v>
      </c>
      <c r="N274" s="193">
        <v>0.17599999999999999</v>
      </c>
      <c r="O274" s="193">
        <f>ROUND(E274*N274,2)</f>
        <v>6.2</v>
      </c>
      <c r="P274" s="193">
        <v>0</v>
      </c>
      <c r="Q274" s="193">
        <f>ROUND(E274*P274,2)</f>
        <v>0</v>
      </c>
      <c r="R274" s="193" t="s">
        <v>310</v>
      </c>
      <c r="S274" s="193" t="s">
        <v>217</v>
      </c>
      <c r="T274" s="193">
        <v>0</v>
      </c>
      <c r="U274" s="194">
        <f>ROUND(E274*T274,2)</f>
        <v>0</v>
      </c>
      <c r="V274" s="193"/>
      <c r="W274" s="169"/>
      <c r="X274" s="169"/>
      <c r="Y274" s="169"/>
      <c r="Z274" s="169"/>
      <c r="AA274" s="169"/>
      <c r="AB274" s="169"/>
      <c r="AC274" s="169"/>
      <c r="AD274" s="169"/>
      <c r="AE274" s="169"/>
      <c r="AF274" s="169"/>
      <c r="AG274" s="169" t="s">
        <v>311</v>
      </c>
      <c r="AH274" s="169"/>
      <c r="AI274" s="169"/>
      <c r="AJ274" s="169"/>
      <c r="AK274" s="169"/>
      <c r="AL274" s="169"/>
      <c r="AM274" s="169"/>
      <c r="AN274" s="169"/>
      <c r="AO274" s="169"/>
      <c r="AP274" s="169"/>
      <c r="AQ274" s="169"/>
      <c r="AR274" s="169"/>
      <c r="AS274" s="169"/>
      <c r="AT274" s="169"/>
      <c r="AU274" s="169"/>
      <c r="AV274" s="169"/>
      <c r="AW274" s="169"/>
      <c r="AX274" s="169"/>
      <c r="AY274" s="169"/>
      <c r="AZ274" s="169"/>
      <c r="BA274" s="169"/>
      <c r="BB274" s="169"/>
      <c r="BC274" s="169"/>
      <c r="BD274" s="169"/>
      <c r="BE274" s="169"/>
      <c r="BF274" s="169"/>
      <c r="BG274" s="169"/>
      <c r="BH274" s="169"/>
    </row>
    <row r="275" spans="1:60" outlineLevel="1" x14ac:dyDescent="0.2">
      <c r="A275" s="170"/>
      <c r="B275" s="181"/>
      <c r="C275" s="210" t="s">
        <v>516</v>
      </c>
      <c r="D275" s="184"/>
      <c r="E275" s="188">
        <v>35.200000000000003</v>
      </c>
      <c r="F275" s="193"/>
      <c r="G275" s="193"/>
      <c r="H275" s="193"/>
      <c r="I275" s="193"/>
      <c r="J275" s="193"/>
      <c r="K275" s="193"/>
      <c r="L275" s="193"/>
      <c r="M275" s="193"/>
      <c r="N275" s="193"/>
      <c r="O275" s="193"/>
      <c r="P275" s="193"/>
      <c r="Q275" s="193"/>
      <c r="R275" s="193"/>
      <c r="S275" s="193"/>
      <c r="T275" s="193"/>
      <c r="U275" s="194"/>
      <c r="V275" s="193"/>
      <c r="W275" s="169"/>
      <c r="X275" s="169"/>
      <c r="Y275" s="169"/>
      <c r="Z275" s="169"/>
      <c r="AA275" s="169"/>
      <c r="AB275" s="169"/>
      <c r="AC275" s="169"/>
      <c r="AD275" s="169"/>
      <c r="AE275" s="169"/>
      <c r="AF275" s="169"/>
      <c r="AG275" s="169" t="s">
        <v>222</v>
      </c>
      <c r="AH275" s="169">
        <v>0</v>
      </c>
      <c r="AI275" s="169"/>
      <c r="AJ275" s="169"/>
      <c r="AK275" s="169"/>
      <c r="AL275" s="169"/>
      <c r="AM275" s="169"/>
      <c r="AN275" s="169"/>
      <c r="AO275" s="169"/>
      <c r="AP275" s="169"/>
      <c r="AQ275" s="169"/>
      <c r="AR275" s="169"/>
      <c r="AS275" s="169"/>
      <c r="AT275" s="169"/>
      <c r="AU275" s="169"/>
      <c r="AV275" s="169"/>
      <c r="AW275" s="169"/>
      <c r="AX275" s="169"/>
      <c r="AY275" s="169"/>
      <c r="AZ275" s="169"/>
      <c r="BA275" s="169"/>
      <c r="BB275" s="169"/>
      <c r="BC275" s="169"/>
      <c r="BD275" s="169"/>
      <c r="BE275" s="169"/>
      <c r="BF275" s="169"/>
      <c r="BG275" s="169"/>
      <c r="BH275" s="169"/>
    </row>
    <row r="276" spans="1:60" ht="22.5" outlineLevel="1" x14ac:dyDescent="0.2">
      <c r="A276" s="170">
        <v>100</v>
      </c>
      <c r="B276" s="181" t="s">
        <v>517</v>
      </c>
      <c r="C276" s="209" t="s">
        <v>518</v>
      </c>
      <c r="D276" s="183" t="s">
        <v>215</v>
      </c>
      <c r="E276" s="187">
        <v>74</v>
      </c>
      <c r="F276" s="192"/>
      <c r="G276" s="193">
        <f>ROUND(E276*F276,2)</f>
        <v>0</v>
      </c>
      <c r="H276" s="192"/>
      <c r="I276" s="193">
        <f>ROUND(E276*H276,2)</f>
        <v>0</v>
      </c>
      <c r="J276" s="192"/>
      <c r="K276" s="193">
        <f>ROUND(E276*J276,2)</f>
        <v>0</v>
      </c>
      <c r="L276" s="193">
        <v>15</v>
      </c>
      <c r="M276" s="193">
        <f>G276*(1+L276/100)</f>
        <v>0</v>
      </c>
      <c r="N276" s="193">
        <v>0.441</v>
      </c>
      <c r="O276" s="193">
        <f>ROUND(E276*N276,2)</f>
        <v>32.630000000000003</v>
      </c>
      <c r="P276" s="193">
        <v>0</v>
      </c>
      <c r="Q276" s="193">
        <f>ROUND(E276*P276,2)</f>
        <v>0</v>
      </c>
      <c r="R276" s="193" t="s">
        <v>501</v>
      </c>
      <c r="S276" s="193" t="s">
        <v>217</v>
      </c>
      <c r="T276" s="193">
        <v>2.9000000000000001E-2</v>
      </c>
      <c r="U276" s="194">
        <f>ROUND(E276*T276,2)</f>
        <v>2.15</v>
      </c>
      <c r="V276" s="193"/>
      <c r="W276" s="169"/>
      <c r="X276" s="169"/>
      <c r="Y276" s="169"/>
      <c r="Z276" s="169"/>
      <c r="AA276" s="169"/>
      <c r="AB276" s="169"/>
      <c r="AC276" s="169"/>
      <c r="AD276" s="169"/>
      <c r="AE276" s="169"/>
      <c r="AF276" s="169"/>
      <c r="AG276" s="169" t="s">
        <v>218</v>
      </c>
      <c r="AH276" s="169"/>
      <c r="AI276" s="169"/>
      <c r="AJ276" s="169"/>
      <c r="AK276" s="169"/>
      <c r="AL276" s="169"/>
      <c r="AM276" s="169"/>
      <c r="AN276" s="169"/>
      <c r="AO276" s="169"/>
      <c r="AP276" s="169"/>
      <c r="AQ276" s="169"/>
      <c r="AR276" s="169"/>
      <c r="AS276" s="169"/>
      <c r="AT276" s="169"/>
      <c r="AU276" s="169"/>
      <c r="AV276" s="169"/>
      <c r="AW276" s="169"/>
      <c r="AX276" s="169"/>
      <c r="AY276" s="169"/>
      <c r="AZ276" s="169"/>
      <c r="BA276" s="169"/>
      <c r="BB276" s="169"/>
      <c r="BC276" s="169"/>
      <c r="BD276" s="169"/>
      <c r="BE276" s="169"/>
      <c r="BF276" s="169"/>
      <c r="BG276" s="169"/>
      <c r="BH276" s="169"/>
    </row>
    <row r="277" spans="1:60" outlineLevel="1" x14ac:dyDescent="0.2">
      <c r="A277" s="170"/>
      <c r="B277" s="181"/>
      <c r="C277" s="210" t="s">
        <v>261</v>
      </c>
      <c r="D277" s="184"/>
      <c r="E277" s="188">
        <v>74</v>
      </c>
      <c r="F277" s="193"/>
      <c r="G277" s="193"/>
      <c r="H277" s="193"/>
      <c r="I277" s="193"/>
      <c r="J277" s="193"/>
      <c r="K277" s="193"/>
      <c r="L277" s="193"/>
      <c r="M277" s="193"/>
      <c r="N277" s="193"/>
      <c r="O277" s="193"/>
      <c r="P277" s="193"/>
      <c r="Q277" s="193"/>
      <c r="R277" s="193"/>
      <c r="S277" s="193"/>
      <c r="T277" s="193"/>
      <c r="U277" s="194"/>
      <c r="V277" s="193"/>
      <c r="W277" s="169"/>
      <c r="X277" s="169"/>
      <c r="Y277" s="169"/>
      <c r="Z277" s="169"/>
      <c r="AA277" s="169"/>
      <c r="AB277" s="169"/>
      <c r="AC277" s="169"/>
      <c r="AD277" s="169"/>
      <c r="AE277" s="169"/>
      <c r="AF277" s="169"/>
      <c r="AG277" s="169" t="s">
        <v>222</v>
      </c>
      <c r="AH277" s="169">
        <v>0</v>
      </c>
      <c r="AI277" s="169"/>
      <c r="AJ277" s="169"/>
      <c r="AK277" s="169"/>
      <c r="AL277" s="169"/>
      <c r="AM277" s="169"/>
      <c r="AN277" s="169"/>
      <c r="AO277" s="169"/>
      <c r="AP277" s="169"/>
      <c r="AQ277" s="169"/>
      <c r="AR277" s="169"/>
      <c r="AS277" s="169"/>
      <c r="AT277" s="169"/>
      <c r="AU277" s="169"/>
      <c r="AV277" s="169"/>
      <c r="AW277" s="169"/>
      <c r="AX277" s="169"/>
      <c r="AY277" s="169"/>
      <c r="AZ277" s="169"/>
      <c r="BA277" s="169"/>
      <c r="BB277" s="169"/>
      <c r="BC277" s="169"/>
      <c r="BD277" s="169"/>
      <c r="BE277" s="169"/>
      <c r="BF277" s="169"/>
      <c r="BG277" s="169"/>
      <c r="BH277" s="169"/>
    </row>
    <row r="278" spans="1:60" outlineLevel="1" x14ac:dyDescent="0.2">
      <c r="A278" s="170">
        <v>101</v>
      </c>
      <c r="B278" s="181" t="s">
        <v>519</v>
      </c>
      <c r="C278" s="209" t="s">
        <v>520</v>
      </c>
      <c r="D278" s="183" t="s">
        <v>215</v>
      </c>
      <c r="E278" s="187">
        <v>74</v>
      </c>
      <c r="F278" s="192"/>
      <c r="G278" s="193">
        <f>ROUND(E278*F278,2)</f>
        <v>0</v>
      </c>
      <c r="H278" s="192"/>
      <c r="I278" s="193">
        <f>ROUND(E278*H278,2)</f>
        <v>0</v>
      </c>
      <c r="J278" s="192"/>
      <c r="K278" s="193">
        <f>ROUND(E278*J278,2)</f>
        <v>0</v>
      </c>
      <c r="L278" s="193">
        <v>15</v>
      </c>
      <c r="M278" s="193">
        <f>G278*(1+L278/100)</f>
        <v>0</v>
      </c>
      <c r="N278" s="193">
        <v>3.15E-2</v>
      </c>
      <c r="O278" s="193">
        <f>ROUND(E278*N278,2)</f>
        <v>2.33</v>
      </c>
      <c r="P278" s="193">
        <v>0</v>
      </c>
      <c r="Q278" s="193">
        <f>ROUND(E278*P278,2)</f>
        <v>0</v>
      </c>
      <c r="R278" s="193" t="s">
        <v>501</v>
      </c>
      <c r="S278" s="193" t="s">
        <v>217</v>
      </c>
      <c r="T278" s="193">
        <v>0.55000000000000004</v>
      </c>
      <c r="U278" s="194">
        <f>ROUND(E278*T278,2)</f>
        <v>40.700000000000003</v>
      </c>
      <c r="V278" s="193"/>
      <c r="W278" s="169"/>
      <c r="X278" s="169"/>
      <c r="Y278" s="169"/>
      <c r="Z278" s="169"/>
      <c r="AA278" s="169"/>
      <c r="AB278" s="169"/>
      <c r="AC278" s="169"/>
      <c r="AD278" s="169"/>
      <c r="AE278" s="169"/>
      <c r="AF278" s="169"/>
      <c r="AG278" s="169" t="s">
        <v>218</v>
      </c>
      <c r="AH278" s="169"/>
      <c r="AI278" s="169"/>
      <c r="AJ278" s="169"/>
      <c r="AK278" s="169"/>
      <c r="AL278" s="169"/>
      <c r="AM278" s="169"/>
      <c r="AN278" s="169"/>
      <c r="AO278" s="169"/>
      <c r="AP278" s="169"/>
      <c r="AQ278" s="169"/>
      <c r="AR278" s="169"/>
      <c r="AS278" s="169"/>
      <c r="AT278" s="169"/>
      <c r="AU278" s="169"/>
      <c r="AV278" s="169"/>
      <c r="AW278" s="169"/>
      <c r="AX278" s="169"/>
      <c r="AY278" s="169"/>
      <c r="AZ278" s="169"/>
      <c r="BA278" s="169"/>
      <c r="BB278" s="169"/>
      <c r="BC278" s="169"/>
      <c r="BD278" s="169"/>
      <c r="BE278" s="169"/>
      <c r="BF278" s="169"/>
      <c r="BG278" s="169"/>
      <c r="BH278" s="169"/>
    </row>
    <row r="279" spans="1:60" outlineLevel="1" x14ac:dyDescent="0.2">
      <c r="A279" s="170"/>
      <c r="B279" s="181"/>
      <c r="C279" s="210" t="s">
        <v>261</v>
      </c>
      <c r="D279" s="184"/>
      <c r="E279" s="188">
        <v>74</v>
      </c>
      <c r="F279" s="193"/>
      <c r="G279" s="193"/>
      <c r="H279" s="193"/>
      <c r="I279" s="193"/>
      <c r="J279" s="193"/>
      <c r="K279" s="193"/>
      <c r="L279" s="193"/>
      <c r="M279" s="193"/>
      <c r="N279" s="193"/>
      <c r="O279" s="193"/>
      <c r="P279" s="193"/>
      <c r="Q279" s="193"/>
      <c r="R279" s="193"/>
      <c r="S279" s="193"/>
      <c r="T279" s="193"/>
      <c r="U279" s="194"/>
      <c r="V279" s="193"/>
      <c r="W279" s="169"/>
      <c r="X279" s="169"/>
      <c r="Y279" s="169"/>
      <c r="Z279" s="169"/>
      <c r="AA279" s="169"/>
      <c r="AB279" s="169"/>
      <c r="AC279" s="169"/>
      <c r="AD279" s="169"/>
      <c r="AE279" s="169"/>
      <c r="AF279" s="169"/>
      <c r="AG279" s="169" t="s">
        <v>222</v>
      </c>
      <c r="AH279" s="169">
        <v>0</v>
      </c>
      <c r="AI279" s="169"/>
      <c r="AJ279" s="169"/>
      <c r="AK279" s="169"/>
      <c r="AL279" s="169"/>
      <c r="AM279" s="169"/>
      <c r="AN279" s="169"/>
      <c r="AO279" s="169"/>
      <c r="AP279" s="169"/>
      <c r="AQ279" s="169"/>
      <c r="AR279" s="169"/>
      <c r="AS279" s="169"/>
      <c r="AT279" s="169"/>
      <c r="AU279" s="169"/>
      <c r="AV279" s="169"/>
      <c r="AW279" s="169"/>
      <c r="AX279" s="169"/>
      <c r="AY279" s="169"/>
      <c r="AZ279" s="169"/>
      <c r="BA279" s="169"/>
      <c r="BB279" s="169"/>
      <c r="BC279" s="169"/>
      <c r="BD279" s="169"/>
      <c r="BE279" s="169"/>
      <c r="BF279" s="169"/>
      <c r="BG279" s="169"/>
      <c r="BH279" s="169"/>
    </row>
    <row r="280" spans="1:60" outlineLevel="1" x14ac:dyDescent="0.2">
      <c r="A280" s="170">
        <v>102</v>
      </c>
      <c r="B280" s="181" t="s">
        <v>521</v>
      </c>
      <c r="C280" s="209" t="s">
        <v>522</v>
      </c>
      <c r="D280" s="183" t="s">
        <v>338</v>
      </c>
      <c r="E280" s="187">
        <v>340</v>
      </c>
      <c r="F280" s="192"/>
      <c r="G280" s="193">
        <f>ROUND(E280*F280,2)</f>
        <v>0</v>
      </c>
      <c r="H280" s="192"/>
      <c r="I280" s="193">
        <f>ROUND(E280*H280,2)</f>
        <v>0</v>
      </c>
      <c r="J280" s="192"/>
      <c r="K280" s="193">
        <f>ROUND(E280*J280,2)</f>
        <v>0</v>
      </c>
      <c r="L280" s="193">
        <v>15</v>
      </c>
      <c r="M280" s="193">
        <f>G280*(1+L280/100)</f>
        <v>0</v>
      </c>
      <c r="N280" s="193">
        <v>3.5000000000000003E-2</v>
      </c>
      <c r="O280" s="193">
        <f>ROUND(E280*N280,2)</f>
        <v>11.9</v>
      </c>
      <c r="P280" s="193">
        <v>0</v>
      </c>
      <c r="Q280" s="193">
        <f>ROUND(E280*P280,2)</f>
        <v>0</v>
      </c>
      <c r="R280" s="193" t="s">
        <v>310</v>
      </c>
      <c r="S280" s="193" t="s">
        <v>217</v>
      </c>
      <c r="T280" s="193">
        <v>0</v>
      </c>
      <c r="U280" s="194">
        <f>ROUND(E280*T280,2)</f>
        <v>0</v>
      </c>
      <c r="V280" s="193"/>
      <c r="W280" s="169"/>
      <c r="X280" s="169"/>
      <c r="Y280" s="169"/>
      <c r="Z280" s="169"/>
      <c r="AA280" s="169"/>
      <c r="AB280" s="169"/>
      <c r="AC280" s="169"/>
      <c r="AD280" s="169"/>
      <c r="AE280" s="169"/>
      <c r="AF280" s="169"/>
      <c r="AG280" s="169" t="s">
        <v>311</v>
      </c>
      <c r="AH280" s="169"/>
      <c r="AI280" s="169"/>
      <c r="AJ280" s="169"/>
      <c r="AK280" s="169"/>
      <c r="AL280" s="169"/>
      <c r="AM280" s="169"/>
      <c r="AN280" s="169"/>
      <c r="AO280" s="169"/>
      <c r="AP280" s="169"/>
      <c r="AQ280" s="169"/>
      <c r="AR280" s="169"/>
      <c r="AS280" s="169"/>
      <c r="AT280" s="169"/>
      <c r="AU280" s="169"/>
      <c r="AV280" s="169"/>
      <c r="AW280" s="169"/>
      <c r="AX280" s="169"/>
      <c r="AY280" s="169"/>
      <c r="AZ280" s="169"/>
      <c r="BA280" s="169"/>
      <c r="BB280" s="169"/>
      <c r="BC280" s="169"/>
      <c r="BD280" s="169"/>
      <c r="BE280" s="169"/>
      <c r="BF280" s="169"/>
      <c r="BG280" s="169"/>
      <c r="BH280" s="169"/>
    </row>
    <row r="281" spans="1:60" outlineLevel="1" x14ac:dyDescent="0.2">
      <c r="A281" s="170"/>
      <c r="B281" s="181"/>
      <c r="C281" s="210" t="s">
        <v>523</v>
      </c>
      <c r="D281" s="184"/>
      <c r="E281" s="188">
        <v>340</v>
      </c>
      <c r="F281" s="193"/>
      <c r="G281" s="193"/>
      <c r="H281" s="193"/>
      <c r="I281" s="193"/>
      <c r="J281" s="193"/>
      <c r="K281" s="193"/>
      <c r="L281" s="193"/>
      <c r="M281" s="193"/>
      <c r="N281" s="193"/>
      <c r="O281" s="193"/>
      <c r="P281" s="193"/>
      <c r="Q281" s="193"/>
      <c r="R281" s="193"/>
      <c r="S281" s="193"/>
      <c r="T281" s="193"/>
      <c r="U281" s="194"/>
      <c r="V281" s="193"/>
      <c r="W281" s="169"/>
      <c r="X281" s="169"/>
      <c r="Y281" s="169"/>
      <c r="Z281" s="169"/>
      <c r="AA281" s="169"/>
      <c r="AB281" s="169"/>
      <c r="AC281" s="169"/>
      <c r="AD281" s="169"/>
      <c r="AE281" s="169"/>
      <c r="AF281" s="169"/>
      <c r="AG281" s="169" t="s">
        <v>222</v>
      </c>
      <c r="AH281" s="169">
        <v>0</v>
      </c>
      <c r="AI281" s="169"/>
      <c r="AJ281" s="169"/>
      <c r="AK281" s="169"/>
      <c r="AL281" s="169"/>
      <c r="AM281" s="169"/>
      <c r="AN281" s="169"/>
      <c r="AO281" s="169"/>
      <c r="AP281" s="169"/>
      <c r="AQ281" s="169"/>
      <c r="AR281" s="169"/>
      <c r="AS281" s="169"/>
      <c r="AT281" s="169"/>
      <c r="AU281" s="169"/>
      <c r="AV281" s="169"/>
      <c r="AW281" s="169"/>
      <c r="AX281" s="169"/>
      <c r="AY281" s="169"/>
      <c r="AZ281" s="169"/>
      <c r="BA281" s="169"/>
      <c r="BB281" s="169"/>
      <c r="BC281" s="169"/>
      <c r="BD281" s="169"/>
      <c r="BE281" s="169"/>
      <c r="BF281" s="169"/>
      <c r="BG281" s="169"/>
      <c r="BH281" s="169"/>
    </row>
    <row r="282" spans="1:60" x14ac:dyDescent="0.2">
      <c r="A282" s="178" t="s">
        <v>211</v>
      </c>
      <c r="B282" s="182" t="s">
        <v>92</v>
      </c>
      <c r="C282" s="211" t="s">
        <v>93</v>
      </c>
      <c r="D282" s="185"/>
      <c r="E282" s="189"/>
      <c r="F282" s="195"/>
      <c r="G282" s="195">
        <f>SUMIF(AG283:AG329,"&lt;&gt;NOR",G283:G329)</f>
        <v>0</v>
      </c>
      <c r="H282" s="195"/>
      <c r="I282" s="195">
        <f>SUM(I283:I329)</f>
        <v>0</v>
      </c>
      <c r="J282" s="195"/>
      <c r="K282" s="195">
        <f>SUM(K283:K329)</f>
        <v>0</v>
      </c>
      <c r="L282" s="195"/>
      <c r="M282" s="195">
        <f>SUM(M283:M329)</f>
        <v>0</v>
      </c>
      <c r="N282" s="195"/>
      <c r="O282" s="195">
        <f>SUM(O283:O329)</f>
        <v>28.540000000000003</v>
      </c>
      <c r="P282" s="195"/>
      <c r="Q282" s="195">
        <f>SUM(Q283:Q329)</f>
        <v>0</v>
      </c>
      <c r="R282" s="195"/>
      <c r="S282" s="195"/>
      <c r="T282" s="195"/>
      <c r="U282" s="196">
        <f>SUM(U283:U329)</f>
        <v>656.45</v>
      </c>
      <c r="V282" s="195"/>
      <c r="AG282" t="s">
        <v>212</v>
      </c>
    </row>
    <row r="283" spans="1:60" outlineLevel="1" x14ac:dyDescent="0.2">
      <c r="A283" s="170">
        <v>103</v>
      </c>
      <c r="B283" s="181" t="s">
        <v>524</v>
      </c>
      <c r="C283" s="209" t="s">
        <v>525</v>
      </c>
      <c r="D283" s="183" t="s">
        <v>215</v>
      </c>
      <c r="E283" s="187">
        <v>42.710500000000003</v>
      </c>
      <c r="F283" s="192"/>
      <c r="G283" s="193">
        <f>ROUND(E283*F283,2)</f>
        <v>0</v>
      </c>
      <c r="H283" s="192"/>
      <c r="I283" s="193">
        <f>ROUND(E283*H283,2)</f>
        <v>0</v>
      </c>
      <c r="J283" s="192"/>
      <c r="K283" s="193">
        <f>ROUND(E283*J283,2)</f>
        <v>0</v>
      </c>
      <c r="L283" s="193">
        <v>15</v>
      </c>
      <c r="M283" s="193">
        <f>G283*(1+L283/100)</f>
        <v>0</v>
      </c>
      <c r="N283" s="193">
        <v>4.0000000000000003E-5</v>
      </c>
      <c r="O283" s="193">
        <f>ROUND(E283*N283,2)</f>
        <v>0</v>
      </c>
      <c r="P283" s="193">
        <v>0</v>
      </c>
      <c r="Q283" s="193">
        <f>ROUND(E283*P283,2)</f>
        <v>0</v>
      </c>
      <c r="R283" s="193" t="s">
        <v>271</v>
      </c>
      <c r="S283" s="193" t="s">
        <v>217</v>
      </c>
      <c r="T283" s="193">
        <v>7.8E-2</v>
      </c>
      <c r="U283" s="194">
        <f>ROUND(E283*T283,2)</f>
        <v>3.33</v>
      </c>
      <c r="V283" s="193"/>
      <c r="W283" s="169"/>
      <c r="X283" s="169"/>
      <c r="Y283" s="169"/>
      <c r="Z283" s="169"/>
      <c r="AA283" s="169"/>
      <c r="AB283" s="169"/>
      <c r="AC283" s="169"/>
      <c r="AD283" s="169"/>
      <c r="AE283" s="169"/>
      <c r="AF283" s="169"/>
      <c r="AG283" s="169" t="s">
        <v>218</v>
      </c>
      <c r="AH283" s="169"/>
      <c r="AI283" s="169"/>
      <c r="AJ283" s="169"/>
      <c r="AK283" s="169"/>
      <c r="AL283" s="169"/>
      <c r="AM283" s="169"/>
      <c r="AN283" s="169"/>
      <c r="AO283" s="169"/>
      <c r="AP283" s="169"/>
      <c r="AQ283" s="169"/>
      <c r="AR283" s="169"/>
      <c r="AS283" s="169"/>
      <c r="AT283" s="169"/>
      <c r="AU283" s="169"/>
      <c r="AV283" s="169"/>
      <c r="AW283" s="169"/>
      <c r="AX283" s="169"/>
      <c r="AY283" s="169"/>
      <c r="AZ283" s="169"/>
      <c r="BA283" s="169"/>
      <c r="BB283" s="169"/>
      <c r="BC283" s="169"/>
      <c r="BD283" s="169"/>
      <c r="BE283" s="169"/>
      <c r="BF283" s="169"/>
      <c r="BG283" s="169"/>
      <c r="BH283" s="169"/>
    </row>
    <row r="284" spans="1:60" outlineLevel="1" x14ac:dyDescent="0.2">
      <c r="A284" s="170"/>
      <c r="B284" s="181"/>
      <c r="C284" s="210" t="s">
        <v>526</v>
      </c>
      <c r="D284" s="184"/>
      <c r="E284" s="188">
        <v>2.7955000000000001</v>
      </c>
      <c r="F284" s="193"/>
      <c r="G284" s="193"/>
      <c r="H284" s="193"/>
      <c r="I284" s="193"/>
      <c r="J284" s="193"/>
      <c r="K284" s="193"/>
      <c r="L284" s="193"/>
      <c r="M284" s="193"/>
      <c r="N284" s="193"/>
      <c r="O284" s="193"/>
      <c r="P284" s="193"/>
      <c r="Q284" s="193"/>
      <c r="R284" s="193"/>
      <c r="S284" s="193"/>
      <c r="T284" s="193"/>
      <c r="U284" s="194"/>
      <c r="V284" s="193"/>
      <c r="W284" s="169"/>
      <c r="X284" s="169"/>
      <c r="Y284" s="169"/>
      <c r="Z284" s="169"/>
      <c r="AA284" s="169"/>
      <c r="AB284" s="169"/>
      <c r="AC284" s="169"/>
      <c r="AD284" s="169"/>
      <c r="AE284" s="169"/>
      <c r="AF284" s="169"/>
      <c r="AG284" s="169" t="s">
        <v>222</v>
      </c>
      <c r="AH284" s="169">
        <v>0</v>
      </c>
      <c r="AI284" s="169"/>
      <c r="AJ284" s="169"/>
      <c r="AK284" s="169"/>
      <c r="AL284" s="169"/>
      <c r="AM284" s="169"/>
      <c r="AN284" s="169"/>
      <c r="AO284" s="169"/>
      <c r="AP284" s="169"/>
      <c r="AQ284" s="169"/>
      <c r="AR284" s="169"/>
      <c r="AS284" s="169"/>
      <c r="AT284" s="169"/>
      <c r="AU284" s="169"/>
      <c r="AV284" s="169"/>
      <c r="AW284" s="169"/>
      <c r="AX284" s="169"/>
      <c r="AY284" s="169"/>
      <c r="AZ284" s="169"/>
      <c r="BA284" s="169"/>
      <c r="BB284" s="169"/>
      <c r="BC284" s="169"/>
      <c r="BD284" s="169"/>
      <c r="BE284" s="169"/>
      <c r="BF284" s="169"/>
      <c r="BG284" s="169"/>
      <c r="BH284" s="169"/>
    </row>
    <row r="285" spans="1:60" ht="33.75" outlineLevel="1" x14ac:dyDescent="0.2">
      <c r="A285" s="170"/>
      <c r="B285" s="181"/>
      <c r="C285" s="210" t="s">
        <v>527</v>
      </c>
      <c r="D285" s="184"/>
      <c r="E285" s="188">
        <v>22.545000000000002</v>
      </c>
      <c r="F285" s="193"/>
      <c r="G285" s="193"/>
      <c r="H285" s="193"/>
      <c r="I285" s="193"/>
      <c r="J285" s="193"/>
      <c r="K285" s="193"/>
      <c r="L285" s="193"/>
      <c r="M285" s="193"/>
      <c r="N285" s="193"/>
      <c r="O285" s="193"/>
      <c r="P285" s="193"/>
      <c r="Q285" s="193"/>
      <c r="R285" s="193"/>
      <c r="S285" s="193"/>
      <c r="T285" s="193"/>
      <c r="U285" s="194"/>
      <c r="V285" s="193"/>
      <c r="W285" s="169"/>
      <c r="X285" s="169"/>
      <c r="Y285" s="169"/>
      <c r="Z285" s="169"/>
      <c r="AA285" s="169"/>
      <c r="AB285" s="169"/>
      <c r="AC285" s="169"/>
      <c r="AD285" s="169"/>
      <c r="AE285" s="169"/>
      <c r="AF285" s="169"/>
      <c r="AG285" s="169" t="s">
        <v>222</v>
      </c>
      <c r="AH285" s="169">
        <v>0</v>
      </c>
      <c r="AI285" s="169"/>
      <c r="AJ285" s="169"/>
      <c r="AK285" s="169"/>
      <c r="AL285" s="169"/>
      <c r="AM285" s="169"/>
      <c r="AN285" s="169"/>
      <c r="AO285" s="169"/>
      <c r="AP285" s="169"/>
      <c r="AQ285" s="169"/>
      <c r="AR285" s="169"/>
      <c r="AS285" s="169"/>
      <c r="AT285" s="169"/>
      <c r="AU285" s="169"/>
      <c r="AV285" s="169"/>
      <c r="AW285" s="169"/>
      <c r="AX285" s="169"/>
      <c r="AY285" s="169"/>
      <c r="AZ285" s="169"/>
      <c r="BA285" s="169"/>
      <c r="BB285" s="169"/>
      <c r="BC285" s="169"/>
      <c r="BD285" s="169"/>
      <c r="BE285" s="169"/>
      <c r="BF285" s="169"/>
      <c r="BG285" s="169"/>
      <c r="BH285" s="169"/>
    </row>
    <row r="286" spans="1:60" outlineLevel="1" x14ac:dyDescent="0.2">
      <c r="A286" s="170"/>
      <c r="B286" s="181"/>
      <c r="C286" s="210" t="s">
        <v>528</v>
      </c>
      <c r="D286" s="184"/>
      <c r="E286" s="188">
        <v>17.37</v>
      </c>
      <c r="F286" s="193"/>
      <c r="G286" s="193"/>
      <c r="H286" s="193"/>
      <c r="I286" s="193"/>
      <c r="J286" s="193"/>
      <c r="K286" s="193"/>
      <c r="L286" s="193"/>
      <c r="M286" s="193"/>
      <c r="N286" s="193"/>
      <c r="O286" s="193"/>
      <c r="P286" s="193"/>
      <c r="Q286" s="193"/>
      <c r="R286" s="193"/>
      <c r="S286" s="193"/>
      <c r="T286" s="193"/>
      <c r="U286" s="194"/>
      <c r="V286" s="193"/>
      <c r="W286" s="169"/>
      <c r="X286" s="169"/>
      <c r="Y286" s="169"/>
      <c r="Z286" s="169"/>
      <c r="AA286" s="169"/>
      <c r="AB286" s="169"/>
      <c r="AC286" s="169"/>
      <c r="AD286" s="169"/>
      <c r="AE286" s="169"/>
      <c r="AF286" s="169"/>
      <c r="AG286" s="169" t="s">
        <v>222</v>
      </c>
      <c r="AH286" s="169">
        <v>0</v>
      </c>
      <c r="AI286" s="169"/>
      <c r="AJ286" s="169"/>
      <c r="AK286" s="169"/>
      <c r="AL286" s="169"/>
      <c r="AM286" s="169"/>
      <c r="AN286" s="169"/>
      <c r="AO286" s="169"/>
      <c r="AP286" s="169"/>
      <c r="AQ286" s="169"/>
      <c r="AR286" s="169"/>
      <c r="AS286" s="169"/>
      <c r="AT286" s="169"/>
      <c r="AU286" s="169"/>
      <c r="AV286" s="169"/>
      <c r="AW286" s="169"/>
      <c r="AX286" s="169"/>
      <c r="AY286" s="169"/>
      <c r="AZ286" s="169"/>
      <c r="BA286" s="169"/>
      <c r="BB286" s="169"/>
      <c r="BC286" s="169"/>
      <c r="BD286" s="169"/>
      <c r="BE286" s="169"/>
      <c r="BF286" s="169"/>
      <c r="BG286" s="169"/>
      <c r="BH286" s="169"/>
    </row>
    <row r="287" spans="1:60" outlineLevel="1" x14ac:dyDescent="0.2">
      <c r="A287" s="170">
        <v>104</v>
      </c>
      <c r="B287" s="181" t="s">
        <v>529</v>
      </c>
      <c r="C287" s="209" t="s">
        <v>530</v>
      </c>
      <c r="D287" s="183" t="s">
        <v>215</v>
      </c>
      <c r="E287" s="187">
        <v>174.916</v>
      </c>
      <c r="F287" s="192"/>
      <c r="G287" s="193">
        <f>ROUND(E287*F287,2)</f>
        <v>0</v>
      </c>
      <c r="H287" s="192"/>
      <c r="I287" s="193">
        <f>ROUND(E287*H287,2)</f>
        <v>0</v>
      </c>
      <c r="J287" s="192"/>
      <c r="K287" s="193">
        <f>ROUND(E287*J287,2)</f>
        <v>0</v>
      </c>
      <c r="L287" s="193">
        <v>15</v>
      </c>
      <c r="M287" s="193">
        <f>G287*(1+L287/100)</f>
        <v>0</v>
      </c>
      <c r="N287" s="193">
        <v>2.9850000000000002E-2</v>
      </c>
      <c r="O287" s="193">
        <f>ROUND(E287*N287,2)</f>
        <v>5.22</v>
      </c>
      <c r="P287" s="193">
        <v>0</v>
      </c>
      <c r="Q287" s="193">
        <f>ROUND(E287*P287,2)</f>
        <v>0</v>
      </c>
      <c r="R287" s="193" t="s">
        <v>271</v>
      </c>
      <c r="S287" s="193" t="s">
        <v>217</v>
      </c>
      <c r="T287" s="193">
        <v>0.83199999999999996</v>
      </c>
      <c r="U287" s="194">
        <f>ROUND(E287*T287,2)</f>
        <v>145.53</v>
      </c>
      <c r="V287" s="193"/>
      <c r="W287" s="169"/>
      <c r="X287" s="169"/>
      <c r="Y287" s="169"/>
      <c r="Z287" s="169"/>
      <c r="AA287" s="169"/>
      <c r="AB287" s="169"/>
      <c r="AC287" s="169"/>
      <c r="AD287" s="169"/>
      <c r="AE287" s="169"/>
      <c r="AF287" s="169"/>
      <c r="AG287" s="169" t="s">
        <v>218</v>
      </c>
      <c r="AH287" s="169"/>
      <c r="AI287" s="169"/>
      <c r="AJ287" s="169"/>
      <c r="AK287" s="169"/>
      <c r="AL287" s="169"/>
      <c r="AM287" s="169"/>
      <c r="AN287" s="169"/>
      <c r="AO287" s="169"/>
      <c r="AP287" s="169"/>
      <c r="AQ287" s="169"/>
      <c r="AR287" s="169"/>
      <c r="AS287" s="169"/>
      <c r="AT287" s="169"/>
      <c r="AU287" s="169"/>
      <c r="AV287" s="169"/>
      <c r="AW287" s="169"/>
      <c r="AX287" s="169"/>
      <c r="AY287" s="169"/>
      <c r="AZ287" s="169"/>
      <c r="BA287" s="169"/>
      <c r="BB287" s="169"/>
      <c r="BC287" s="169"/>
      <c r="BD287" s="169"/>
      <c r="BE287" s="169"/>
      <c r="BF287" s="169"/>
      <c r="BG287" s="169"/>
      <c r="BH287" s="169"/>
    </row>
    <row r="288" spans="1:60" outlineLevel="1" x14ac:dyDescent="0.2">
      <c r="A288" s="170"/>
      <c r="B288" s="181"/>
      <c r="C288" s="210" t="s">
        <v>531</v>
      </c>
      <c r="D288" s="184"/>
      <c r="E288" s="188">
        <v>34.316000000000003</v>
      </c>
      <c r="F288" s="193"/>
      <c r="G288" s="193"/>
      <c r="H288" s="193"/>
      <c r="I288" s="193"/>
      <c r="J288" s="193"/>
      <c r="K288" s="193"/>
      <c r="L288" s="193"/>
      <c r="M288" s="193"/>
      <c r="N288" s="193"/>
      <c r="O288" s="193"/>
      <c r="P288" s="193"/>
      <c r="Q288" s="193"/>
      <c r="R288" s="193"/>
      <c r="S288" s="193"/>
      <c r="T288" s="193"/>
      <c r="U288" s="194"/>
      <c r="V288" s="193"/>
      <c r="W288" s="169"/>
      <c r="X288" s="169"/>
      <c r="Y288" s="169"/>
      <c r="Z288" s="169"/>
      <c r="AA288" s="169"/>
      <c r="AB288" s="169"/>
      <c r="AC288" s="169"/>
      <c r="AD288" s="169"/>
      <c r="AE288" s="169"/>
      <c r="AF288" s="169"/>
      <c r="AG288" s="169" t="s">
        <v>222</v>
      </c>
      <c r="AH288" s="169">
        <v>0</v>
      </c>
      <c r="AI288" s="169"/>
      <c r="AJ288" s="169"/>
      <c r="AK288" s="169"/>
      <c r="AL288" s="169"/>
      <c r="AM288" s="169"/>
      <c r="AN288" s="169"/>
      <c r="AO288" s="169"/>
      <c r="AP288" s="169"/>
      <c r="AQ288" s="169"/>
      <c r="AR288" s="169"/>
      <c r="AS288" s="169"/>
      <c r="AT288" s="169"/>
      <c r="AU288" s="169"/>
      <c r="AV288" s="169"/>
      <c r="AW288" s="169"/>
      <c r="AX288" s="169"/>
      <c r="AY288" s="169"/>
      <c r="AZ288" s="169"/>
      <c r="BA288" s="169"/>
      <c r="BB288" s="169"/>
      <c r="BC288" s="169"/>
      <c r="BD288" s="169"/>
      <c r="BE288" s="169"/>
      <c r="BF288" s="169"/>
      <c r="BG288" s="169"/>
      <c r="BH288" s="169"/>
    </row>
    <row r="289" spans="1:60" ht="33.75" outlineLevel="1" x14ac:dyDescent="0.2">
      <c r="A289" s="170"/>
      <c r="B289" s="181"/>
      <c r="C289" s="210" t="s">
        <v>532</v>
      </c>
      <c r="D289" s="184"/>
      <c r="E289" s="188">
        <v>140.6</v>
      </c>
      <c r="F289" s="193"/>
      <c r="G289" s="193"/>
      <c r="H289" s="193"/>
      <c r="I289" s="193"/>
      <c r="J289" s="193"/>
      <c r="K289" s="193"/>
      <c r="L289" s="193"/>
      <c r="M289" s="193"/>
      <c r="N289" s="193"/>
      <c r="O289" s="193"/>
      <c r="P289" s="193"/>
      <c r="Q289" s="193"/>
      <c r="R289" s="193"/>
      <c r="S289" s="193"/>
      <c r="T289" s="193"/>
      <c r="U289" s="194"/>
      <c r="V289" s="193"/>
      <c r="W289" s="169"/>
      <c r="X289" s="169"/>
      <c r="Y289" s="169"/>
      <c r="Z289" s="169"/>
      <c r="AA289" s="169"/>
      <c r="AB289" s="169"/>
      <c r="AC289" s="169"/>
      <c r="AD289" s="169"/>
      <c r="AE289" s="169"/>
      <c r="AF289" s="169"/>
      <c r="AG289" s="169" t="s">
        <v>222</v>
      </c>
      <c r="AH289" s="169">
        <v>0</v>
      </c>
      <c r="AI289" s="169"/>
      <c r="AJ289" s="169"/>
      <c r="AK289" s="169"/>
      <c r="AL289" s="169"/>
      <c r="AM289" s="169"/>
      <c r="AN289" s="169"/>
      <c r="AO289" s="169"/>
      <c r="AP289" s="169"/>
      <c r="AQ289" s="169"/>
      <c r="AR289" s="169"/>
      <c r="AS289" s="169"/>
      <c r="AT289" s="169"/>
      <c r="AU289" s="169"/>
      <c r="AV289" s="169"/>
      <c r="AW289" s="169"/>
      <c r="AX289" s="169"/>
      <c r="AY289" s="169"/>
      <c r="AZ289" s="169"/>
      <c r="BA289" s="169"/>
      <c r="BB289" s="169"/>
      <c r="BC289" s="169"/>
      <c r="BD289" s="169"/>
      <c r="BE289" s="169"/>
      <c r="BF289" s="169"/>
      <c r="BG289" s="169"/>
      <c r="BH289" s="169"/>
    </row>
    <row r="290" spans="1:60" outlineLevel="1" x14ac:dyDescent="0.2">
      <c r="A290" s="170">
        <v>105</v>
      </c>
      <c r="B290" s="181" t="s">
        <v>533</v>
      </c>
      <c r="C290" s="209" t="s">
        <v>534</v>
      </c>
      <c r="D290" s="183" t="s">
        <v>215</v>
      </c>
      <c r="E290" s="187">
        <v>95.877499999999998</v>
      </c>
      <c r="F290" s="192"/>
      <c r="G290" s="193">
        <f>ROUND(E290*F290,2)</f>
        <v>0</v>
      </c>
      <c r="H290" s="192"/>
      <c r="I290" s="193">
        <f>ROUND(E290*H290,2)</f>
        <v>0</v>
      </c>
      <c r="J290" s="192"/>
      <c r="K290" s="193">
        <f>ROUND(E290*J290,2)</f>
        <v>0</v>
      </c>
      <c r="L290" s="193">
        <v>15</v>
      </c>
      <c r="M290" s="193">
        <f>G290*(1+L290/100)</f>
        <v>0</v>
      </c>
      <c r="N290" s="193">
        <v>2.495E-2</v>
      </c>
      <c r="O290" s="193">
        <f>ROUND(E290*N290,2)</f>
        <v>2.39</v>
      </c>
      <c r="P290" s="193">
        <v>0</v>
      </c>
      <c r="Q290" s="193">
        <f>ROUND(E290*P290,2)</f>
        <v>0</v>
      </c>
      <c r="R290" s="193" t="s">
        <v>271</v>
      </c>
      <c r="S290" s="193" t="s">
        <v>217</v>
      </c>
      <c r="T290" s="193">
        <v>0.37</v>
      </c>
      <c r="U290" s="194">
        <f>ROUND(E290*T290,2)</f>
        <v>35.47</v>
      </c>
      <c r="V290" s="193"/>
      <c r="W290" s="169"/>
      <c r="X290" s="169"/>
      <c r="Y290" s="169"/>
      <c r="Z290" s="169"/>
      <c r="AA290" s="169"/>
      <c r="AB290" s="169"/>
      <c r="AC290" s="169"/>
      <c r="AD290" s="169"/>
      <c r="AE290" s="169"/>
      <c r="AF290" s="169"/>
      <c r="AG290" s="169" t="s">
        <v>218</v>
      </c>
      <c r="AH290" s="169"/>
      <c r="AI290" s="169"/>
      <c r="AJ290" s="169"/>
      <c r="AK290" s="169"/>
      <c r="AL290" s="169"/>
      <c r="AM290" s="169"/>
      <c r="AN290" s="169"/>
      <c r="AO290" s="169"/>
      <c r="AP290" s="169"/>
      <c r="AQ290" s="169"/>
      <c r="AR290" s="169"/>
      <c r="AS290" s="169"/>
      <c r="AT290" s="169"/>
      <c r="AU290" s="169"/>
      <c r="AV290" s="169"/>
      <c r="AW290" s="169"/>
      <c r="AX290" s="169"/>
      <c r="AY290" s="169"/>
      <c r="AZ290" s="169"/>
      <c r="BA290" s="169"/>
      <c r="BB290" s="169"/>
      <c r="BC290" s="169"/>
      <c r="BD290" s="169"/>
      <c r="BE290" s="169"/>
      <c r="BF290" s="169"/>
      <c r="BG290" s="169"/>
      <c r="BH290" s="169"/>
    </row>
    <row r="291" spans="1:60" outlineLevel="1" x14ac:dyDescent="0.2">
      <c r="A291" s="170"/>
      <c r="B291" s="181"/>
      <c r="C291" s="272" t="s">
        <v>535</v>
      </c>
      <c r="D291" s="273"/>
      <c r="E291" s="274"/>
      <c r="F291" s="275"/>
      <c r="G291" s="276"/>
      <c r="H291" s="193"/>
      <c r="I291" s="193"/>
      <c r="J291" s="193"/>
      <c r="K291" s="193"/>
      <c r="L291" s="193"/>
      <c r="M291" s="193"/>
      <c r="N291" s="193"/>
      <c r="O291" s="193"/>
      <c r="P291" s="193"/>
      <c r="Q291" s="193"/>
      <c r="R291" s="193"/>
      <c r="S291" s="193"/>
      <c r="T291" s="193"/>
      <c r="U291" s="194"/>
      <c r="V291" s="193"/>
      <c r="W291" s="169"/>
      <c r="X291" s="169"/>
      <c r="Y291" s="169"/>
      <c r="Z291" s="169"/>
      <c r="AA291" s="169"/>
      <c r="AB291" s="169"/>
      <c r="AC291" s="169"/>
      <c r="AD291" s="169"/>
      <c r="AE291" s="169"/>
      <c r="AF291" s="169"/>
      <c r="AG291" s="169" t="s">
        <v>220</v>
      </c>
      <c r="AH291" s="169"/>
      <c r="AI291" s="169"/>
      <c r="AJ291" s="169"/>
      <c r="AK291" s="169"/>
      <c r="AL291" s="169"/>
      <c r="AM291" s="169"/>
      <c r="AN291" s="169"/>
      <c r="AO291" s="169"/>
      <c r="AP291" s="169"/>
      <c r="AQ291" s="169"/>
      <c r="AR291" s="169"/>
      <c r="AS291" s="169"/>
      <c r="AT291" s="169"/>
      <c r="AU291" s="169"/>
      <c r="AV291" s="169"/>
      <c r="AW291" s="169"/>
      <c r="AX291" s="169"/>
      <c r="AY291" s="169"/>
      <c r="AZ291" s="169"/>
      <c r="BA291" s="177" t="str">
        <f>C291</f>
        <v>včetně postřiku.</v>
      </c>
      <c r="BB291" s="169"/>
      <c r="BC291" s="169"/>
      <c r="BD291" s="169"/>
      <c r="BE291" s="169"/>
      <c r="BF291" s="169"/>
      <c r="BG291" s="169"/>
      <c r="BH291" s="169"/>
    </row>
    <row r="292" spans="1:60" outlineLevel="1" x14ac:dyDescent="0.2">
      <c r="A292" s="170"/>
      <c r="B292" s="181"/>
      <c r="C292" s="210" t="s">
        <v>536</v>
      </c>
      <c r="D292" s="184"/>
      <c r="E292" s="188"/>
      <c r="F292" s="193"/>
      <c r="G292" s="193"/>
      <c r="H292" s="193"/>
      <c r="I292" s="193"/>
      <c r="J292" s="193"/>
      <c r="K292" s="193"/>
      <c r="L292" s="193"/>
      <c r="M292" s="193"/>
      <c r="N292" s="193"/>
      <c r="O292" s="193"/>
      <c r="P292" s="193"/>
      <c r="Q292" s="193"/>
      <c r="R292" s="193"/>
      <c r="S292" s="193"/>
      <c r="T292" s="193"/>
      <c r="U292" s="194"/>
      <c r="V292" s="193"/>
      <c r="W292" s="169"/>
      <c r="X292" s="169"/>
      <c r="Y292" s="169"/>
      <c r="Z292" s="169"/>
      <c r="AA292" s="169"/>
      <c r="AB292" s="169"/>
      <c r="AC292" s="169"/>
      <c r="AD292" s="169"/>
      <c r="AE292" s="169"/>
      <c r="AF292" s="169"/>
      <c r="AG292" s="169" t="s">
        <v>222</v>
      </c>
      <c r="AH292" s="169">
        <v>0</v>
      </c>
      <c r="AI292" s="169"/>
      <c r="AJ292" s="169"/>
      <c r="AK292" s="169"/>
      <c r="AL292" s="169"/>
      <c r="AM292" s="169"/>
      <c r="AN292" s="169"/>
      <c r="AO292" s="169"/>
      <c r="AP292" s="169"/>
      <c r="AQ292" s="169"/>
      <c r="AR292" s="169"/>
      <c r="AS292" s="169"/>
      <c r="AT292" s="169"/>
      <c r="AU292" s="169"/>
      <c r="AV292" s="169"/>
      <c r="AW292" s="169"/>
      <c r="AX292" s="169"/>
      <c r="AY292" s="169"/>
      <c r="AZ292" s="169"/>
      <c r="BA292" s="169"/>
      <c r="BB292" s="169"/>
      <c r="BC292" s="169"/>
      <c r="BD292" s="169"/>
      <c r="BE292" s="169"/>
      <c r="BF292" s="169"/>
      <c r="BG292" s="169"/>
      <c r="BH292" s="169"/>
    </row>
    <row r="293" spans="1:60" outlineLevel="1" x14ac:dyDescent="0.2">
      <c r="A293" s="170"/>
      <c r="B293" s="181"/>
      <c r="C293" s="210" t="s">
        <v>537</v>
      </c>
      <c r="D293" s="184"/>
      <c r="E293" s="188">
        <v>2.82</v>
      </c>
      <c r="F293" s="193"/>
      <c r="G293" s="193"/>
      <c r="H293" s="193"/>
      <c r="I293" s="193"/>
      <c r="J293" s="193"/>
      <c r="K293" s="193"/>
      <c r="L293" s="193"/>
      <c r="M293" s="193"/>
      <c r="N293" s="193"/>
      <c r="O293" s="193"/>
      <c r="P293" s="193"/>
      <c r="Q293" s="193"/>
      <c r="R293" s="193"/>
      <c r="S293" s="193"/>
      <c r="T293" s="193"/>
      <c r="U293" s="194"/>
      <c r="V293" s="193"/>
      <c r="W293" s="169"/>
      <c r="X293" s="169"/>
      <c r="Y293" s="169"/>
      <c r="Z293" s="169"/>
      <c r="AA293" s="169"/>
      <c r="AB293" s="169"/>
      <c r="AC293" s="169"/>
      <c r="AD293" s="169"/>
      <c r="AE293" s="169"/>
      <c r="AF293" s="169"/>
      <c r="AG293" s="169" t="s">
        <v>222</v>
      </c>
      <c r="AH293" s="169">
        <v>0</v>
      </c>
      <c r="AI293" s="169"/>
      <c r="AJ293" s="169"/>
      <c r="AK293" s="169"/>
      <c r="AL293" s="169"/>
      <c r="AM293" s="169"/>
      <c r="AN293" s="169"/>
      <c r="AO293" s="169"/>
      <c r="AP293" s="169"/>
      <c r="AQ293" s="169"/>
      <c r="AR293" s="169"/>
      <c r="AS293" s="169"/>
      <c r="AT293" s="169"/>
      <c r="AU293" s="169"/>
      <c r="AV293" s="169"/>
      <c r="AW293" s="169"/>
      <c r="AX293" s="169"/>
      <c r="AY293" s="169"/>
      <c r="AZ293" s="169"/>
      <c r="BA293" s="169"/>
      <c r="BB293" s="169"/>
      <c r="BC293" s="169"/>
      <c r="BD293" s="169"/>
      <c r="BE293" s="169"/>
      <c r="BF293" s="169"/>
      <c r="BG293" s="169"/>
      <c r="BH293" s="169"/>
    </row>
    <row r="294" spans="1:60" ht="22.5" outlineLevel="1" x14ac:dyDescent="0.2">
      <c r="A294" s="170"/>
      <c r="B294" s="181"/>
      <c r="C294" s="210" t="s">
        <v>538</v>
      </c>
      <c r="D294" s="184"/>
      <c r="E294" s="188">
        <v>26.963750000000001</v>
      </c>
      <c r="F294" s="193"/>
      <c r="G294" s="193"/>
      <c r="H294" s="193"/>
      <c r="I294" s="193"/>
      <c r="J294" s="193"/>
      <c r="K294" s="193"/>
      <c r="L294" s="193"/>
      <c r="M294" s="193"/>
      <c r="N294" s="193"/>
      <c r="O294" s="193"/>
      <c r="P294" s="193"/>
      <c r="Q294" s="193"/>
      <c r="R294" s="193"/>
      <c r="S294" s="193"/>
      <c r="T294" s="193"/>
      <c r="U294" s="194"/>
      <c r="V294" s="193"/>
      <c r="W294" s="169"/>
      <c r="X294" s="169"/>
      <c r="Y294" s="169"/>
      <c r="Z294" s="169"/>
      <c r="AA294" s="169"/>
      <c r="AB294" s="169"/>
      <c r="AC294" s="169"/>
      <c r="AD294" s="169"/>
      <c r="AE294" s="169"/>
      <c r="AF294" s="169"/>
      <c r="AG294" s="169" t="s">
        <v>222</v>
      </c>
      <c r="AH294" s="169">
        <v>0</v>
      </c>
      <c r="AI294" s="169"/>
      <c r="AJ294" s="169"/>
      <c r="AK294" s="169"/>
      <c r="AL294" s="169"/>
      <c r="AM294" s="169"/>
      <c r="AN294" s="169"/>
      <c r="AO294" s="169"/>
      <c r="AP294" s="169"/>
      <c r="AQ294" s="169"/>
      <c r="AR294" s="169"/>
      <c r="AS294" s="169"/>
      <c r="AT294" s="169"/>
      <c r="AU294" s="169"/>
      <c r="AV294" s="169"/>
      <c r="AW294" s="169"/>
      <c r="AX294" s="169"/>
      <c r="AY294" s="169"/>
      <c r="AZ294" s="169"/>
      <c r="BA294" s="169"/>
      <c r="BB294" s="169"/>
      <c r="BC294" s="169"/>
      <c r="BD294" s="169"/>
      <c r="BE294" s="169"/>
      <c r="BF294" s="169"/>
      <c r="BG294" s="169"/>
      <c r="BH294" s="169"/>
    </row>
    <row r="295" spans="1:60" ht="22.5" outlineLevel="1" x14ac:dyDescent="0.2">
      <c r="A295" s="170"/>
      <c r="B295" s="181"/>
      <c r="C295" s="210" t="s">
        <v>539</v>
      </c>
      <c r="D295" s="184"/>
      <c r="E295" s="188">
        <v>12.34775</v>
      </c>
      <c r="F295" s="193"/>
      <c r="G295" s="193"/>
      <c r="H295" s="193"/>
      <c r="I295" s="193"/>
      <c r="J295" s="193"/>
      <c r="K295" s="193"/>
      <c r="L295" s="193"/>
      <c r="M295" s="193"/>
      <c r="N295" s="193"/>
      <c r="O295" s="193"/>
      <c r="P295" s="193"/>
      <c r="Q295" s="193"/>
      <c r="R295" s="193"/>
      <c r="S295" s="193"/>
      <c r="T295" s="193"/>
      <c r="U295" s="194"/>
      <c r="V295" s="193"/>
      <c r="W295" s="169"/>
      <c r="X295" s="169"/>
      <c r="Y295" s="169"/>
      <c r="Z295" s="169"/>
      <c r="AA295" s="169"/>
      <c r="AB295" s="169"/>
      <c r="AC295" s="169"/>
      <c r="AD295" s="169"/>
      <c r="AE295" s="169"/>
      <c r="AF295" s="169"/>
      <c r="AG295" s="169" t="s">
        <v>222</v>
      </c>
      <c r="AH295" s="169">
        <v>0</v>
      </c>
      <c r="AI295" s="169"/>
      <c r="AJ295" s="169"/>
      <c r="AK295" s="169"/>
      <c r="AL295" s="169"/>
      <c r="AM295" s="169"/>
      <c r="AN295" s="169"/>
      <c r="AO295" s="169"/>
      <c r="AP295" s="169"/>
      <c r="AQ295" s="169"/>
      <c r="AR295" s="169"/>
      <c r="AS295" s="169"/>
      <c r="AT295" s="169"/>
      <c r="AU295" s="169"/>
      <c r="AV295" s="169"/>
      <c r="AW295" s="169"/>
      <c r="AX295" s="169"/>
      <c r="AY295" s="169"/>
      <c r="AZ295" s="169"/>
      <c r="BA295" s="169"/>
      <c r="BB295" s="169"/>
      <c r="BC295" s="169"/>
      <c r="BD295" s="169"/>
      <c r="BE295" s="169"/>
      <c r="BF295" s="169"/>
      <c r="BG295" s="169"/>
      <c r="BH295" s="169"/>
    </row>
    <row r="296" spans="1:60" ht="22.5" outlineLevel="1" x14ac:dyDescent="0.2">
      <c r="A296" s="170"/>
      <c r="B296" s="181"/>
      <c r="C296" s="210" t="s">
        <v>540</v>
      </c>
      <c r="D296" s="184"/>
      <c r="E296" s="188">
        <v>20.154</v>
      </c>
      <c r="F296" s="193"/>
      <c r="G296" s="193"/>
      <c r="H296" s="193"/>
      <c r="I296" s="193"/>
      <c r="J296" s="193"/>
      <c r="K296" s="193"/>
      <c r="L296" s="193"/>
      <c r="M296" s="193"/>
      <c r="N296" s="193"/>
      <c r="O296" s="193"/>
      <c r="P296" s="193"/>
      <c r="Q296" s="193"/>
      <c r="R296" s="193"/>
      <c r="S296" s="193"/>
      <c r="T296" s="193"/>
      <c r="U296" s="194"/>
      <c r="V296" s="193"/>
      <c r="W296" s="169"/>
      <c r="X296" s="169"/>
      <c r="Y296" s="169"/>
      <c r="Z296" s="169"/>
      <c r="AA296" s="169"/>
      <c r="AB296" s="169"/>
      <c r="AC296" s="169"/>
      <c r="AD296" s="169"/>
      <c r="AE296" s="169"/>
      <c r="AF296" s="169"/>
      <c r="AG296" s="169" t="s">
        <v>222</v>
      </c>
      <c r="AH296" s="169">
        <v>0</v>
      </c>
      <c r="AI296" s="169"/>
      <c r="AJ296" s="169"/>
      <c r="AK296" s="169"/>
      <c r="AL296" s="169"/>
      <c r="AM296" s="169"/>
      <c r="AN296" s="169"/>
      <c r="AO296" s="169"/>
      <c r="AP296" s="169"/>
      <c r="AQ296" s="169"/>
      <c r="AR296" s="169"/>
      <c r="AS296" s="169"/>
      <c r="AT296" s="169"/>
      <c r="AU296" s="169"/>
      <c r="AV296" s="169"/>
      <c r="AW296" s="169"/>
      <c r="AX296" s="169"/>
      <c r="AY296" s="169"/>
      <c r="AZ296" s="169"/>
      <c r="BA296" s="169"/>
      <c r="BB296" s="169"/>
      <c r="BC296" s="169"/>
      <c r="BD296" s="169"/>
      <c r="BE296" s="169"/>
      <c r="BF296" s="169"/>
      <c r="BG296" s="169"/>
      <c r="BH296" s="169"/>
    </row>
    <row r="297" spans="1:60" ht="22.5" outlineLevel="1" x14ac:dyDescent="0.2">
      <c r="A297" s="170"/>
      <c r="B297" s="181"/>
      <c r="C297" s="210" t="s">
        <v>541</v>
      </c>
      <c r="D297" s="184"/>
      <c r="E297" s="188">
        <v>12.554</v>
      </c>
      <c r="F297" s="193"/>
      <c r="G297" s="193"/>
      <c r="H297" s="193"/>
      <c r="I297" s="193"/>
      <c r="J297" s="193"/>
      <c r="K297" s="193"/>
      <c r="L297" s="193"/>
      <c r="M297" s="193"/>
      <c r="N297" s="193"/>
      <c r="O297" s="193"/>
      <c r="P297" s="193"/>
      <c r="Q297" s="193"/>
      <c r="R297" s="193"/>
      <c r="S297" s="193"/>
      <c r="T297" s="193"/>
      <c r="U297" s="194"/>
      <c r="V297" s="193"/>
      <c r="W297" s="169"/>
      <c r="X297" s="169"/>
      <c r="Y297" s="169"/>
      <c r="Z297" s="169"/>
      <c r="AA297" s="169"/>
      <c r="AB297" s="169"/>
      <c r="AC297" s="169"/>
      <c r="AD297" s="169"/>
      <c r="AE297" s="169"/>
      <c r="AF297" s="169"/>
      <c r="AG297" s="169" t="s">
        <v>222</v>
      </c>
      <c r="AH297" s="169">
        <v>0</v>
      </c>
      <c r="AI297" s="169"/>
      <c r="AJ297" s="169"/>
      <c r="AK297" s="169"/>
      <c r="AL297" s="169"/>
      <c r="AM297" s="169"/>
      <c r="AN297" s="169"/>
      <c r="AO297" s="169"/>
      <c r="AP297" s="169"/>
      <c r="AQ297" s="169"/>
      <c r="AR297" s="169"/>
      <c r="AS297" s="169"/>
      <c r="AT297" s="169"/>
      <c r="AU297" s="169"/>
      <c r="AV297" s="169"/>
      <c r="AW297" s="169"/>
      <c r="AX297" s="169"/>
      <c r="AY297" s="169"/>
      <c r="AZ297" s="169"/>
      <c r="BA297" s="169"/>
      <c r="BB297" s="169"/>
      <c r="BC297" s="169"/>
      <c r="BD297" s="169"/>
      <c r="BE297" s="169"/>
      <c r="BF297" s="169"/>
      <c r="BG297" s="169"/>
      <c r="BH297" s="169"/>
    </row>
    <row r="298" spans="1:60" outlineLevel="1" x14ac:dyDescent="0.2">
      <c r="A298" s="170"/>
      <c r="B298" s="181"/>
      <c r="C298" s="210" t="s">
        <v>542</v>
      </c>
      <c r="D298" s="184"/>
      <c r="E298" s="188">
        <v>21.038</v>
      </c>
      <c r="F298" s="193"/>
      <c r="G298" s="193"/>
      <c r="H298" s="193"/>
      <c r="I298" s="193"/>
      <c r="J298" s="193"/>
      <c r="K298" s="193"/>
      <c r="L298" s="193"/>
      <c r="M298" s="193"/>
      <c r="N298" s="193"/>
      <c r="O298" s="193"/>
      <c r="P298" s="193"/>
      <c r="Q298" s="193"/>
      <c r="R298" s="193"/>
      <c r="S298" s="193"/>
      <c r="T298" s="193"/>
      <c r="U298" s="194"/>
      <c r="V298" s="193"/>
      <c r="W298" s="169"/>
      <c r="X298" s="169"/>
      <c r="Y298" s="169"/>
      <c r="Z298" s="169"/>
      <c r="AA298" s="169"/>
      <c r="AB298" s="169"/>
      <c r="AC298" s="169"/>
      <c r="AD298" s="169"/>
      <c r="AE298" s="169"/>
      <c r="AF298" s="169"/>
      <c r="AG298" s="169" t="s">
        <v>222</v>
      </c>
      <c r="AH298" s="169">
        <v>0</v>
      </c>
      <c r="AI298" s="169"/>
      <c r="AJ298" s="169"/>
      <c r="AK298" s="169"/>
      <c r="AL298" s="169"/>
      <c r="AM298" s="169"/>
      <c r="AN298" s="169"/>
      <c r="AO298" s="169"/>
      <c r="AP298" s="169"/>
      <c r="AQ298" s="169"/>
      <c r="AR298" s="169"/>
      <c r="AS298" s="169"/>
      <c r="AT298" s="169"/>
      <c r="AU298" s="169"/>
      <c r="AV298" s="169"/>
      <c r="AW298" s="169"/>
      <c r="AX298" s="169"/>
      <c r="AY298" s="169"/>
      <c r="AZ298" s="169"/>
      <c r="BA298" s="169"/>
      <c r="BB298" s="169"/>
      <c r="BC298" s="169"/>
      <c r="BD298" s="169"/>
      <c r="BE298" s="169"/>
      <c r="BF298" s="169"/>
      <c r="BG298" s="169"/>
      <c r="BH298" s="169"/>
    </row>
    <row r="299" spans="1:60" ht="22.5" outlineLevel="1" x14ac:dyDescent="0.2">
      <c r="A299" s="170">
        <v>106</v>
      </c>
      <c r="B299" s="181" t="s">
        <v>543</v>
      </c>
      <c r="C299" s="209" t="s">
        <v>544</v>
      </c>
      <c r="D299" s="183" t="s">
        <v>215</v>
      </c>
      <c r="E299" s="187">
        <v>747.76464999999996</v>
      </c>
      <c r="F299" s="192"/>
      <c r="G299" s="193">
        <f>ROUND(E299*F299,2)</f>
        <v>0</v>
      </c>
      <c r="H299" s="192"/>
      <c r="I299" s="193">
        <f>ROUND(E299*H299,2)</f>
        <v>0</v>
      </c>
      <c r="J299" s="192"/>
      <c r="K299" s="193">
        <f>ROUND(E299*J299,2)</f>
        <v>0</v>
      </c>
      <c r="L299" s="193">
        <v>15</v>
      </c>
      <c r="M299" s="193">
        <f>G299*(1+L299/100)</f>
        <v>0</v>
      </c>
      <c r="N299" s="193">
        <v>2.7980000000000001E-2</v>
      </c>
      <c r="O299" s="193">
        <f>ROUND(E299*N299,2)</f>
        <v>20.92</v>
      </c>
      <c r="P299" s="193">
        <v>0</v>
      </c>
      <c r="Q299" s="193">
        <f>ROUND(E299*P299,2)</f>
        <v>0</v>
      </c>
      <c r="R299" s="193" t="s">
        <v>271</v>
      </c>
      <c r="S299" s="193" t="s">
        <v>217</v>
      </c>
      <c r="T299" s="193">
        <v>0.626</v>
      </c>
      <c r="U299" s="194">
        <f>ROUND(E299*T299,2)</f>
        <v>468.1</v>
      </c>
      <c r="V299" s="193"/>
      <c r="W299" s="169"/>
      <c r="X299" s="169"/>
      <c r="Y299" s="169"/>
      <c r="Z299" s="169"/>
      <c r="AA299" s="169"/>
      <c r="AB299" s="169"/>
      <c r="AC299" s="169"/>
      <c r="AD299" s="169"/>
      <c r="AE299" s="169"/>
      <c r="AF299" s="169"/>
      <c r="AG299" s="169" t="s">
        <v>218</v>
      </c>
      <c r="AH299" s="169"/>
      <c r="AI299" s="169"/>
      <c r="AJ299" s="169"/>
      <c r="AK299" s="169"/>
      <c r="AL299" s="169"/>
      <c r="AM299" s="169"/>
      <c r="AN299" s="169"/>
      <c r="AO299" s="169"/>
      <c r="AP299" s="169"/>
      <c r="AQ299" s="169"/>
      <c r="AR299" s="169"/>
      <c r="AS299" s="169"/>
      <c r="AT299" s="169"/>
      <c r="AU299" s="169"/>
      <c r="AV299" s="169"/>
      <c r="AW299" s="169"/>
      <c r="AX299" s="169"/>
      <c r="AY299" s="169"/>
      <c r="AZ299" s="169"/>
      <c r="BA299" s="169"/>
      <c r="BB299" s="169"/>
      <c r="BC299" s="169"/>
      <c r="BD299" s="169"/>
      <c r="BE299" s="169"/>
      <c r="BF299" s="169"/>
      <c r="BG299" s="169"/>
      <c r="BH299" s="169"/>
    </row>
    <row r="300" spans="1:60" outlineLevel="1" x14ac:dyDescent="0.2">
      <c r="A300" s="170"/>
      <c r="B300" s="181"/>
      <c r="C300" s="272" t="s">
        <v>545</v>
      </c>
      <c r="D300" s="273"/>
      <c r="E300" s="274"/>
      <c r="F300" s="275"/>
      <c r="G300" s="276"/>
      <c r="H300" s="193"/>
      <c r="I300" s="193"/>
      <c r="J300" s="193"/>
      <c r="K300" s="193"/>
      <c r="L300" s="193"/>
      <c r="M300" s="193"/>
      <c r="N300" s="193"/>
      <c r="O300" s="193"/>
      <c r="P300" s="193"/>
      <c r="Q300" s="193"/>
      <c r="R300" s="193"/>
      <c r="S300" s="193"/>
      <c r="T300" s="193"/>
      <c r="U300" s="194"/>
      <c r="V300" s="193"/>
      <c r="W300" s="169"/>
      <c r="X300" s="169"/>
      <c r="Y300" s="169"/>
      <c r="Z300" s="169"/>
      <c r="AA300" s="169"/>
      <c r="AB300" s="169"/>
      <c r="AC300" s="169"/>
      <c r="AD300" s="169"/>
      <c r="AE300" s="169"/>
      <c r="AF300" s="169"/>
      <c r="AG300" s="169" t="s">
        <v>220</v>
      </c>
      <c r="AH300" s="169"/>
      <c r="AI300" s="169"/>
      <c r="AJ300" s="169"/>
      <c r="AK300" s="169"/>
      <c r="AL300" s="169"/>
      <c r="AM300" s="169"/>
      <c r="AN300" s="169"/>
      <c r="AO300" s="169"/>
      <c r="AP300" s="169"/>
      <c r="AQ300" s="169"/>
      <c r="AR300" s="169"/>
      <c r="AS300" s="169"/>
      <c r="AT300" s="169"/>
      <c r="AU300" s="169"/>
      <c r="AV300" s="169"/>
      <c r="AW300" s="169"/>
      <c r="AX300" s="169"/>
      <c r="AY300" s="169"/>
      <c r="AZ300" s="169"/>
      <c r="BA300" s="177" t="str">
        <f>C300</f>
        <v>včetně postřiku a jádrové omítky.</v>
      </c>
      <c r="BB300" s="169"/>
      <c r="BC300" s="169"/>
      <c r="BD300" s="169"/>
      <c r="BE300" s="169"/>
      <c r="BF300" s="169"/>
      <c r="BG300" s="169"/>
      <c r="BH300" s="169"/>
    </row>
    <row r="301" spans="1:60" ht="22.5" outlineLevel="1" x14ac:dyDescent="0.2">
      <c r="A301" s="170"/>
      <c r="B301" s="181"/>
      <c r="C301" s="210" t="s">
        <v>546</v>
      </c>
      <c r="D301" s="184"/>
      <c r="E301" s="188">
        <v>50.45</v>
      </c>
      <c r="F301" s="193"/>
      <c r="G301" s="193"/>
      <c r="H301" s="193"/>
      <c r="I301" s="193"/>
      <c r="J301" s="193"/>
      <c r="K301" s="193"/>
      <c r="L301" s="193"/>
      <c r="M301" s="193"/>
      <c r="N301" s="193"/>
      <c r="O301" s="193"/>
      <c r="P301" s="193"/>
      <c r="Q301" s="193"/>
      <c r="R301" s="193"/>
      <c r="S301" s="193"/>
      <c r="T301" s="193"/>
      <c r="U301" s="194"/>
      <c r="V301" s="193"/>
      <c r="W301" s="169"/>
      <c r="X301" s="169"/>
      <c r="Y301" s="169"/>
      <c r="Z301" s="169"/>
      <c r="AA301" s="169"/>
      <c r="AB301" s="169"/>
      <c r="AC301" s="169"/>
      <c r="AD301" s="169"/>
      <c r="AE301" s="169"/>
      <c r="AF301" s="169"/>
      <c r="AG301" s="169" t="s">
        <v>222</v>
      </c>
      <c r="AH301" s="169">
        <v>0</v>
      </c>
      <c r="AI301" s="169"/>
      <c r="AJ301" s="169"/>
      <c r="AK301" s="169"/>
      <c r="AL301" s="169"/>
      <c r="AM301" s="169"/>
      <c r="AN301" s="169"/>
      <c r="AO301" s="169"/>
      <c r="AP301" s="169"/>
      <c r="AQ301" s="169"/>
      <c r="AR301" s="169"/>
      <c r="AS301" s="169"/>
      <c r="AT301" s="169"/>
      <c r="AU301" s="169"/>
      <c r="AV301" s="169"/>
      <c r="AW301" s="169"/>
      <c r="AX301" s="169"/>
      <c r="AY301" s="169"/>
      <c r="AZ301" s="169"/>
      <c r="BA301" s="169"/>
      <c r="BB301" s="169"/>
      <c r="BC301" s="169"/>
      <c r="BD301" s="169"/>
      <c r="BE301" s="169"/>
      <c r="BF301" s="169"/>
      <c r="BG301" s="169"/>
      <c r="BH301" s="169"/>
    </row>
    <row r="302" spans="1:60" ht="22.5" outlineLevel="1" x14ac:dyDescent="0.2">
      <c r="A302" s="170"/>
      <c r="B302" s="181"/>
      <c r="C302" s="210" t="s">
        <v>547</v>
      </c>
      <c r="D302" s="184"/>
      <c r="E302" s="188">
        <v>19.308</v>
      </c>
      <c r="F302" s="193"/>
      <c r="G302" s="193"/>
      <c r="H302" s="193"/>
      <c r="I302" s="193"/>
      <c r="J302" s="193"/>
      <c r="K302" s="193"/>
      <c r="L302" s="193"/>
      <c r="M302" s="193"/>
      <c r="N302" s="193"/>
      <c r="O302" s="193"/>
      <c r="P302" s="193"/>
      <c r="Q302" s="193"/>
      <c r="R302" s="193"/>
      <c r="S302" s="193"/>
      <c r="T302" s="193"/>
      <c r="U302" s="194"/>
      <c r="V302" s="193"/>
      <c r="W302" s="169"/>
      <c r="X302" s="169"/>
      <c r="Y302" s="169"/>
      <c r="Z302" s="169"/>
      <c r="AA302" s="169"/>
      <c r="AB302" s="169"/>
      <c r="AC302" s="169"/>
      <c r="AD302" s="169"/>
      <c r="AE302" s="169"/>
      <c r="AF302" s="169"/>
      <c r="AG302" s="169" t="s">
        <v>222</v>
      </c>
      <c r="AH302" s="169">
        <v>0</v>
      </c>
      <c r="AI302" s="169"/>
      <c r="AJ302" s="169"/>
      <c r="AK302" s="169"/>
      <c r="AL302" s="169"/>
      <c r="AM302" s="169"/>
      <c r="AN302" s="169"/>
      <c r="AO302" s="169"/>
      <c r="AP302" s="169"/>
      <c r="AQ302" s="169"/>
      <c r="AR302" s="169"/>
      <c r="AS302" s="169"/>
      <c r="AT302" s="169"/>
      <c r="AU302" s="169"/>
      <c r="AV302" s="169"/>
      <c r="AW302" s="169"/>
      <c r="AX302" s="169"/>
      <c r="AY302" s="169"/>
      <c r="AZ302" s="169"/>
      <c r="BA302" s="169"/>
      <c r="BB302" s="169"/>
      <c r="BC302" s="169"/>
      <c r="BD302" s="169"/>
      <c r="BE302" s="169"/>
      <c r="BF302" s="169"/>
      <c r="BG302" s="169"/>
      <c r="BH302" s="169"/>
    </row>
    <row r="303" spans="1:60" ht="22.5" outlineLevel="1" x14ac:dyDescent="0.2">
      <c r="A303" s="170"/>
      <c r="B303" s="181"/>
      <c r="C303" s="210" t="s">
        <v>548</v>
      </c>
      <c r="D303" s="184"/>
      <c r="E303" s="188">
        <v>25.759</v>
      </c>
      <c r="F303" s="193"/>
      <c r="G303" s="193"/>
      <c r="H303" s="193"/>
      <c r="I303" s="193"/>
      <c r="J303" s="193"/>
      <c r="K303" s="193"/>
      <c r="L303" s="193"/>
      <c r="M303" s="193"/>
      <c r="N303" s="193"/>
      <c r="O303" s="193"/>
      <c r="P303" s="193"/>
      <c r="Q303" s="193"/>
      <c r="R303" s="193"/>
      <c r="S303" s="193"/>
      <c r="T303" s="193"/>
      <c r="U303" s="194"/>
      <c r="V303" s="193"/>
      <c r="W303" s="169"/>
      <c r="X303" s="169"/>
      <c r="Y303" s="169"/>
      <c r="Z303" s="169"/>
      <c r="AA303" s="169"/>
      <c r="AB303" s="169"/>
      <c r="AC303" s="169"/>
      <c r="AD303" s="169"/>
      <c r="AE303" s="169"/>
      <c r="AF303" s="169"/>
      <c r="AG303" s="169" t="s">
        <v>222</v>
      </c>
      <c r="AH303" s="169">
        <v>0</v>
      </c>
      <c r="AI303" s="169"/>
      <c r="AJ303" s="169"/>
      <c r="AK303" s="169"/>
      <c r="AL303" s="169"/>
      <c r="AM303" s="169"/>
      <c r="AN303" s="169"/>
      <c r="AO303" s="169"/>
      <c r="AP303" s="169"/>
      <c r="AQ303" s="169"/>
      <c r="AR303" s="169"/>
      <c r="AS303" s="169"/>
      <c r="AT303" s="169"/>
      <c r="AU303" s="169"/>
      <c r="AV303" s="169"/>
      <c r="AW303" s="169"/>
      <c r="AX303" s="169"/>
      <c r="AY303" s="169"/>
      <c r="AZ303" s="169"/>
      <c r="BA303" s="169"/>
      <c r="BB303" s="169"/>
      <c r="BC303" s="169"/>
      <c r="BD303" s="169"/>
      <c r="BE303" s="169"/>
      <c r="BF303" s="169"/>
      <c r="BG303" s="169"/>
      <c r="BH303" s="169"/>
    </row>
    <row r="304" spans="1:60" ht="33.75" outlineLevel="1" x14ac:dyDescent="0.2">
      <c r="A304" s="170"/>
      <c r="B304" s="181"/>
      <c r="C304" s="210" t="s">
        <v>549</v>
      </c>
      <c r="D304" s="184"/>
      <c r="E304" s="188">
        <v>31.539000000000001</v>
      </c>
      <c r="F304" s="193"/>
      <c r="G304" s="193"/>
      <c r="H304" s="193"/>
      <c r="I304" s="193"/>
      <c r="J304" s="193"/>
      <c r="K304" s="193"/>
      <c r="L304" s="193"/>
      <c r="M304" s="193"/>
      <c r="N304" s="193"/>
      <c r="O304" s="193"/>
      <c r="P304" s="193"/>
      <c r="Q304" s="193"/>
      <c r="R304" s="193"/>
      <c r="S304" s="193"/>
      <c r="T304" s="193"/>
      <c r="U304" s="194"/>
      <c r="V304" s="193"/>
      <c r="W304" s="169"/>
      <c r="X304" s="169"/>
      <c r="Y304" s="169"/>
      <c r="Z304" s="169"/>
      <c r="AA304" s="169"/>
      <c r="AB304" s="169"/>
      <c r="AC304" s="169"/>
      <c r="AD304" s="169"/>
      <c r="AE304" s="169"/>
      <c r="AF304" s="169"/>
      <c r="AG304" s="169" t="s">
        <v>222</v>
      </c>
      <c r="AH304" s="169">
        <v>0</v>
      </c>
      <c r="AI304" s="169"/>
      <c r="AJ304" s="169"/>
      <c r="AK304" s="169"/>
      <c r="AL304" s="169"/>
      <c r="AM304" s="169"/>
      <c r="AN304" s="169"/>
      <c r="AO304" s="169"/>
      <c r="AP304" s="169"/>
      <c r="AQ304" s="169"/>
      <c r="AR304" s="169"/>
      <c r="AS304" s="169"/>
      <c r="AT304" s="169"/>
      <c r="AU304" s="169"/>
      <c r="AV304" s="169"/>
      <c r="AW304" s="169"/>
      <c r="AX304" s="169"/>
      <c r="AY304" s="169"/>
      <c r="AZ304" s="169"/>
      <c r="BA304" s="169"/>
      <c r="BB304" s="169"/>
      <c r="BC304" s="169"/>
      <c r="BD304" s="169"/>
      <c r="BE304" s="169"/>
      <c r="BF304" s="169"/>
      <c r="BG304" s="169"/>
      <c r="BH304" s="169"/>
    </row>
    <row r="305" spans="1:60" outlineLevel="1" x14ac:dyDescent="0.2">
      <c r="A305" s="170"/>
      <c r="B305" s="181"/>
      <c r="C305" s="210" t="s">
        <v>550</v>
      </c>
      <c r="D305" s="184"/>
      <c r="E305" s="188">
        <v>25.792999999999999</v>
      </c>
      <c r="F305" s="193"/>
      <c r="G305" s="193"/>
      <c r="H305" s="193"/>
      <c r="I305" s="193"/>
      <c r="J305" s="193"/>
      <c r="K305" s="193"/>
      <c r="L305" s="193"/>
      <c r="M305" s="193"/>
      <c r="N305" s="193"/>
      <c r="O305" s="193"/>
      <c r="P305" s="193"/>
      <c r="Q305" s="193"/>
      <c r="R305" s="193"/>
      <c r="S305" s="193"/>
      <c r="T305" s="193"/>
      <c r="U305" s="194"/>
      <c r="V305" s="193"/>
      <c r="W305" s="169"/>
      <c r="X305" s="169"/>
      <c r="Y305" s="169"/>
      <c r="Z305" s="169"/>
      <c r="AA305" s="169"/>
      <c r="AB305" s="169"/>
      <c r="AC305" s="169"/>
      <c r="AD305" s="169"/>
      <c r="AE305" s="169"/>
      <c r="AF305" s="169"/>
      <c r="AG305" s="169" t="s">
        <v>222</v>
      </c>
      <c r="AH305" s="169">
        <v>0</v>
      </c>
      <c r="AI305" s="169"/>
      <c r="AJ305" s="169"/>
      <c r="AK305" s="169"/>
      <c r="AL305" s="169"/>
      <c r="AM305" s="169"/>
      <c r="AN305" s="169"/>
      <c r="AO305" s="169"/>
      <c r="AP305" s="169"/>
      <c r="AQ305" s="169"/>
      <c r="AR305" s="169"/>
      <c r="AS305" s="169"/>
      <c r="AT305" s="169"/>
      <c r="AU305" s="169"/>
      <c r="AV305" s="169"/>
      <c r="AW305" s="169"/>
      <c r="AX305" s="169"/>
      <c r="AY305" s="169"/>
      <c r="AZ305" s="169"/>
      <c r="BA305" s="169"/>
      <c r="BB305" s="169"/>
      <c r="BC305" s="169"/>
      <c r="BD305" s="169"/>
      <c r="BE305" s="169"/>
      <c r="BF305" s="169"/>
      <c r="BG305" s="169"/>
      <c r="BH305" s="169"/>
    </row>
    <row r="306" spans="1:60" ht="45" outlineLevel="1" x14ac:dyDescent="0.2">
      <c r="A306" s="170"/>
      <c r="B306" s="181"/>
      <c r="C306" s="210" t="s">
        <v>551</v>
      </c>
      <c r="D306" s="184"/>
      <c r="E306" s="188">
        <v>60.378999999999998</v>
      </c>
      <c r="F306" s="193"/>
      <c r="G306" s="193"/>
      <c r="H306" s="193"/>
      <c r="I306" s="193"/>
      <c r="J306" s="193"/>
      <c r="K306" s="193"/>
      <c r="L306" s="193"/>
      <c r="M306" s="193"/>
      <c r="N306" s="193"/>
      <c r="O306" s="193"/>
      <c r="P306" s="193"/>
      <c r="Q306" s="193"/>
      <c r="R306" s="193"/>
      <c r="S306" s="193"/>
      <c r="T306" s="193"/>
      <c r="U306" s="194"/>
      <c r="V306" s="193"/>
      <c r="W306" s="169"/>
      <c r="X306" s="169"/>
      <c r="Y306" s="169"/>
      <c r="Z306" s="169"/>
      <c r="AA306" s="169"/>
      <c r="AB306" s="169"/>
      <c r="AC306" s="169"/>
      <c r="AD306" s="169"/>
      <c r="AE306" s="169"/>
      <c r="AF306" s="169"/>
      <c r="AG306" s="169" t="s">
        <v>222</v>
      </c>
      <c r="AH306" s="169">
        <v>0</v>
      </c>
      <c r="AI306" s="169"/>
      <c r="AJ306" s="169"/>
      <c r="AK306" s="169"/>
      <c r="AL306" s="169"/>
      <c r="AM306" s="169"/>
      <c r="AN306" s="169"/>
      <c r="AO306" s="169"/>
      <c r="AP306" s="169"/>
      <c r="AQ306" s="169"/>
      <c r="AR306" s="169"/>
      <c r="AS306" s="169"/>
      <c r="AT306" s="169"/>
      <c r="AU306" s="169"/>
      <c r="AV306" s="169"/>
      <c r="AW306" s="169"/>
      <c r="AX306" s="169"/>
      <c r="AY306" s="169"/>
      <c r="AZ306" s="169"/>
      <c r="BA306" s="169"/>
      <c r="BB306" s="169"/>
      <c r="BC306" s="169"/>
      <c r="BD306" s="169"/>
      <c r="BE306" s="169"/>
      <c r="BF306" s="169"/>
      <c r="BG306" s="169"/>
      <c r="BH306" s="169"/>
    </row>
    <row r="307" spans="1:60" ht="22.5" outlineLevel="1" x14ac:dyDescent="0.2">
      <c r="A307" s="170"/>
      <c r="B307" s="181"/>
      <c r="C307" s="210" t="s">
        <v>552</v>
      </c>
      <c r="D307" s="184"/>
      <c r="E307" s="188">
        <v>23.873999999999999</v>
      </c>
      <c r="F307" s="193"/>
      <c r="G307" s="193"/>
      <c r="H307" s="193"/>
      <c r="I307" s="193"/>
      <c r="J307" s="193"/>
      <c r="K307" s="193"/>
      <c r="L307" s="193"/>
      <c r="M307" s="193"/>
      <c r="N307" s="193"/>
      <c r="O307" s="193"/>
      <c r="P307" s="193"/>
      <c r="Q307" s="193"/>
      <c r="R307" s="193"/>
      <c r="S307" s="193"/>
      <c r="T307" s="193"/>
      <c r="U307" s="194"/>
      <c r="V307" s="193"/>
      <c r="W307" s="169"/>
      <c r="X307" s="169"/>
      <c r="Y307" s="169"/>
      <c r="Z307" s="169"/>
      <c r="AA307" s="169"/>
      <c r="AB307" s="169"/>
      <c r="AC307" s="169"/>
      <c r="AD307" s="169"/>
      <c r="AE307" s="169"/>
      <c r="AF307" s="169"/>
      <c r="AG307" s="169" t="s">
        <v>222</v>
      </c>
      <c r="AH307" s="169">
        <v>0</v>
      </c>
      <c r="AI307" s="169"/>
      <c r="AJ307" s="169"/>
      <c r="AK307" s="169"/>
      <c r="AL307" s="169"/>
      <c r="AM307" s="169"/>
      <c r="AN307" s="169"/>
      <c r="AO307" s="169"/>
      <c r="AP307" s="169"/>
      <c r="AQ307" s="169"/>
      <c r="AR307" s="169"/>
      <c r="AS307" s="169"/>
      <c r="AT307" s="169"/>
      <c r="AU307" s="169"/>
      <c r="AV307" s="169"/>
      <c r="AW307" s="169"/>
      <c r="AX307" s="169"/>
      <c r="AY307" s="169"/>
      <c r="AZ307" s="169"/>
      <c r="BA307" s="169"/>
      <c r="BB307" s="169"/>
      <c r="BC307" s="169"/>
      <c r="BD307" s="169"/>
      <c r="BE307" s="169"/>
      <c r="BF307" s="169"/>
      <c r="BG307" s="169"/>
      <c r="BH307" s="169"/>
    </row>
    <row r="308" spans="1:60" ht="22.5" outlineLevel="1" x14ac:dyDescent="0.2">
      <c r="A308" s="170"/>
      <c r="B308" s="181"/>
      <c r="C308" s="210" t="s">
        <v>553</v>
      </c>
      <c r="D308" s="184"/>
      <c r="E308" s="188">
        <v>20.047999999999998</v>
      </c>
      <c r="F308" s="193"/>
      <c r="G308" s="193"/>
      <c r="H308" s="193"/>
      <c r="I308" s="193"/>
      <c r="J308" s="193"/>
      <c r="K308" s="193"/>
      <c r="L308" s="193"/>
      <c r="M308" s="193"/>
      <c r="N308" s="193"/>
      <c r="O308" s="193"/>
      <c r="P308" s="193"/>
      <c r="Q308" s="193"/>
      <c r="R308" s="193"/>
      <c r="S308" s="193"/>
      <c r="T308" s="193"/>
      <c r="U308" s="194"/>
      <c r="V308" s="193"/>
      <c r="W308" s="169"/>
      <c r="X308" s="169"/>
      <c r="Y308" s="169"/>
      <c r="Z308" s="169"/>
      <c r="AA308" s="169"/>
      <c r="AB308" s="169"/>
      <c r="AC308" s="169"/>
      <c r="AD308" s="169"/>
      <c r="AE308" s="169"/>
      <c r="AF308" s="169"/>
      <c r="AG308" s="169" t="s">
        <v>222</v>
      </c>
      <c r="AH308" s="169">
        <v>0</v>
      </c>
      <c r="AI308" s="169"/>
      <c r="AJ308" s="169"/>
      <c r="AK308" s="169"/>
      <c r="AL308" s="169"/>
      <c r="AM308" s="169"/>
      <c r="AN308" s="169"/>
      <c r="AO308" s="169"/>
      <c r="AP308" s="169"/>
      <c r="AQ308" s="169"/>
      <c r="AR308" s="169"/>
      <c r="AS308" s="169"/>
      <c r="AT308" s="169"/>
      <c r="AU308" s="169"/>
      <c r="AV308" s="169"/>
      <c r="AW308" s="169"/>
      <c r="AX308" s="169"/>
      <c r="AY308" s="169"/>
      <c r="AZ308" s="169"/>
      <c r="BA308" s="169"/>
      <c r="BB308" s="169"/>
      <c r="BC308" s="169"/>
      <c r="BD308" s="169"/>
      <c r="BE308" s="169"/>
      <c r="BF308" s="169"/>
      <c r="BG308" s="169"/>
      <c r="BH308" s="169"/>
    </row>
    <row r="309" spans="1:60" ht="22.5" outlineLevel="1" x14ac:dyDescent="0.2">
      <c r="A309" s="170"/>
      <c r="B309" s="181"/>
      <c r="C309" s="210" t="s">
        <v>554</v>
      </c>
      <c r="D309" s="184"/>
      <c r="E309" s="188">
        <v>42.5</v>
      </c>
      <c r="F309" s="193"/>
      <c r="G309" s="193"/>
      <c r="H309" s="193"/>
      <c r="I309" s="193"/>
      <c r="J309" s="193"/>
      <c r="K309" s="193"/>
      <c r="L309" s="193"/>
      <c r="M309" s="193"/>
      <c r="N309" s="193"/>
      <c r="O309" s="193"/>
      <c r="P309" s="193"/>
      <c r="Q309" s="193"/>
      <c r="R309" s="193"/>
      <c r="S309" s="193"/>
      <c r="T309" s="193"/>
      <c r="U309" s="194"/>
      <c r="V309" s="193"/>
      <c r="W309" s="169"/>
      <c r="X309" s="169"/>
      <c r="Y309" s="169"/>
      <c r="Z309" s="169"/>
      <c r="AA309" s="169"/>
      <c r="AB309" s="169"/>
      <c r="AC309" s="169"/>
      <c r="AD309" s="169"/>
      <c r="AE309" s="169"/>
      <c r="AF309" s="169"/>
      <c r="AG309" s="169" t="s">
        <v>222</v>
      </c>
      <c r="AH309" s="169">
        <v>0</v>
      </c>
      <c r="AI309" s="169"/>
      <c r="AJ309" s="169"/>
      <c r="AK309" s="169"/>
      <c r="AL309" s="169"/>
      <c r="AM309" s="169"/>
      <c r="AN309" s="169"/>
      <c r="AO309" s="169"/>
      <c r="AP309" s="169"/>
      <c r="AQ309" s="169"/>
      <c r="AR309" s="169"/>
      <c r="AS309" s="169"/>
      <c r="AT309" s="169"/>
      <c r="AU309" s="169"/>
      <c r="AV309" s="169"/>
      <c r="AW309" s="169"/>
      <c r="AX309" s="169"/>
      <c r="AY309" s="169"/>
      <c r="AZ309" s="169"/>
      <c r="BA309" s="169"/>
      <c r="BB309" s="169"/>
      <c r="BC309" s="169"/>
      <c r="BD309" s="169"/>
      <c r="BE309" s="169"/>
      <c r="BF309" s="169"/>
      <c r="BG309" s="169"/>
      <c r="BH309" s="169"/>
    </row>
    <row r="310" spans="1:60" ht="33.75" outlineLevel="1" x14ac:dyDescent="0.2">
      <c r="A310" s="170"/>
      <c r="B310" s="181"/>
      <c r="C310" s="210" t="s">
        <v>555</v>
      </c>
      <c r="D310" s="184"/>
      <c r="E310" s="188">
        <v>6.8250000000000002</v>
      </c>
      <c r="F310" s="193"/>
      <c r="G310" s="193"/>
      <c r="H310" s="193"/>
      <c r="I310" s="193"/>
      <c r="J310" s="193"/>
      <c r="K310" s="193"/>
      <c r="L310" s="193"/>
      <c r="M310" s="193"/>
      <c r="N310" s="193"/>
      <c r="O310" s="193"/>
      <c r="P310" s="193"/>
      <c r="Q310" s="193"/>
      <c r="R310" s="193"/>
      <c r="S310" s="193"/>
      <c r="T310" s="193"/>
      <c r="U310" s="194"/>
      <c r="V310" s="193"/>
      <c r="W310" s="169"/>
      <c r="X310" s="169"/>
      <c r="Y310" s="169"/>
      <c r="Z310" s="169"/>
      <c r="AA310" s="169"/>
      <c r="AB310" s="169"/>
      <c r="AC310" s="169"/>
      <c r="AD310" s="169"/>
      <c r="AE310" s="169"/>
      <c r="AF310" s="169"/>
      <c r="AG310" s="169" t="s">
        <v>222</v>
      </c>
      <c r="AH310" s="169">
        <v>0</v>
      </c>
      <c r="AI310" s="169"/>
      <c r="AJ310" s="169"/>
      <c r="AK310" s="169"/>
      <c r="AL310" s="169"/>
      <c r="AM310" s="169"/>
      <c r="AN310" s="169"/>
      <c r="AO310" s="169"/>
      <c r="AP310" s="169"/>
      <c r="AQ310" s="169"/>
      <c r="AR310" s="169"/>
      <c r="AS310" s="169"/>
      <c r="AT310" s="169"/>
      <c r="AU310" s="169"/>
      <c r="AV310" s="169"/>
      <c r="AW310" s="169"/>
      <c r="AX310" s="169"/>
      <c r="AY310" s="169"/>
      <c r="AZ310" s="169"/>
      <c r="BA310" s="169"/>
      <c r="BB310" s="169"/>
      <c r="BC310" s="169"/>
      <c r="BD310" s="169"/>
      <c r="BE310" s="169"/>
      <c r="BF310" s="169"/>
      <c r="BG310" s="169"/>
      <c r="BH310" s="169"/>
    </row>
    <row r="311" spans="1:60" ht="22.5" outlineLevel="1" x14ac:dyDescent="0.2">
      <c r="A311" s="170"/>
      <c r="B311" s="181"/>
      <c r="C311" s="210" t="s">
        <v>556</v>
      </c>
      <c r="D311" s="184"/>
      <c r="E311" s="188">
        <v>1.9637500000000001</v>
      </c>
      <c r="F311" s="193"/>
      <c r="G311" s="193"/>
      <c r="H311" s="193"/>
      <c r="I311" s="193"/>
      <c r="J311" s="193"/>
      <c r="K311" s="193"/>
      <c r="L311" s="193"/>
      <c r="M311" s="193"/>
      <c r="N311" s="193"/>
      <c r="O311" s="193"/>
      <c r="P311" s="193"/>
      <c r="Q311" s="193"/>
      <c r="R311" s="193"/>
      <c r="S311" s="193"/>
      <c r="T311" s="193"/>
      <c r="U311" s="194"/>
      <c r="V311" s="193"/>
      <c r="W311" s="169"/>
      <c r="X311" s="169"/>
      <c r="Y311" s="169"/>
      <c r="Z311" s="169"/>
      <c r="AA311" s="169"/>
      <c r="AB311" s="169"/>
      <c r="AC311" s="169"/>
      <c r="AD311" s="169"/>
      <c r="AE311" s="169"/>
      <c r="AF311" s="169"/>
      <c r="AG311" s="169" t="s">
        <v>222</v>
      </c>
      <c r="AH311" s="169">
        <v>0</v>
      </c>
      <c r="AI311" s="169"/>
      <c r="AJ311" s="169"/>
      <c r="AK311" s="169"/>
      <c r="AL311" s="169"/>
      <c r="AM311" s="169"/>
      <c r="AN311" s="169"/>
      <c r="AO311" s="169"/>
      <c r="AP311" s="169"/>
      <c r="AQ311" s="169"/>
      <c r="AR311" s="169"/>
      <c r="AS311" s="169"/>
      <c r="AT311" s="169"/>
      <c r="AU311" s="169"/>
      <c r="AV311" s="169"/>
      <c r="AW311" s="169"/>
      <c r="AX311" s="169"/>
      <c r="AY311" s="169"/>
      <c r="AZ311" s="169"/>
      <c r="BA311" s="169"/>
      <c r="BB311" s="169"/>
      <c r="BC311" s="169"/>
      <c r="BD311" s="169"/>
      <c r="BE311" s="169"/>
      <c r="BF311" s="169"/>
      <c r="BG311" s="169"/>
      <c r="BH311" s="169"/>
    </row>
    <row r="312" spans="1:60" ht="22.5" outlineLevel="1" x14ac:dyDescent="0.2">
      <c r="A312" s="170"/>
      <c r="B312" s="181"/>
      <c r="C312" s="210" t="s">
        <v>557</v>
      </c>
      <c r="D312" s="184"/>
      <c r="E312" s="188">
        <v>33.270000000000003</v>
      </c>
      <c r="F312" s="193"/>
      <c r="G312" s="193"/>
      <c r="H312" s="193"/>
      <c r="I312" s="193"/>
      <c r="J312" s="193"/>
      <c r="K312" s="193"/>
      <c r="L312" s="193"/>
      <c r="M312" s="193"/>
      <c r="N312" s="193"/>
      <c r="O312" s="193"/>
      <c r="P312" s="193"/>
      <c r="Q312" s="193"/>
      <c r="R312" s="193"/>
      <c r="S312" s="193"/>
      <c r="T312" s="193"/>
      <c r="U312" s="194"/>
      <c r="V312" s="193"/>
      <c r="W312" s="169"/>
      <c r="X312" s="169"/>
      <c r="Y312" s="169"/>
      <c r="Z312" s="169"/>
      <c r="AA312" s="169"/>
      <c r="AB312" s="169"/>
      <c r="AC312" s="169"/>
      <c r="AD312" s="169"/>
      <c r="AE312" s="169"/>
      <c r="AF312" s="169"/>
      <c r="AG312" s="169" t="s">
        <v>222</v>
      </c>
      <c r="AH312" s="169">
        <v>0</v>
      </c>
      <c r="AI312" s="169"/>
      <c r="AJ312" s="169"/>
      <c r="AK312" s="169"/>
      <c r="AL312" s="169"/>
      <c r="AM312" s="169"/>
      <c r="AN312" s="169"/>
      <c r="AO312" s="169"/>
      <c r="AP312" s="169"/>
      <c r="AQ312" s="169"/>
      <c r="AR312" s="169"/>
      <c r="AS312" s="169"/>
      <c r="AT312" s="169"/>
      <c r="AU312" s="169"/>
      <c r="AV312" s="169"/>
      <c r="AW312" s="169"/>
      <c r="AX312" s="169"/>
      <c r="AY312" s="169"/>
      <c r="AZ312" s="169"/>
      <c r="BA312" s="169"/>
      <c r="BB312" s="169"/>
      <c r="BC312" s="169"/>
      <c r="BD312" s="169"/>
      <c r="BE312" s="169"/>
      <c r="BF312" s="169"/>
      <c r="BG312" s="169"/>
      <c r="BH312" s="169"/>
    </row>
    <row r="313" spans="1:60" ht="22.5" outlineLevel="1" x14ac:dyDescent="0.2">
      <c r="A313" s="170"/>
      <c r="B313" s="181"/>
      <c r="C313" s="210" t="s">
        <v>558</v>
      </c>
      <c r="D313" s="184"/>
      <c r="E313" s="188">
        <v>30.155999999999999</v>
      </c>
      <c r="F313" s="193"/>
      <c r="G313" s="193"/>
      <c r="H313" s="193"/>
      <c r="I313" s="193"/>
      <c r="J313" s="193"/>
      <c r="K313" s="193"/>
      <c r="L313" s="193"/>
      <c r="M313" s="193"/>
      <c r="N313" s="193"/>
      <c r="O313" s="193"/>
      <c r="P313" s="193"/>
      <c r="Q313" s="193"/>
      <c r="R313" s="193"/>
      <c r="S313" s="193"/>
      <c r="T313" s="193"/>
      <c r="U313" s="194"/>
      <c r="V313" s="193"/>
      <c r="W313" s="169"/>
      <c r="X313" s="169"/>
      <c r="Y313" s="169"/>
      <c r="Z313" s="169"/>
      <c r="AA313" s="169"/>
      <c r="AB313" s="169"/>
      <c r="AC313" s="169"/>
      <c r="AD313" s="169"/>
      <c r="AE313" s="169"/>
      <c r="AF313" s="169"/>
      <c r="AG313" s="169" t="s">
        <v>222</v>
      </c>
      <c r="AH313" s="169">
        <v>0</v>
      </c>
      <c r="AI313" s="169"/>
      <c r="AJ313" s="169"/>
      <c r="AK313" s="169"/>
      <c r="AL313" s="169"/>
      <c r="AM313" s="169"/>
      <c r="AN313" s="169"/>
      <c r="AO313" s="169"/>
      <c r="AP313" s="169"/>
      <c r="AQ313" s="169"/>
      <c r="AR313" s="169"/>
      <c r="AS313" s="169"/>
      <c r="AT313" s="169"/>
      <c r="AU313" s="169"/>
      <c r="AV313" s="169"/>
      <c r="AW313" s="169"/>
      <c r="AX313" s="169"/>
      <c r="AY313" s="169"/>
      <c r="AZ313" s="169"/>
      <c r="BA313" s="169"/>
      <c r="BB313" s="169"/>
      <c r="BC313" s="169"/>
      <c r="BD313" s="169"/>
      <c r="BE313" s="169"/>
      <c r="BF313" s="169"/>
      <c r="BG313" s="169"/>
      <c r="BH313" s="169"/>
    </row>
    <row r="314" spans="1:60" outlineLevel="1" x14ac:dyDescent="0.2">
      <c r="A314" s="170"/>
      <c r="B314" s="181"/>
      <c r="C314" s="210" t="s">
        <v>559</v>
      </c>
      <c r="D314" s="184"/>
      <c r="E314" s="188">
        <v>4.12</v>
      </c>
      <c r="F314" s="193"/>
      <c r="G314" s="193"/>
      <c r="H314" s="193"/>
      <c r="I314" s="193"/>
      <c r="J314" s="193"/>
      <c r="K314" s="193"/>
      <c r="L314" s="193"/>
      <c r="M314" s="193"/>
      <c r="N314" s="193"/>
      <c r="O314" s="193"/>
      <c r="P314" s="193"/>
      <c r="Q314" s="193"/>
      <c r="R314" s="193"/>
      <c r="S314" s="193"/>
      <c r="T314" s="193"/>
      <c r="U314" s="194"/>
      <c r="V314" s="193"/>
      <c r="W314" s="169"/>
      <c r="X314" s="169"/>
      <c r="Y314" s="169"/>
      <c r="Z314" s="169"/>
      <c r="AA314" s="169"/>
      <c r="AB314" s="169"/>
      <c r="AC314" s="169"/>
      <c r="AD314" s="169"/>
      <c r="AE314" s="169"/>
      <c r="AF314" s="169"/>
      <c r="AG314" s="169" t="s">
        <v>222</v>
      </c>
      <c r="AH314" s="169">
        <v>0</v>
      </c>
      <c r="AI314" s="169"/>
      <c r="AJ314" s="169"/>
      <c r="AK314" s="169"/>
      <c r="AL314" s="169"/>
      <c r="AM314" s="169"/>
      <c r="AN314" s="169"/>
      <c r="AO314" s="169"/>
      <c r="AP314" s="169"/>
      <c r="AQ314" s="169"/>
      <c r="AR314" s="169"/>
      <c r="AS314" s="169"/>
      <c r="AT314" s="169"/>
      <c r="AU314" s="169"/>
      <c r="AV314" s="169"/>
      <c r="AW314" s="169"/>
      <c r="AX314" s="169"/>
      <c r="AY314" s="169"/>
      <c r="AZ314" s="169"/>
      <c r="BA314" s="169"/>
      <c r="BB314" s="169"/>
      <c r="BC314" s="169"/>
      <c r="BD314" s="169"/>
      <c r="BE314" s="169"/>
      <c r="BF314" s="169"/>
      <c r="BG314" s="169"/>
      <c r="BH314" s="169"/>
    </row>
    <row r="315" spans="1:60" outlineLevel="1" x14ac:dyDescent="0.2">
      <c r="A315" s="170"/>
      <c r="B315" s="181"/>
      <c r="C315" s="210" t="s">
        <v>560</v>
      </c>
      <c r="D315" s="184"/>
      <c r="E315" s="188">
        <v>3.37</v>
      </c>
      <c r="F315" s="193"/>
      <c r="G315" s="193"/>
      <c r="H315" s="193"/>
      <c r="I315" s="193"/>
      <c r="J315" s="193"/>
      <c r="K315" s="193"/>
      <c r="L315" s="193"/>
      <c r="M315" s="193"/>
      <c r="N315" s="193"/>
      <c r="O315" s="193"/>
      <c r="P315" s="193"/>
      <c r="Q315" s="193"/>
      <c r="R315" s="193"/>
      <c r="S315" s="193"/>
      <c r="T315" s="193"/>
      <c r="U315" s="194"/>
      <c r="V315" s="193"/>
      <c r="W315" s="169"/>
      <c r="X315" s="169"/>
      <c r="Y315" s="169"/>
      <c r="Z315" s="169"/>
      <c r="AA315" s="169"/>
      <c r="AB315" s="169"/>
      <c r="AC315" s="169"/>
      <c r="AD315" s="169"/>
      <c r="AE315" s="169"/>
      <c r="AF315" s="169"/>
      <c r="AG315" s="169" t="s">
        <v>222</v>
      </c>
      <c r="AH315" s="169">
        <v>0</v>
      </c>
      <c r="AI315" s="169"/>
      <c r="AJ315" s="169"/>
      <c r="AK315" s="169"/>
      <c r="AL315" s="169"/>
      <c r="AM315" s="169"/>
      <c r="AN315" s="169"/>
      <c r="AO315" s="169"/>
      <c r="AP315" s="169"/>
      <c r="AQ315" s="169"/>
      <c r="AR315" s="169"/>
      <c r="AS315" s="169"/>
      <c r="AT315" s="169"/>
      <c r="AU315" s="169"/>
      <c r="AV315" s="169"/>
      <c r="AW315" s="169"/>
      <c r="AX315" s="169"/>
      <c r="AY315" s="169"/>
      <c r="AZ315" s="169"/>
      <c r="BA315" s="169"/>
      <c r="BB315" s="169"/>
      <c r="BC315" s="169"/>
      <c r="BD315" s="169"/>
      <c r="BE315" s="169"/>
      <c r="BF315" s="169"/>
      <c r="BG315" s="169"/>
      <c r="BH315" s="169"/>
    </row>
    <row r="316" spans="1:60" ht="33.75" outlineLevel="1" x14ac:dyDescent="0.2">
      <c r="A316" s="170"/>
      <c r="B316" s="181"/>
      <c r="C316" s="210" t="s">
        <v>561</v>
      </c>
      <c r="D316" s="184"/>
      <c r="E316" s="188">
        <v>77.405000000000001</v>
      </c>
      <c r="F316" s="193"/>
      <c r="G316" s="193"/>
      <c r="H316" s="193"/>
      <c r="I316" s="193"/>
      <c r="J316" s="193"/>
      <c r="K316" s="193"/>
      <c r="L316" s="193"/>
      <c r="M316" s="193"/>
      <c r="N316" s="193"/>
      <c r="O316" s="193"/>
      <c r="P316" s="193"/>
      <c r="Q316" s="193"/>
      <c r="R316" s="193"/>
      <c r="S316" s="193"/>
      <c r="T316" s="193"/>
      <c r="U316" s="194"/>
      <c r="V316" s="193"/>
      <c r="W316" s="169"/>
      <c r="X316" s="169"/>
      <c r="Y316" s="169"/>
      <c r="Z316" s="169"/>
      <c r="AA316" s="169"/>
      <c r="AB316" s="169"/>
      <c r="AC316" s="169"/>
      <c r="AD316" s="169"/>
      <c r="AE316" s="169"/>
      <c r="AF316" s="169"/>
      <c r="AG316" s="169" t="s">
        <v>222</v>
      </c>
      <c r="AH316" s="169">
        <v>0</v>
      </c>
      <c r="AI316" s="169"/>
      <c r="AJ316" s="169"/>
      <c r="AK316" s="169"/>
      <c r="AL316" s="169"/>
      <c r="AM316" s="169"/>
      <c r="AN316" s="169"/>
      <c r="AO316" s="169"/>
      <c r="AP316" s="169"/>
      <c r="AQ316" s="169"/>
      <c r="AR316" s="169"/>
      <c r="AS316" s="169"/>
      <c r="AT316" s="169"/>
      <c r="AU316" s="169"/>
      <c r="AV316" s="169"/>
      <c r="AW316" s="169"/>
      <c r="AX316" s="169"/>
      <c r="AY316" s="169"/>
      <c r="AZ316" s="169"/>
      <c r="BA316" s="169"/>
      <c r="BB316" s="169"/>
      <c r="BC316" s="169"/>
      <c r="BD316" s="169"/>
      <c r="BE316" s="169"/>
      <c r="BF316" s="169"/>
      <c r="BG316" s="169"/>
      <c r="BH316" s="169"/>
    </row>
    <row r="317" spans="1:60" outlineLevel="1" x14ac:dyDescent="0.2">
      <c r="A317" s="170"/>
      <c r="B317" s="181"/>
      <c r="C317" s="210" t="s">
        <v>562</v>
      </c>
      <c r="D317" s="184"/>
      <c r="E317" s="188">
        <v>71.44</v>
      </c>
      <c r="F317" s="193"/>
      <c r="G317" s="193"/>
      <c r="H317" s="193"/>
      <c r="I317" s="193"/>
      <c r="J317" s="193"/>
      <c r="K317" s="193"/>
      <c r="L317" s="193"/>
      <c r="M317" s="193"/>
      <c r="N317" s="193"/>
      <c r="O317" s="193"/>
      <c r="P317" s="193"/>
      <c r="Q317" s="193"/>
      <c r="R317" s="193"/>
      <c r="S317" s="193"/>
      <c r="T317" s="193"/>
      <c r="U317" s="194"/>
      <c r="V317" s="193"/>
      <c r="W317" s="169"/>
      <c r="X317" s="169"/>
      <c r="Y317" s="169"/>
      <c r="Z317" s="169"/>
      <c r="AA317" s="169"/>
      <c r="AB317" s="169"/>
      <c r="AC317" s="169"/>
      <c r="AD317" s="169"/>
      <c r="AE317" s="169"/>
      <c r="AF317" s="169"/>
      <c r="AG317" s="169" t="s">
        <v>222</v>
      </c>
      <c r="AH317" s="169">
        <v>0</v>
      </c>
      <c r="AI317" s="169"/>
      <c r="AJ317" s="169"/>
      <c r="AK317" s="169"/>
      <c r="AL317" s="169"/>
      <c r="AM317" s="169"/>
      <c r="AN317" s="169"/>
      <c r="AO317" s="169"/>
      <c r="AP317" s="169"/>
      <c r="AQ317" s="169"/>
      <c r="AR317" s="169"/>
      <c r="AS317" s="169"/>
      <c r="AT317" s="169"/>
      <c r="AU317" s="169"/>
      <c r="AV317" s="169"/>
      <c r="AW317" s="169"/>
      <c r="AX317" s="169"/>
      <c r="AY317" s="169"/>
      <c r="AZ317" s="169"/>
      <c r="BA317" s="169"/>
      <c r="BB317" s="169"/>
      <c r="BC317" s="169"/>
      <c r="BD317" s="169"/>
      <c r="BE317" s="169"/>
      <c r="BF317" s="169"/>
      <c r="BG317" s="169"/>
      <c r="BH317" s="169"/>
    </row>
    <row r="318" spans="1:60" outlineLevel="1" x14ac:dyDescent="0.2">
      <c r="A318" s="170"/>
      <c r="B318" s="181"/>
      <c r="C318" s="210" t="s">
        <v>563</v>
      </c>
      <c r="D318" s="184"/>
      <c r="E318" s="188">
        <v>19.338000000000001</v>
      </c>
      <c r="F318" s="193"/>
      <c r="G318" s="193"/>
      <c r="H318" s="193"/>
      <c r="I318" s="193"/>
      <c r="J318" s="193"/>
      <c r="K318" s="193"/>
      <c r="L318" s="193"/>
      <c r="M318" s="193"/>
      <c r="N318" s="193"/>
      <c r="O318" s="193"/>
      <c r="P318" s="193"/>
      <c r="Q318" s="193"/>
      <c r="R318" s="193"/>
      <c r="S318" s="193"/>
      <c r="T318" s="193"/>
      <c r="U318" s="194"/>
      <c r="V318" s="193"/>
      <c r="W318" s="169"/>
      <c r="X318" s="169"/>
      <c r="Y318" s="169"/>
      <c r="Z318" s="169"/>
      <c r="AA318" s="169"/>
      <c r="AB318" s="169"/>
      <c r="AC318" s="169"/>
      <c r="AD318" s="169"/>
      <c r="AE318" s="169"/>
      <c r="AF318" s="169"/>
      <c r="AG318" s="169" t="s">
        <v>222</v>
      </c>
      <c r="AH318" s="169">
        <v>0</v>
      </c>
      <c r="AI318" s="169"/>
      <c r="AJ318" s="169"/>
      <c r="AK318" s="169"/>
      <c r="AL318" s="169"/>
      <c r="AM318" s="169"/>
      <c r="AN318" s="169"/>
      <c r="AO318" s="169"/>
      <c r="AP318" s="169"/>
      <c r="AQ318" s="169"/>
      <c r="AR318" s="169"/>
      <c r="AS318" s="169"/>
      <c r="AT318" s="169"/>
      <c r="AU318" s="169"/>
      <c r="AV318" s="169"/>
      <c r="AW318" s="169"/>
      <c r="AX318" s="169"/>
      <c r="AY318" s="169"/>
      <c r="AZ318" s="169"/>
      <c r="BA318" s="169"/>
      <c r="BB318" s="169"/>
      <c r="BC318" s="169"/>
      <c r="BD318" s="169"/>
      <c r="BE318" s="169"/>
      <c r="BF318" s="169"/>
      <c r="BG318" s="169"/>
      <c r="BH318" s="169"/>
    </row>
    <row r="319" spans="1:60" ht="22.5" outlineLevel="1" x14ac:dyDescent="0.2">
      <c r="A319" s="170"/>
      <c r="B319" s="181"/>
      <c r="C319" s="210" t="s">
        <v>564</v>
      </c>
      <c r="D319" s="184"/>
      <c r="E319" s="188">
        <v>39</v>
      </c>
      <c r="F319" s="193"/>
      <c r="G319" s="193"/>
      <c r="H319" s="193"/>
      <c r="I319" s="193"/>
      <c r="J319" s="193"/>
      <c r="K319" s="193"/>
      <c r="L319" s="193"/>
      <c r="M319" s="193"/>
      <c r="N319" s="193"/>
      <c r="O319" s="193"/>
      <c r="P319" s="193"/>
      <c r="Q319" s="193"/>
      <c r="R319" s="193"/>
      <c r="S319" s="193"/>
      <c r="T319" s="193"/>
      <c r="U319" s="194"/>
      <c r="V319" s="193"/>
      <c r="W319" s="169"/>
      <c r="X319" s="169"/>
      <c r="Y319" s="169"/>
      <c r="Z319" s="169"/>
      <c r="AA319" s="169"/>
      <c r="AB319" s="169"/>
      <c r="AC319" s="169"/>
      <c r="AD319" s="169"/>
      <c r="AE319" s="169"/>
      <c r="AF319" s="169"/>
      <c r="AG319" s="169" t="s">
        <v>222</v>
      </c>
      <c r="AH319" s="169">
        <v>0</v>
      </c>
      <c r="AI319" s="169"/>
      <c r="AJ319" s="169"/>
      <c r="AK319" s="169"/>
      <c r="AL319" s="169"/>
      <c r="AM319" s="169"/>
      <c r="AN319" s="169"/>
      <c r="AO319" s="169"/>
      <c r="AP319" s="169"/>
      <c r="AQ319" s="169"/>
      <c r="AR319" s="169"/>
      <c r="AS319" s="169"/>
      <c r="AT319" s="169"/>
      <c r="AU319" s="169"/>
      <c r="AV319" s="169"/>
      <c r="AW319" s="169"/>
      <c r="AX319" s="169"/>
      <c r="AY319" s="169"/>
      <c r="AZ319" s="169"/>
      <c r="BA319" s="169"/>
      <c r="BB319" s="169"/>
      <c r="BC319" s="169"/>
      <c r="BD319" s="169"/>
      <c r="BE319" s="169"/>
      <c r="BF319" s="169"/>
      <c r="BG319" s="169"/>
      <c r="BH319" s="169"/>
    </row>
    <row r="320" spans="1:60" ht="22.5" outlineLevel="1" x14ac:dyDescent="0.2">
      <c r="A320" s="170"/>
      <c r="B320" s="181"/>
      <c r="C320" s="210" t="s">
        <v>565</v>
      </c>
      <c r="D320" s="184"/>
      <c r="E320" s="188">
        <v>43.249000000000002</v>
      </c>
      <c r="F320" s="193"/>
      <c r="G320" s="193"/>
      <c r="H320" s="193"/>
      <c r="I320" s="193"/>
      <c r="J320" s="193"/>
      <c r="K320" s="193"/>
      <c r="L320" s="193"/>
      <c r="M320" s="193"/>
      <c r="N320" s="193"/>
      <c r="O320" s="193"/>
      <c r="P320" s="193"/>
      <c r="Q320" s="193"/>
      <c r="R320" s="193"/>
      <c r="S320" s="193"/>
      <c r="T320" s="193"/>
      <c r="U320" s="194"/>
      <c r="V320" s="193"/>
      <c r="W320" s="169"/>
      <c r="X320" s="169"/>
      <c r="Y320" s="169"/>
      <c r="Z320" s="169"/>
      <c r="AA320" s="169"/>
      <c r="AB320" s="169"/>
      <c r="AC320" s="169"/>
      <c r="AD320" s="169"/>
      <c r="AE320" s="169"/>
      <c r="AF320" s="169"/>
      <c r="AG320" s="169" t="s">
        <v>222</v>
      </c>
      <c r="AH320" s="169">
        <v>0</v>
      </c>
      <c r="AI320" s="169"/>
      <c r="AJ320" s="169"/>
      <c r="AK320" s="169"/>
      <c r="AL320" s="169"/>
      <c r="AM320" s="169"/>
      <c r="AN320" s="169"/>
      <c r="AO320" s="169"/>
      <c r="AP320" s="169"/>
      <c r="AQ320" s="169"/>
      <c r="AR320" s="169"/>
      <c r="AS320" s="169"/>
      <c r="AT320" s="169"/>
      <c r="AU320" s="169"/>
      <c r="AV320" s="169"/>
      <c r="AW320" s="169"/>
      <c r="AX320" s="169"/>
      <c r="AY320" s="169"/>
      <c r="AZ320" s="169"/>
      <c r="BA320" s="169"/>
      <c r="BB320" s="169"/>
      <c r="BC320" s="169"/>
      <c r="BD320" s="169"/>
      <c r="BE320" s="169"/>
      <c r="BF320" s="169"/>
      <c r="BG320" s="169"/>
      <c r="BH320" s="169"/>
    </row>
    <row r="321" spans="1:60" ht="33.75" outlineLevel="1" x14ac:dyDescent="0.2">
      <c r="A321" s="170"/>
      <c r="B321" s="181"/>
      <c r="C321" s="210" t="s">
        <v>566</v>
      </c>
      <c r="D321" s="184"/>
      <c r="E321" s="188">
        <v>60.155999999999999</v>
      </c>
      <c r="F321" s="193"/>
      <c r="G321" s="193"/>
      <c r="H321" s="193"/>
      <c r="I321" s="193"/>
      <c r="J321" s="193"/>
      <c r="K321" s="193"/>
      <c r="L321" s="193"/>
      <c r="M321" s="193"/>
      <c r="N321" s="193"/>
      <c r="O321" s="193"/>
      <c r="P321" s="193"/>
      <c r="Q321" s="193"/>
      <c r="R321" s="193"/>
      <c r="S321" s="193"/>
      <c r="T321" s="193"/>
      <c r="U321" s="194"/>
      <c r="V321" s="193"/>
      <c r="W321" s="169"/>
      <c r="X321" s="169"/>
      <c r="Y321" s="169"/>
      <c r="Z321" s="169"/>
      <c r="AA321" s="169"/>
      <c r="AB321" s="169"/>
      <c r="AC321" s="169"/>
      <c r="AD321" s="169"/>
      <c r="AE321" s="169"/>
      <c r="AF321" s="169"/>
      <c r="AG321" s="169" t="s">
        <v>222</v>
      </c>
      <c r="AH321" s="169">
        <v>0</v>
      </c>
      <c r="AI321" s="169"/>
      <c r="AJ321" s="169"/>
      <c r="AK321" s="169"/>
      <c r="AL321" s="169"/>
      <c r="AM321" s="169"/>
      <c r="AN321" s="169"/>
      <c r="AO321" s="169"/>
      <c r="AP321" s="169"/>
      <c r="AQ321" s="169"/>
      <c r="AR321" s="169"/>
      <c r="AS321" s="169"/>
      <c r="AT321" s="169"/>
      <c r="AU321" s="169"/>
      <c r="AV321" s="169"/>
      <c r="AW321" s="169"/>
      <c r="AX321" s="169"/>
      <c r="AY321" s="169"/>
      <c r="AZ321" s="169"/>
      <c r="BA321" s="169"/>
      <c r="BB321" s="169"/>
      <c r="BC321" s="169"/>
      <c r="BD321" s="169"/>
      <c r="BE321" s="169"/>
      <c r="BF321" s="169"/>
      <c r="BG321" s="169"/>
      <c r="BH321" s="169"/>
    </row>
    <row r="322" spans="1:60" outlineLevel="1" x14ac:dyDescent="0.2">
      <c r="A322" s="170"/>
      <c r="B322" s="181"/>
      <c r="C322" s="210" t="s">
        <v>567</v>
      </c>
      <c r="D322" s="184"/>
      <c r="E322" s="188">
        <v>5.39</v>
      </c>
      <c r="F322" s="193"/>
      <c r="G322" s="193"/>
      <c r="H322" s="193"/>
      <c r="I322" s="193"/>
      <c r="J322" s="193"/>
      <c r="K322" s="193"/>
      <c r="L322" s="193"/>
      <c r="M322" s="193"/>
      <c r="N322" s="193"/>
      <c r="O322" s="193"/>
      <c r="P322" s="193"/>
      <c r="Q322" s="193"/>
      <c r="R322" s="193"/>
      <c r="S322" s="193"/>
      <c r="T322" s="193"/>
      <c r="U322" s="194"/>
      <c r="V322" s="193"/>
      <c r="W322" s="169"/>
      <c r="X322" s="169"/>
      <c r="Y322" s="169"/>
      <c r="Z322" s="169"/>
      <c r="AA322" s="169"/>
      <c r="AB322" s="169"/>
      <c r="AC322" s="169"/>
      <c r="AD322" s="169"/>
      <c r="AE322" s="169"/>
      <c r="AF322" s="169"/>
      <c r="AG322" s="169" t="s">
        <v>222</v>
      </c>
      <c r="AH322" s="169">
        <v>0</v>
      </c>
      <c r="AI322" s="169"/>
      <c r="AJ322" s="169"/>
      <c r="AK322" s="169"/>
      <c r="AL322" s="169"/>
      <c r="AM322" s="169"/>
      <c r="AN322" s="169"/>
      <c r="AO322" s="169"/>
      <c r="AP322" s="169"/>
      <c r="AQ322" s="169"/>
      <c r="AR322" s="169"/>
      <c r="AS322" s="169"/>
      <c r="AT322" s="169"/>
      <c r="AU322" s="169"/>
      <c r="AV322" s="169"/>
      <c r="AW322" s="169"/>
      <c r="AX322" s="169"/>
      <c r="AY322" s="169"/>
      <c r="AZ322" s="169"/>
      <c r="BA322" s="169"/>
      <c r="BB322" s="169"/>
      <c r="BC322" s="169"/>
      <c r="BD322" s="169"/>
      <c r="BE322" s="169"/>
      <c r="BF322" s="169"/>
      <c r="BG322" s="169"/>
      <c r="BH322" s="169"/>
    </row>
    <row r="323" spans="1:60" ht="33.75" outlineLevel="1" x14ac:dyDescent="0.2">
      <c r="A323" s="170"/>
      <c r="B323" s="181"/>
      <c r="C323" s="210" t="s">
        <v>568</v>
      </c>
      <c r="D323" s="184"/>
      <c r="E323" s="188">
        <v>30.2319</v>
      </c>
      <c r="F323" s="193"/>
      <c r="G323" s="193"/>
      <c r="H323" s="193"/>
      <c r="I323" s="193"/>
      <c r="J323" s="193"/>
      <c r="K323" s="193"/>
      <c r="L323" s="193"/>
      <c r="M323" s="193"/>
      <c r="N323" s="193"/>
      <c r="O323" s="193"/>
      <c r="P323" s="193"/>
      <c r="Q323" s="193"/>
      <c r="R323" s="193"/>
      <c r="S323" s="193"/>
      <c r="T323" s="193"/>
      <c r="U323" s="194"/>
      <c r="V323" s="193"/>
      <c r="W323" s="169"/>
      <c r="X323" s="169"/>
      <c r="Y323" s="169"/>
      <c r="Z323" s="169"/>
      <c r="AA323" s="169"/>
      <c r="AB323" s="169"/>
      <c r="AC323" s="169"/>
      <c r="AD323" s="169"/>
      <c r="AE323" s="169"/>
      <c r="AF323" s="169"/>
      <c r="AG323" s="169" t="s">
        <v>222</v>
      </c>
      <c r="AH323" s="169">
        <v>0</v>
      </c>
      <c r="AI323" s="169"/>
      <c r="AJ323" s="169"/>
      <c r="AK323" s="169"/>
      <c r="AL323" s="169"/>
      <c r="AM323" s="169"/>
      <c r="AN323" s="169"/>
      <c r="AO323" s="169"/>
      <c r="AP323" s="169"/>
      <c r="AQ323" s="169"/>
      <c r="AR323" s="169"/>
      <c r="AS323" s="169"/>
      <c r="AT323" s="169"/>
      <c r="AU323" s="169"/>
      <c r="AV323" s="169"/>
      <c r="AW323" s="169"/>
      <c r="AX323" s="169"/>
      <c r="AY323" s="169"/>
      <c r="AZ323" s="169"/>
      <c r="BA323" s="169"/>
      <c r="BB323" s="169"/>
      <c r="BC323" s="169"/>
      <c r="BD323" s="169"/>
      <c r="BE323" s="169"/>
      <c r="BF323" s="169"/>
      <c r="BG323" s="169"/>
      <c r="BH323" s="169"/>
    </row>
    <row r="324" spans="1:60" outlineLevel="1" x14ac:dyDescent="0.2">
      <c r="A324" s="170"/>
      <c r="B324" s="181"/>
      <c r="C324" s="210" t="s">
        <v>569</v>
      </c>
      <c r="D324" s="184"/>
      <c r="E324" s="188">
        <v>22.2</v>
      </c>
      <c r="F324" s="193"/>
      <c r="G324" s="193"/>
      <c r="H324" s="193"/>
      <c r="I324" s="193"/>
      <c r="J324" s="193"/>
      <c r="K324" s="193"/>
      <c r="L324" s="193"/>
      <c r="M324" s="193"/>
      <c r="N324" s="193"/>
      <c r="O324" s="193"/>
      <c r="P324" s="193"/>
      <c r="Q324" s="193"/>
      <c r="R324" s="193"/>
      <c r="S324" s="193"/>
      <c r="T324" s="193"/>
      <c r="U324" s="194"/>
      <c r="V324" s="193"/>
      <c r="W324" s="169"/>
      <c r="X324" s="169"/>
      <c r="Y324" s="169"/>
      <c r="Z324" s="169"/>
      <c r="AA324" s="169"/>
      <c r="AB324" s="169"/>
      <c r="AC324" s="169"/>
      <c r="AD324" s="169"/>
      <c r="AE324" s="169"/>
      <c r="AF324" s="169"/>
      <c r="AG324" s="169" t="s">
        <v>222</v>
      </c>
      <c r="AH324" s="169">
        <v>0</v>
      </c>
      <c r="AI324" s="169"/>
      <c r="AJ324" s="169"/>
      <c r="AK324" s="169"/>
      <c r="AL324" s="169"/>
      <c r="AM324" s="169"/>
      <c r="AN324" s="169"/>
      <c r="AO324" s="169"/>
      <c r="AP324" s="169"/>
      <c r="AQ324" s="169"/>
      <c r="AR324" s="169"/>
      <c r="AS324" s="169"/>
      <c r="AT324" s="169"/>
      <c r="AU324" s="169"/>
      <c r="AV324" s="169"/>
      <c r="AW324" s="169"/>
      <c r="AX324" s="169"/>
      <c r="AY324" s="169"/>
      <c r="AZ324" s="169"/>
      <c r="BA324" s="169"/>
      <c r="BB324" s="169"/>
      <c r="BC324" s="169"/>
      <c r="BD324" s="169"/>
      <c r="BE324" s="169"/>
      <c r="BF324" s="169"/>
      <c r="BG324" s="169"/>
      <c r="BH324" s="169"/>
    </row>
    <row r="325" spans="1:60" outlineLevel="1" x14ac:dyDescent="0.2">
      <c r="A325" s="170">
        <v>107</v>
      </c>
      <c r="B325" s="181" t="s">
        <v>570</v>
      </c>
      <c r="C325" s="209" t="s">
        <v>571</v>
      </c>
      <c r="D325" s="183" t="s">
        <v>303</v>
      </c>
      <c r="E325" s="187">
        <v>80.41</v>
      </c>
      <c r="F325" s="192"/>
      <c r="G325" s="193">
        <f>ROUND(E325*F325,2)</f>
        <v>0</v>
      </c>
      <c r="H325" s="192"/>
      <c r="I325" s="193">
        <f>ROUND(E325*H325,2)</f>
        <v>0</v>
      </c>
      <c r="J325" s="192"/>
      <c r="K325" s="193">
        <f>ROUND(E325*J325,2)</f>
        <v>0</v>
      </c>
      <c r="L325" s="193">
        <v>15</v>
      </c>
      <c r="M325" s="193">
        <f>G325*(1+L325/100)</f>
        <v>0</v>
      </c>
      <c r="N325" s="193">
        <v>1.4999999999999999E-4</v>
      </c>
      <c r="O325" s="193">
        <f>ROUND(E325*N325,2)</f>
        <v>0.01</v>
      </c>
      <c r="P325" s="193">
        <v>0</v>
      </c>
      <c r="Q325" s="193">
        <f>ROUND(E325*P325,2)</f>
        <v>0</v>
      </c>
      <c r="R325" s="193" t="s">
        <v>271</v>
      </c>
      <c r="S325" s="193" t="s">
        <v>217</v>
      </c>
      <c r="T325" s="193">
        <v>0.05</v>
      </c>
      <c r="U325" s="194">
        <f>ROUND(E325*T325,2)</f>
        <v>4.0199999999999996</v>
      </c>
      <c r="V325" s="193"/>
      <c r="W325" s="169"/>
      <c r="X325" s="169"/>
      <c r="Y325" s="169"/>
      <c r="Z325" s="169"/>
      <c r="AA325" s="169"/>
      <c r="AB325" s="169"/>
      <c r="AC325" s="169"/>
      <c r="AD325" s="169"/>
      <c r="AE325" s="169"/>
      <c r="AF325" s="169"/>
      <c r="AG325" s="169" t="s">
        <v>218</v>
      </c>
      <c r="AH325" s="169"/>
      <c r="AI325" s="169"/>
      <c r="AJ325" s="169"/>
      <c r="AK325" s="169"/>
      <c r="AL325" s="169"/>
      <c r="AM325" s="169"/>
      <c r="AN325" s="169"/>
      <c r="AO325" s="169"/>
      <c r="AP325" s="169"/>
      <c r="AQ325" s="169"/>
      <c r="AR325" s="169"/>
      <c r="AS325" s="169"/>
      <c r="AT325" s="169"/>
      <c r="AU325" s="169"/>
      <c r="AV325" s="169"/>
      <c r="AW325" s="169"/>
      <c r="AX325" s="169"/>
      <c r="AY325" s="169"/>
      <c r="AZ325" s="169"/>
      <c r="BA325" s="169"/>
      <c r="BB325" s="169"/>
      <c r="BC325" s="169"/>
      <c r="BD325" s="169"/>
      <c r="BE325" s="169"/>
      <c r="BF325" s="169"/>
      <c r="BG325" s="169"/>
      <c r="BH325" s="169"/>
    </row>
    <row r="326" spans="1:60" outlineLevel="1" x14ac:dyDescent="0.2">
      <c r="A326" s="170"/>
      <c r="B326" s="181"/>
      <c r="C326" s="210" t="s">
        <v>572</v>
      </c>
      <c r="D326" s="184"/>
      <c r="E326" s="188"/>
      <c r="F326" s="193"/>
      <c r="G326" s="193"/>
      <c r="H326" s="193"/>
      <c r="I326" s="193"/>
      <c r="J326" s="193"/>
      <c r="K326" s="193"/>
      <c r="L326" s="193"/>
      <c r="M326" s="193"/>
      <c r="N326" s="193"/>
      <c r="O326" s="193"/>
      <c r="P326" s="193"/>
      <c r="Q326" s="193"/>
      <c r="R326" s="193"/>
      <c r="S326" s="193"/>
      <c r="T326" s="193"/>
      <c r="U326" s="194"/>
      <c r="V326" s="193"/>
      <c r="W326" s="169"/>
      <c r="X326" s="169"/>
      <c r="Y326" s="169"/>
      <c r="Z326" s="169"/>
      <c r="AA326" s="169"/>
      <c r="AB326" s="169"/>
      <c r="AC326" s="169"/>
      <c r="AD326" s="169"/>
      <c r="AE326" s="169"/>
      <c r="AF326" s="169"/>
      <c r="AG326" s="169" t="s">
        <v>222</v>
      </c>
      <c r="AH326" s="169">
        <v>0</v>
      </c>
      <c r="AI326" s="169"/>
      <c r="AJ326" s="169"/>
      <c r="AK326" s="169"/>
      <c r="AL326" s="169"/>
      <c r="AM326" s="169"/>
      <c r="AN326" s="169"/>
      <c r="AO326" s="169"/>
      <c r="AP326" s="169"/>
      <c r="AQ326" s="169"/>
      <c r="AR326" s="169"/>
      <c r="AS326" s="169"/>
      <c r="AT326" s="169"/>
      <c r="AU326" s="169"/>
      <c r="AV326" s="169"/>
      <c r="AW326" s="169"/>
      <c r="AX326" s="169"/>
      <c r="AY326" s="169"/>
      <c r="AZ326" s="169"/>
      <c r="BA326" s="169"/>
      <c r="BB326" s="169"/>
      <c r="BC326" s="169"/>
      <c r="BD326" s="169"/>
      <c r="BE326" s="169"/>
      <c r="BF326" s="169"/>
      <c r="BG326" s="169"/>
      <c r="BH326" s="169"/>
    </row>
    <row r="327" spans="1:60" outlineLevel="1" x14ac:dyDescent="0.2">
      <c r="A327" s="170"/>
      <c r="B327" s="181"/>
      <c r="C327" s="210" t="s">
        <v>573</v>
      </c>
      <c r="D327" s="184"/>
      <c r="E327" s="188">
        <v>7.41</v>
      </c>
      <c r="F327" s="193"/>
      <c r="G327" s="193"/>
      <c r="H327" s="193"/>
      <c r="I327" s="193"/>
      <c r="J327" s="193"/>
      <c r="K327" s="193"/>
      <c r="L327" s="193"/>
      <c r="M327" s="193"/>
      <c r="N327" s="193"/>
      <c r="O327" s="193"/>
      <c r="P327" s="193"/>
      <c r="Q327" s="193"/>
      <c r="R327" s="193"/>
      <c r="S327" s="193"/>
      <c r="T327" s="193"/>
      <c r="U327" s="194"/>
      <c r="V327" s="193"/>
      <c r="W327" s="169"/>
      <c r="X327" s="169"/>
      <c r="Y327" s="169"/>
      <c r="Z327" s="169"/>
      <c r="AA327" s="169"/>
      <c r="AB327" s="169"/>
      <c r="AC327" s="169"/>
      <c r="AD327" s="169"/>
      <c r="AE327" s="169"/>
      <c r="AF327" s="169"/>
      <c r="AG327" s="169" t="s">
        <v>222</v>
      </c>
      <c r="AH327" s="169">
        <v>0</v>
      </c>
      <c r="AI327" s="169"/>
      <c r="AJ327" s="169"/>
      <c r="AK327" s="169"/>
      <c r="AL327" s="169"/>
      <c r="AM327" s="169"/>
      <c r="AN327" s="169"/>
      <c r="AO327" s="169"/>
      <c r="AP327" s="169"/>
      <c r="AQ327" s="169"/>
      <c r="AR327" s="169"/>
      <c r="AS327" s="169"/>
      <c r="AT327" s="169"/>
      <c r="AU327" s="169"/>
      <c r="AV327" s="169"/>
      <c r="AW327" s="169"/>
      <c r="AX327" s="169"/>
      <c r="AY327" s="169"/>
      <c r="AZ327" s="169"/>
      <c r="BA327" s="169"/>
      <c r="BB327" s="169"/>
      <c r="BC327" s="169"/>
      <c r="BD327" s="169"/>
      <c r="BE327" s="169"/>
      <c r="BF327" s="169"/>
      <c r="BG327" s="169"/>
      <c r="BH327" s="169"/>
    </row>
    <row r="328" spans="1:60" ht="33.75" outlineLevel="1" x14ac:dyDescent="0.2">
      <c r="A328" s="170"/>
      <c r="B328" s="181"/>
      <c r="C328" s="210" t="s">
        <v>574</v>
      </c>
      <c r="D328" s="184"/>
      <c r="E328" s="188">
        <v>48.7</v>
      </c>
      <c r="F328" s="193"/>
      <c r="G328" s="193"/>
      <c r="H328" s="193"/>
      <c r="I328" s="193"/>
      <c r="J328" s="193"/>
      <c r="K328" s="193"/>
      <c r="L328" s="193"/>
      <c r="M328" s="193"/>
      <c r="N328" s="193"/>
      <c r="O328" s="193"/>
      <c r="P328" s="193"/>
      <c r="Q328" s="193"/>
      <c r="R328" s="193"/>
      <c r="S328" s="193"/>
      <c r="T328" s="193"/>
      <c r="U328" s="194"/>
      <c r="V328" s="193"/>
      <c r="W328" s="169"/>
      <c r="X328" s="169"/>
      <c r="Y328" s="169"/>
      <c r="Z328" s="169"/>
      <c r="AA328" s="169"/>
      <c r="AB328" s="169"/>
      <c r="AC328" s="169"/>
      <c r="AD328" s="169"/>
      <c r="AE328" s="169"/>
      <c r="AF328" s="169"/>
      <c r="AG328" s="169" t="s">
        <v>222</v>
      </c>
      <c r="AH328" s="169">
        <v>0</v>
      </c>
      <c r="AI328" s="169"/>
      <c r="AJ328" s="169"/>
      <c r="AK328" s="169"/>
      <c r="AL328" s="169"/>
      <c r="AM328" s="169"/>
      <c r="AN328" s="169"/>
      <c r="AO328" s="169"/>
      <c r="AP328" s="169"/>
      <c r="AQ328" s="169"/>
      <c r="AR328" s="169"/>
      <c r="AS328" s="169"/>
      <c r="AT328" s="169"/>
      <c r="AU328" s="169"/>
      <c r="AV328" s="169"/>
      <c r="AW328" s="169"/>
      <c r="AX328" s="169"/>
      <c r="AY328" s="169"/>
      <c r="AZ328" s="169"/>
      <c r="BA328" s="169"/>
      <c r="BB328" s="169"/>
      <c r="BC328" s="169"/>
      <c r="BD328" s="169"/>
      <c r="BE328" s="169"/>
      <c r="BF328" s="169"/>
      <c r="BG328" s="169"/>
      <c r="BH328" s="169"/>
    </row>
    <row r="329" spans="1:60" outlineLevel="1" x14ac:dyDescent="0.2">
      <c r="A329" s="170"/>
      <c r="B329" s="181"/>
      <c r="C329" s="210" t="s">
        <v>575</v>
      </c>
      <c r="D329" s="184"/>
      <c r="E329" s="188">
        <v>24.3</v>
      </c>
      <c r="F329" s="193"/>
      <c r="G329" s="193"/>
      <c r="H329" s="193"/>
      <c r="I329" s="193"/>
      <c r="J329" s="193"/>
      <c r="K329" s="193"/>
      <c r="L329" s="193"/>
      <c r="M329" s="193"/>
      <c r="N329" s="193"/>
      <c r="O329" s="193"/>
      <c r="P329" s="193"/>
      <c r="Q329" s="193"/>
      <c r="R329" s="193"/>
      <c r="S329" s="193"/>
      <c r="T329" s="193"/>
      <c r="U329" s="194"/>
      <c r="V329" s="193"/>
      <c r="W329" s="169"/>
      <c r="X329" s="169"/>
      <c r="Y329" s="169"/>
      <c r="Z329" s="169"/>
      <c r="AA329" s="169"/>
      <c r="AB329" s="169"/>
      <c r="AC329" s="169"/>
      <c r="AD329" s="169"/>
      <c r="AE329" s="169"/>
      <c r="AF329" s="169"/>
      <c r="AG329" s="169" t="s">
        <v>222</v>
      </c>
      <c r="AH329" s="169">
        <v>0</v>
      </c>
      <c r="AI329" s="169"/>
      <c r="AJ329" s="169"/>
      <c r="AK329" s="169"/>
      <c r="AL329" s="169"/>
      <c r="AM329" s="169"/>
      <c r="AN329" s="169"/>
      <c r="AO329" s="169"/>
      <c r="AP329" s="169"/>
      <c r="AQ329" s="169"/>
      <c r="AR329" s="169"/>
      <c r="AS329" s="169"/>
      <c r="AT329" s="169"/>
      <c r="AU329" s="169"/>
      <c r="AV329" s="169"/>
      <c r="AW329" s="169"/>
      <c r="AX329" s="169"/>
      <c r="AY329" s="169"/>
      <c r="AZ329" s="169"/>
      <c r="BA329" s="169"/>
      <c r="BB329" s="169"/>
      <c r="BC329" s="169"/>
      <c r="BD329" s="169"/>
      <c r="BE329" s="169"/>
      <c r="BF329" s="169"/>
      <c r="BG329" s="169"/>
      <c r="BH329" s="169"/>
    </row>
    <row r="330" spans="1:60" x14ac:dyDescent="0.2">
      <c r="A330" s="178" t="s">
        <v>211</v>
      </c>
      <c r="B330" s="182" t="s">
        <v>94</v>
      </c>
      <c r="C330" s="211" t="s">
        <v>95</v>
      </c>
      <c r="D330" s="185"/>
      <c r="E330" s="189"/>
      <c r="F330" s="195"/>
      <c r="G330" s="195">
        <f>SUMIF(AG331:AG355,"&lt;&gt;NOR",G331:G355)</f>
        <v>0</v>
      </c>
      <c r="H330" s="195"/>
      <c r="I330" s="195">
        <f>SUM(I331:I355)</f>
        <v>0</v>
      </c>
      <c r="J330" s="195"/>
      <c r="K330" s="195">
        <f>SUM(K331:K355)</f>
        <v>0</v>
      </c>
      <c r="L330" s="195"/>
      <c r="M330" s="195">
        <f>SUM(M331:M355)</f>
        <v>0</v>
      </c>
      <c r="N330" s="195"/>
      <c r="O330" s="195">
        <f>SUM(O331:O355)</f>
        <v>14.599999999999998</v>
      </c>
      <c r="P330" s="195"/>
      <c r="Q330" s="195">
        <f>SUM(Q331:Q355)</f>
        <v>0</v>
      </c>
      <c r="R330" s="195"/>
      <c r="S330" s="195"/>
      <c r="T330" s="195"/>
      <c r="U330" s="196">
        <f>SUM(U331:U355)</f>
        <v>412.70000000000005</v>
      </c>
      <c r="V330" s="195"/>
      <c r="AG330" t="s">
        <v>212</v>
      </c>
    </row>
    <row r="331" spans="1:60" outlineLevel="1" x14ac:dyDescent="0.2">
      <c r="A331" s="170">
        <v>108</v>
      </c>
      <c r="B331" s="181" t="s">
        <v>576</v>
      </c>
      <c r="C331" s="209" t="s">
        <v>577</v>
      </c>
      <c r="D331" s="183" t="s">
        <v>215</v>
      </c>
      <c r="E331" s="187">
        <v>42.710500000000003</v>
      </c>
      <c r="F331" s="192"/>
      <c r="G331" s="193">
        <f>ROUND(E331*F331,2)</f>
        <v>0</v>
      </c>
      <c r="H331" s="192"/>
      <c r="I331" s="193">
        <f>ROUND(E331*H331,2)</f>
        <v>0</v>
      </c>
      <c r="J331" s="192"/>
      <c r="K331" s="193">
        <f>ROUND(E331*J331,2)</f>
        <v>0</v>
      </c>
      <c r="L331" s="193">
        <v>15</v>
      </c>
      <c r="M331" s="193">
        <f>G331*(1+L331/100)</f>
        <v>0</v>
      </c>
      <c r="N331" s="193">
        <v>4.0000000000000003E-5</v>
      </c>
      <c r="O331" s="193">
        <f>ROUND(E331*N331,2)</f>
        <v>0</v>
      </c>
      <c r="P331" s="193">
        <v>0</v>
      </c>
      <c r="Q331" s="193">
        <f>ROUND(E331*P331,2)</f>
        <v>0</v>
      </c>
      <c r="R331" s="193" t="s">
        <v>271</v>
      </c>
      <c r="S331" s="193" t="s">
        <v>217</v>
      </c>
      <c r="T331" s="193">
        <v>7.8E-2</v>
      </c>
      <c r="U331" s="194">
        <f>ROUND(E331*T331,2)</f>
        <v>3.33</v>
      </c>
      <c r="V331" s="193"/>
      <c r="W331" s="169"/>
      <c r="X331" s="169"/>
      <c r="Y331" s="169"/>
      <c r="Z331" s="169"/>
      <c r="AA331" s="169"/>
      <c r="AB331" s="169"/>
      <c r="AC331" s="169"/>
      <c r="AD331" s="169"/>
      <c r="AE331" s="169"/>
      <c r="AF331" s="169"/>
      <c r="AG331" s="169" t="s">
        <v>218</v>
      </c>
      <c r="AH331" s="169"/>
      <c r="AI331" s="169"/>
      <c r="AJ331" s="169"/>
      <c r="AK331" s="169"/>
      <c r="AL331" s="169"/>
      <c r="AM331" s="169"/>
      <c r="AN331" s="169"/>
      <c r="AO331" s="169"/>
      <c r="AP331" s="169"/>
      <c r="AQ331" s="169"/>
      <c r="AR331" s="169"/>
      <c r="AS331" s="169"/>
      <c r="AT331" s="169"/>
      <c r="AU331" s="169"/>
      <c r="AV331" s="169"/>
      <c r="AW331" s="169"/>
      <c r="AX331" s="169"/>
      <c r="AY331" s="169"/>
      <c r="AZ331" s="169"/>
      <c r="BA331" s="169"/>
      <c r="BB331" s="169"/>
      <c r="BC331" s="169"/>
      <c r="BD331" s="169"/>
      <c r="BE331" s="169"/>
      <c r="BF331" s="169"/>
      <c r="BG331" s="169"/>
      <c r="BH331" s="169"/>
    </row>
    <row r="332" spans="1:60" outlineLevel="1" x14ac:dyDescent="0.2">
      <c r="A332" s="170"/>
      <c r="B332" s="181"/>
      <c r="C332" s="210" t="s">
        <v>526</v>
      </c>
      <c r="D332" s="184"/>
      <c r="E332" s="188">
        <v>2.7955000000000001</v>
      </c>
      <c r="F332" s="193"/>
      <c r="G332" s="193"/>
      <c r="H332" s="193"/>
      <c r="I332" s="193"/>
      <c r="J332" s="193"/>
      <c r="K332" s="193"/>
      <c r="L332" s="193"/>
      <c r="M332" s="193"/>
      <c r="N332" s="193"/>
      <c r="O332" s="193"/>
      <c r="P332" s="193"/>
      <c r="Q332" s="193"/>
      <c r="R332" s="193"/>
      <c r="S332" s="193"/>
      <c r="T332" s="193"/>
      <c r="U332" s="194"/>
      <c r="V332" s="193"/>
      <c r="W332" s="169"/>
      <c r="X332" s="169"/>
      <c r="Y332" s="169"/>
      <c r="Z332" s="169"/>
      <c r="AA332" s="169"/>
      <c r="AB332" s="169"/>
      <c r="AC332" s="169"/>
      <c r="AD332" s="169"/>
      <c r="AE332" s="169"/>
      <c r="AF332" s="169"/>
      <c r="AG332" s="169" t="s">
        <v>222</v>
      </c>
      <c r="AH332" s="169">
        <v>0</v>
      </c>
      <c r="AI332" s="169"/>
      <c r="AJ332" s="169"/>
      <c r="AK332" s="169"/>
      <c r="AL332" s="169"/>
      <c r="AM332" s="169"/>
      <c r="AN332" s="169"/>
      <c r="AO332" s="169"/>
      <c r="AP332" s="169"/>
      <c r="AQ332" s="169"/>
      <c r="AR332" s="169"/>
      <c r="AS332" s="169"/>
      <c r="AT332" s="169"/>
      <c r="AU332" s="169"/>
      <c r="AV332" s="169"/>
      <c r="AW332" s="169"/>
      <c r="AX332" s="169"/>
      <c r="AY332" s="169"/>
      <c r="AZ332" s="169"/>
      <c r="BA332" s="169"/>
      <c r="BB332" s="169"/>
      <c r="BC332" s="169"/>
      <c r="BD332" s="169"/>
      <c r="BE332" s="169"/>
      <c r="BF332" s="169"/>
      <c r="BG332" s="169"/>
      <c r="BH332" s="169"/>
    </row>
    <row r="333" spans="1:60" ht="33.75" outlineLevel="1" x14ac:dyDescent="0.2">
      <c r="A333" s="170"/>
      <c r="B333" s="181"/>
      <c r="C333" s="210" t="s">
        <v>527</v>
      </c>
      <c r="D333" s="184"/>
      <c r="E333" s="188">
        <v>22.545000000000002</v>
      </c>
      <c r="F333" s="193"/>
      <c r="G333" s="193"/>
      <c r="H333" s="193"/>
      <c r="I333" s="193"/>
      <c r="J333" s="193"/>
      <c r="K333" s="193"/>
      <c r="L333" s="193"/>
      <c r="M333" s="193"/>
      <c r="N333" s="193"/>
      <c r="O333" s="193"/>
      <c r="P333" s="193"/>
      <c r="Q333" s="193"/>
      <c r="R333" s="193"/>
      <c r="S333" s="193"/>
      <c r="T333" s="193"/>
      <c r="U333" s="194"/>
      <c r="V333" s="193"/>
      <c r="W333" s="169"/>
      <c r="X333" s="169"/>
      <c r="Y333" s="169"/>
      <c r="Z333" s="169"/>
      <c r="AA333" s="169"/>
      <c r="AB333" s="169"/>
      <c r="AC333" s="169"/>
      <c r="AD333" s="169"/>
      <c r="AE333" s="169"/>
      <c r="AF333" s="169"/>
      <c r="AG333" s="169" t="s">
        <v>222</v>
      </c>
      <c r="AH333" s="169">
        <v>0</v>
      </c>
      <c r="AI333" s="169"/>
      <c r="AJ333" s="169"/>
      <c r="AK333" s="169"/>
      <c r="AL333" s="169"/>
      <c r="AM333" s="169"/>
      <c r="AN333" s="169"/>
      <c r="AO333" s="169"/>
      <c r="AP333" s="169"/>
      <c r="AQ333" s="169"/>
      <c r="AR333" s="169"/>
      <c r="AS333" s="169"/>
      <c r="AT333" s="169"/>
      <c r="AU333" s="169"/>
      <c r="AV333" s="169"/>
      <c r="AW333" s="169"/>
      <c r="AX333" s="169"/>
      <c r="AY333" s="169"/>
      <c r="AZ333" s="169"/>
      <c r="BA333" s="169"/>
      <c r="BB333" s="169"/>
      <c r="BC333" s="169"/>
      <c r="BD333" s="169"/>
      <c r="BE333" s="169"/>
      <c r="BF333" s="169"/>
      <c r="BG333" s="169"/>
      <c r="BH333" s="169"/>
    </row>
    <row r="334" spans="1:60" outlineLevel="1" x14ac:dyDescent="0.2">
      <c r="A334" s="170"/>
      <c r="B334" s="181"/>
      <c r="C334" s="210" t="s">
        <v>528</v>
      </c>
      <c r="D334" s="184"/>
      <c r="E334" s="188">
        <v>17.37</v>
      </c>
      <c r="F334" s="193"/>
      <c r="G334" s="193"/>
      <c r="H334" s="193"/>
      <c r="I334" s="193"/>
      <c r="J334" s="193"/>
      <c r="K334" s="193"/>
      <c r="L334" s="193"/>
      <c r="M334" s="193"/>
      <c r="N334" s="193"/>
      <c r="O334" s="193"/>
      <c r="P334" s="193"/>
      <c r="Q334" s="193"/>
      <c r="R334" s="193"/>
      <c r="S334" s="193"/>
      <c r="T334" s="193"/>
      <c r="U334" s="194"/>
      <c r="V334" s="193"/>
      <c r="W334" s="169"/>
      <c r="X334" s="169"/>
      <c r="Y334" s="169"/>
      <c r="Z334" s="169"/>
      <c r="AA334" s="169"/>
      <c r="AB334" s="169"/>
      <c r="AC334" s="169"/>
      <c r="AD334" s="169"/>
      <c r="AE334" s="169"/>
      <c r="AF334" s="169"/>
      <c r="AG334" s="169" t="s">
        <v>222</v>
      </c>
      <c r="AH334" s="169">
        <v>0</v>
      </c>
      <c r="AI334" s="169"/>
      <c r="AJ334" s="169"/>
      <c r="AK334" s="169"/>
      <c r="AL334" s="169"/>
      <c r="AM334" s="169"/>
      <c r="AN334" s="169"/>
      <c r="AO334" s="169"/>
      <c r="AP334" s="169"/>
      <c r="AQ334" s="169"/>
      <c r="AR334" s="169"/>
      <c r="AS334" s="169"/>
      <c r="AT334" s="169"/>
      <c r="AU334" s="169"/>
      <c r="AV334" s="169"/>
      <c r="AW334" s="169"/>
      <c r="AX334" s="169"/>
      <c r="AY334" s="169"/>
      <c r="AZ334" s="169"/>
      <c r="BA334" s="169"/>
      <c r="BB334" s="169"/>
      <c r="BC334" s="169"/>
      <c r="BD334" s="169"/>
      <c r="BE334" s="169"/>
      <c r="BF334" s="169"/>
      <c r="BG334" s="169"/>
      <c r="BH334" s="169"/>
    </row>
    <row r="335" spans="1:60" outlineLevel="1" x14ac:dyDescent="0.2">
      <c r="A335" s="170">
        <v>109</v>
      </c>
      <c r="B335" s="181" t="s">
        <v>578</v>
      </c>
      <c r="C335" s="209" t="s">
        <v>579</v>
      </c>
      <c r="D335" s="183" t="s">
        <v>303</v>
      </c>
      <c r="E335" s="187">
        <v>80.41</v>
      </c>
      <c r="F335" s="192"/>
      <c r="G335" s="193">
        <f>ROUND(E335*F335,2)</f>
        <v>0</v>
      </c>
      <c r="H335" s="192"/>
      <c r="I335" s="193">
        <f>ROUND(E335*H335,2)</f>
        <v>0</v>
      </c>
      <c r="J335" s="192"/>
      <c r="K335" s="193">
        <f>ROUND(E335*J335,2)</f>
        <v>0</v>
      </c>
      <c r="L335" s="193">
        <v>15</v>
      </c>
      <c r="M335" s="193">
        <f>G335*(1+L335/100)</f>
        <v>0</v>
      </c>
      <c r="N335" s="193">
        <v>1.4999999999999999E-4</v>
      </c>
      <c r="O335" s="193">
        <f>ROUND(E335*N335,2)</f>
        <v>0.01</v>
      </c>
      <c r="P335" s="193">
        <v>0</v>
      </c>
      <c r="Q335" s="193">
        <f>ROUND(E335*P335,2)</f>
        <v>0</v>
      </c>
      <c r="R335" s="193" t="s">
        <v>271</v>
      </c>
      <c r="S335" s="193" t="s">
        <v>217</v>
      </c>
      <c r="T335" s="193">
        <v>0.05</v>
      </c>
      <c r="U335" s="194">
        <f>ROUND(E335*T335,2)</f>
        <v>4.0199999999999996</v>
      </c>
      <c r="V335" s="193"/>
      <c r="W335" s="169"/>
      <c r="X335" s="169"/>
      <c r="Y335" s="169"/>
      <c r="Z335" s="169"/>
      <c r="AA335" s="169"/>
      <c r="AB335" s="169"/>
      <c r="AC335" s="169"/>
      <c r="AD335" s="169"/>
      <c r="AE335" s="169"/>
      <c r="AF335" s="169"/>
      <c r="AG335" s="169" t="s">
        <v>218</v>
      </c>
      <c r="AH335" s="169"/>
      <c r="AI335" s="169"/>
      <c r="AJ335" s="169"/>
      <c r="AK335" s="169"/>
      <c r="AL335" s="169"/>
      <c r="AM335" s="169"/>
      <c r="AN335" s="169"/>
      <c r="AO335" s="169"/>
      <c r="AP335" s="169"/>
      <c r="AQ335" s="169"/>
      <c r="AR335" s="169"/>
      <c r="AS335" s="169"/>
      <c r="AT335" s="169"/>
      <c r="AU335" s="169"/>
      <c r="AV335" s="169"/>
      <c r="AW335" s="169"/>
      <c r="AX335" s="169"/>
      <c r="AY335" s="169"/>
      <c r="AZ335" s="169"/>
      <c r="BA335" s="169"/>
      <c r="BB335" s="169"/>
      <c r="BC335" s="169"/>
      <c r="BD335" s="169"/>
      <c r="BE335" s="169"/>
      <c r="BF335" s="169"/>
      <c r="BG335" s="169"/>
      <c r="BH335" s="169"/>
    </row>
    <row r="336" spans="1:60" outlineLevel="1" x14ac:dyDescent="0.2">
      <c r="A336" s="170"/>
      <c r="B336" s="181"/>
      <c r="C336" s="210" t="s">
        <v>572</v>
      </c>
      <c r="D336" s="184"/>
      <c r="E336" s="188"/>
      <c r="F336" s="193"/>
      <c r="G336" s="193"/>
      <c r="H336" s="193"/>
      <c r="I336" s="193"/>
      <c r="J336" s="193"/>
      <c r="K336" s="193"/>
      <c r="L336" s="193"/>
      <c r="M336" s="193"/>
      <c r="N336" s="193"/>
      <c r="O336" s="193"/>
      <c r="P336" s="193"/>
      <c r="Q336" s="193"/>
      <c r="R336" s="193"/>
      <c r="S336" s="193"/>
      <c r="T336" s="193"/>
      <c r="U336" s="194"/>
      <c r="V336" s="193"/>
      <c r="W336" s="169"/>
      <c r="X336" s="169"/>
      <c r="Y336" s="169"/>
      <c r="Z336" s="169"/>
      <c r="AA336" s="169"/>
      <c r="AB336" s="169"/>
      <c r="AC336" s="169"/>
      <c r="AD336" s="169"/>
      <c r="AE336" s="169"/>
      <c r="AF336" s="169"/>
      <c r="AG336" s="169" t="s">
        <v>222</v>
      </c>
      <c r="AH336" s="169">
        <v>0</v>
      </c>
      <c r="AI336" s="169"/>
      <c r="AJ336" s="169"/>
      <c r="AK336" s="169"/>
      <c r="AL336" s="169"/>
      <c r="AM336" s="169"/>
      <c r="AN336" s="169"/>
      <c r="AO336" s="169"/>
      <c r="AP336" s="169"/>
      <c r="AQ336" s="169"/>
      <c r="AR336" s="169"/>
      <c r="AS336" s="169"/>
      <c r="AT336" s="169"/>
      <c r="AU336" s="169"/>
      <c r="AV336" s="169"/>
      <c r="AW336" s="169"/>
      <c r="AX336" s="169"/>
      <c r="AY336" s="169"/>
      <c r="AZ336" s="169"/>
      <c r="BA336" s="169"/>
      <c r="BB336" s="169"/>
      <c r="BC336" s="169"/>
      <c r="BD336" s="169"/>
      <c r="BE336" s="169"/>
      <c r="BF336" s="169"/>
      <c r="BG336" s="169"/>
      <c r="BH336" s="169"/>
    </row>
    <row r="337" spans="1:60" outlineLevel="1" x14ac:dyDescent="0.2">
      <c r="A337" s="170"/>
      <c r="B337" s="181"/>
      <c r="C337" s="210" t="s">
        <v>573</v>
      </c>
      <c r="D337" s="184"/>
      <c r="E337" s="188">
        <v>7.41</v>
      </c>
      <c r="F337" s="193"/>
      <c r="G337" s="193"/>
      <c r="H337" s="193"/>
      <c r="I337" s="193"/>
      <c r="J337" s="193"/>
      <c r="K337" s="193"/>
      <c r="L337" s="193"/>
      <c r="M337" s="193"/>
      <c r="N337" s="193"/>
      <c r="O337" s="193"/>
      <c r="P337" s="193"/>
      <c r="Q337" s="193"/>
      <c r="R337" s="193"/>
      <c r="S337" s="193"/>
      <c r="T337" s="193"/>
      <c r="U337" s="194"/>
      <c r="V337" s="193"/>
      <c r="W337" s="169"/>
      <c r="X337" s="169"/>
      <c r="Y337" s="169"/>
      <c r="Z337" s="169"/>
      <c r="AA337" s="169"/>
      <c r="AB337" s="169"/>
      <c r="AC337" s="169"/>
      <c r="AD337" s="169"/>
      <c r="AE337" s="169"/>
      <c r="AF337" s="169"/>
      <c r="AG337" s="169" t="s">
        <v>222</v>
      </c>
      <c r="AH337" s="169">
        <v>0</v>
      </c>
      <c r="AI337" s="169"/>
      <c r="AJ337" s="169"/>
      <c r="AK337" s="169"/>
      <c r="AL337" s="169"/>
      <c r="AM337" s="169"/>
      <c r="AN337" s="169"/>
      <c r="AO337" s="169"/>
      <c r="AP337" s="169"/>
      <c r="AQ337" s="169"/>
      <c r="AR337" s="169"/>
      <c r="AS337" s="169"/>
      <c r="AT337" s="169"/>
      <c r="AU337" s="169"/>
      <c r="AV337" s="169"/>
      <c r="AW337" s="169"/>
      <c r="AX337" s="169"/>
      <c r="AY337" s="169"/>
      <c r="AZ337" s="169"/>
      <c r="BA337" s="169"/>
      <c r="BB337" s="169"/>
      <c r="BC337" s="169"/>
      <c r="BD337" s="169"/>
      <c r="BE337" s="169"/>
      <c r="BF337" s="169"/>
      <c r="BG337" s="169"/>
      <c r="BH337" s="169"/>
    </row>
    <row r="338" spans="1:60" ht="33.75" outlineLevel="1" x14ac:dyDescent="0.2">
      <c r="A338" s="170"/>
      <c r="B338" s="181"/>
      <c r="C338" s="210" t="s">
        <v>574</v>
      </c>
      <c r="D338" s="184"/>
      <c r="E338" s="188">
        <v>48.7</v>
      </c>
      <c r="F338" s="193"/>
      <c r="G338" s="193"/>
      <c r="H338" s="193"/>
      <c r="I338" s="193"/>
      <c r="J338" s="193"/>
      <c r="K338" s="193"/>
      <c r="L338" s="193"/>
      <c r="M338" s="193"/>
      <c r="N338" s="193"/>
      <c r="O338" s="193"/>
      <c r="P338" s="193"/>
      <c r="Q338" s="193"/>
      <c r="R338" s="193"/>
      <c r="S338" s="193"/>
      <c r="T338" s="193"/>
      <c r="U338" s="194"/>
      <c r="V338" s="193"/>
      <c r="W338" s="169"/>
      <c r="X338" s="169"/>
      <c r="Y338" s="169"/>
      <c r="Z338" s="169"/>
      <c r="AA338" s="169"/>
      <c r="AB338" s="169"/>
      <c r="AC338" s="169"/>
      <c r="AD338" s="169"/>
      <c r="AE338" s="169"/>
      <c r="AF338" s="169"/>
      <c r="AG338" s="169" t="s">
        <v>222</v>
      </c>
      <c r="AH338" s="169">
        <v>0</v>
      </c>
      <c r="AI338" s="169"/>
      <c r="AJ338" s="169"/>
      <c r="AK338" s="169"/>
      <c r="AL338" s="169"/>
      <c r="AM338" s="169"/>
      <c r="AN338" s="169"/>
      <c r="AO338" s="169"/>
      <c r="AP338" s="169"/>
      <c r="AQ338" s="169"/>
      <c r="AR338" s="169"/>
      <c r="AS338" s="169"/>
      <c r="AT338" s="169"/>
      <c r="AU338" s="169"/>
      <c r="AV338" s="169"/>
      <c r="AW338" s="169"/>
      <c r="AX338" s="169"/>
      <c r="AY338" s="169"/>
      <c r="AZ338" s="169"/>
      <c r="BA338" s="169"/>
      <c r="BB338" s="169"/>
      <c r="BC338" s="169"/>
      <c r="BD338" s="169"/>
      <c r="BE338" s="169"/>
      <c r="BF338" s="169"/>
      <c r="BG338" s="169"/>
      <c r="BH338" s="169"/>
    </row>
    <row r="339" spans="1:60" outlineLevel="1" x14ac:dyDescent="0.2">
      <c r="A339" s="170"/>
      <c r="B339" s="181"/>
      <c r="C339" s="210" t="s">
        <v>575</v>
      </c>
      <c r="D339" s="184"/>
      <c r="E339" s="188">
        <v>24.3</v>
      </c>
      <c r="F339" s="193"/>
      <c r="G339" s="193"/>
      <c r="H339" s="193"/>
      <c r="I339" s="193"/>
      <c r="J339" s="193"/>
      <c r="K339" s="193"/>
      <c r="L339" s="193"/>
      <c r="M339" s="193"/>
      <c r="N339" s="193"/>
      <c r="O339" s="193"/>
      <c r="P339" s="193"/>
      <c r="Q339" s="193"/>
      <c r="R339" s="193"/>
      <c r="S339" s="193"/>
      <c r="T339" s="193"/>
      <c r="U339" s="194"/>
      <c r="V339" s="193"/>
      <c r="W339" s="169"/>
      <c r="X339" s="169"/>
      <c r="Y339" s="169"/>
      <c r="Z339" s="169"/>
      <c r="AA339" s="169"/>
      <c r="AB339" s="169"/>
      <c r="AC339" s="169"/>
      <c r="AD339" s="169"/>
      <c r="AE339" s="169"/>
      <c r="AF339" s="169"/>
      <c r="AG339" s="169" t="s">
        <v>222</v>
      </c>
      <c r="AH339" s="169">
        <v>0</v>
      </c>
      <c r="AI339" s="169"/>
      <c r="AJ339" s="169"/>
      <c r="AK339" s="169"/>
      <c r="AL339" s="169"/>
      <c r="AM339" s="169"/>
      <c r="AN339" s="169"/>
      <c r="AO339" s="169"/>
      <c r="AP339" s="169"/>
      <c r="AQ339" s="169"/>
      <c r="AR339" s="169"/>
      <c r="AS339" s="169"/>
      <c r="AT339" s="169"/>
      <c r="AU339" s="169"/>
      <c r="AV339" s="169"/>
      <c r="AW339" s="169"/>
      <c r="AX339" s="169"/>
      <c r="AY339" s="169"/>
      <c r="AZ339" s="169"/>
      <c r="BA339" s="169"/>
      <c r="BB339" s="169"/>
      <c r="BC339" s="169"/>
      <c r="BD339" s="169"/>
      <c r="BE339" s="169"/>
      <c r="BF339" s="169"/>
      <c r="BG339" s="169"/>
      <c r="BH339" s="169"/>
    </row>
    <row r="340" spans="1:60" outlineLevel="1" x14ac:dyDescent="0.2">
      <c r="A340" s="170">
        <v>110</v>
      </c>
      <c r="B340" s="181" t="s">
        <v>580</v>
      </c>
      <c r="C340" s="209" t="s">
        <v>581</v>
      </c>
      <c r="D340" s="183" t="s">
        <v>215</v>
      </c>
      <c r="E340" s="187">
        <v>84.700800000000001</v>
      </c>
      <c r="F340" s="192"/>
      <c r="G340" s="193">
        <f>ROUND(E340*F340,2)</f>
        <v>0</v>
      </c>
      <c r="H340" s="192"/>
      <c r="I340" s="193">
        <f>ROUND(E340*H340,2)</f>
        <v>0</v>
      </c>
      <c r="J340" s="192"/>
      <c r="K340" s="193">
        <f>ROUND(E340*J340,2)</f>
        <v>0</v>
      </c>
      <c r="L340" s="193">
        <v>15</v>
      </c>
      <c r="M340" s="193">
        <f>G340*(1+L340/100)</f>
        <v>0</v>
      </c>
      <c r="N340" s="193">
        <v>7.3600000000000002E-3</v>
      </c>
      <c r="O340" s="193">
        <f>ROUND(E340*N340,2)</f>
        <v>0.62</v>
      </c>
      <c r="P340" s="193">
        <v>0</v>
      </c>
      <c r="Q340" s="193">
        <f>ROUND(E340*P340,2)</f>
        <v>0</v>
      </c>
      <c r="R340" s="193" t="s">
        <v>271</v>
      </c>
      <c r="S340" s="193" t="s">
        <v>217</v>
      </c>
      <c r="T340" s="193">
        <v>0.49299999999999999</v>
      </c>
      <c r="U340" s="194">
        <f>ROUND(E340*T340,2)</f>
        <v>41.76</v>
      </c>
      <c r="V340" s="193"/>
      <c r="W340" s="169"/>
      <c r="X340" s="169"/>
      <c r="Y340" s="169"/>
      <c r="Z340" s="169"/>
      <c r="AA340" s="169"/>
      <c r="AB340" s="169"/>
      <c r="AC340" s="169"/>
      <c r="AD340" s="169"/>
      <c r="AE340" s="169"/>
      <c r="AF340" s="169"/>
      <c r="AG340" s="169" t="s">
        <v>218</v>
      </c>
      <c r="AH340" s="169"/>
      <c r="AI340" s="169"/>
      <c r="AJ340" s="169"/>
      <c r="AK340" s="169"/>
      <c r="AL340" s="169"/>
      <c r="AM340" s="169"/>
      <c r="AN340" s="169"/>
      <c r="AO340" s="169"/>
      <c r="AP340" s="169"/>
      <c r="AQ340" s="169"/>
      <c r="AR340" s="169"/>
      <c r="AS340" s="169"/>
      <c r="AT340" s="169"/>
      <c r="AU340" s="169"/>
      <c r="AV340" s="169"/>
      <c r="AW340" s="169"/>
      <c r="AX340" s="169"/>
      <c r="AY340" s="169"/>
      <c r="AZ340" s="169"/>
      <c r="BA340" s="169"/>
      <c r="BB340" s="169"/>
      <c r="BC340" s="169"/>
      <c r="BD340" s="169"/>
      <c r="BE340" s="169"/>
      <c r="BF340" s="169"/>
      <c r="BG340" s="169"/>
      <c r="BH340" s="169"/>
    </row>
    <row r="341" spans="1:60" ht="33.75" outlineLevel="1" x14ac:dyDescent="0.2">
      <c r="A341" s="170"/>
      <c r="B341" s="181"/>
      <c r="C341" s="210" t="s">
        <v>582</v>
      </c>
      <c r="D341" s="184"/>
      <c r="E341" s="188">
        <v>18.917000000000002</v>
      </c>
      <c r="F341" s="193"/>
      <c r="G341" s="193"/>
      <c r="H341" s="193"/>
      <c r="I341" s="193"/>
      <c r="J341" s="193"/>
      <c r="K341" s="193"/>
      <c r="L341" s="193"/>
      <c r="M341" s="193"/>
      <c r="N341" s="193"/>
      <c r="O341" s="193"/>
      <c r="P341" s="193"/>
      <c r="Q341" s="193"/>
      <c r="R341" s="193"/>
      <c r="S341" s="193"/>
      <c r="T341" s="193"/>
      <c r="U341" s="194"/>
      <c r="V341" s="193"/>
      <c r="W341" s="169"/>
      <c r="X341" s="169"/>
      <c r="Y341" s="169"/>
      <c r="Z341" s="169"/>
      <c r="AA341" s="169"/>
      <c r="AB341" s="169"/>
      <c r="AC341" s="169"/>
      <c r="AD341" s="169"/>
      <c r="AE341" s="169"/>
      <c r="AF341" s="169"/>
      <c r="AG341" s="169" t="s">
        <v>222</v>
      </c>
      <c r="AH341" s="169">
        <v>0</v>
      </c>
      <c r="AI341" s="169"/>
      <c r="AJ341" s="169"/>
      <c r="AK341" s="169"/>
      <c r="AL341" s="169"/>
      <c r="AM341" s="169"/>
      <c r="AN341" s="169"/>
      <c r="AO341" s="169"/>
      <c r="AP341" s="169"/>
      <c r="AQ341" s="169"/>
      <c r="AR341" s="169"/>
      <c r="AS341" s="169"/>
      <c r="AT341" s="169"/>
      <c r="AU341" s="169"/>
      <c r="AV341" s="169"/>
      <c r="AW341" s="169"/>
      <c r="AX341" s="169"/>
      <c r="AY341" s="169"/>
      <c r="AZ341" s="169"/>
      <c r="BA341" s="169"/>
      <c r="BB341" s="169"/>
      <c r="BC341" s="169"/>
      <c r="BD341" s="169"/>
      <c r="BE341" s="169"/>
      <c r="BF341" s="169"/>
      <c r="BG341" s="169"/>
      <c r="BH341" s="169"/>
    </row>
    <row r="342" spans="1:60" ht="22.5" outlineLevel="1" x14ac:dyDescent="0.2">
      <c r="A342" s="170"/>
      <c r="B342" s="181"/>
      <c r="C342" s="210" t="s">
        <v>583</v>
      </c>
      <c r="D342" s="184"/>
      <c r="E342" s="188">
        <v>50.393799999999999</v>
      </c>
      <c r="F342" s="193"/>
      <c r="G342" s="193"/>
      <c r="H342" s="193"/>
      <c r="I342" s="193"/>
      <c r="J342" s="193"/>
      <c r="K342" s="193"/>
      <c r="L342" s="193"/>
      <c r="M342" s="193"/>
      <c r="N342" s="193"/>
      <c r="O342" s="193"/>
      <c r="P342" s="193"/>
      <c r="Q342" s="193"/>
      <c r="R342" s="193"/>
      <c r="S342" s="193"/>
      <c r="T342" s="193"/>
      <c r="U342" s="194"/>
      <c r="V342" s="193"/>
      <c r="W342" s="169"/>
      <c r="X342" s="169"/>
      <c r="Y342" s="169"/>
      <c r="Z342" s="169"/>
      <c r="AA342" s="169"/>
      <c r="AB342" s="169"/>
      <c r="AC342" s="169"/>
      <c r="AD342" s="169"/>
      <c r="AE342" s="169"/>
      <c r="AF342" s="169"/>
      <c r="AG342" s="169" t="s">
        <v>222</v>
      </c>
      <c r="AH342" s="169">
        <v>0</v>
      </c>
      <c r="AI342" s="169"/>
      <c r="AJ342" s="169"/>
      <c r="AK342" s="169"/>
      <c r="AL342" s="169"/>
      <c r="AM342" s="169"/>
      <c r="AN342" s="169"/>
      <c r="AO342" s="169"/>
      <c r="AP342" s="169"/>
      <c r="AQ342" s="169"/>
      <c r="AR342" s="169"/>
      <c r="AS342" s="169"/>
      <c r="AT342" s="169"/>
      <c r="AU342" s="169"/>
      <c r="AV342" s="169"/>
      <c r="AW342" s="169"/>
      <c r="AX342" s="169"/>
      <c r="AY342" s="169"/>
      <c r="AZ342" s="169"/>
      <c r="BA342" s="169"/>
      <c r="BB342" s="169"/>
      <c r="BC342" s="169"/>
      <c r="BD342" s="169"/>
      <c r="BE342" s="169"/>
      <c r="BF342" s="169"/>
      <c r="BG342" s="169"/>
      <c r="BH342" s="169"/>
    </row>
    <row r="343" spans="1:60" outlineLevel="1" x14ac:dyDescent="0.2">
      <c r="A343" s="170"/>
      <c r="B343" s="181"/>
      <c r="C343" s="210" t="s">
        <v>584</v>
      </c>
      <c r="D343" s="184"/>
      <c r="E343" s="188">
        <v>15.39</v>
      </c>
      <c r="F343" s="193"/>
      <c r="G343" s="193"/>
      <c r="H343" s="193"/>
      <c r="I343" s="193"/>
      <c r="J343" s="193"/>
      <c r="K343" s="193"/>
      <c r="L343" s="193"/>
      <c r="M343" s="193"/>
      <c r="N343" s="193"/>
      <c r="O343" s="193"/>
      <c r="P343" s="193"/>
      <c r="Q343" s="193"/>
      <c r="R343" s="193"/>
      <c r="S343" s="193"/>
      <c r="T343" s="193"/>
      <c r="U343" s="194"/>
      <c r="V343" s="193"/>
      <c r="W343" s="169"/>
      <c r="X343" s="169"/>
      <c r="Y343" s="169"/>
      <c r="Z343" s="169"/>
      <c r="AA343" s="169"/>
      <c r="AB343" s="169"/>
      <c r="AC343" s="169"/>
      <c r="AD343" s="169"/>
      <c r="AE343" s="169"/>
      <c r="AF343" s="169"/>
      <c r="AG343" s="169" t="s">
        <v>222</v>
      </c>
      <c r="AH343" s="169">
        <v>0</v>
      </c>
      <c r="AI343" s="169"/>
      <c r="AJ343" s="169"/>
      <c r="AK343" s="169"/>
      <c r="AL343" s="169"/>
      <c r="AM343" s="169"/>
      <c r="AN343" s="169"/>
      <c r="AO343" s="169"/>
      <c r="AP343" s="169"/>
      <c r="AQ343" s="169"/>
      <c r="AR343" s="169"/>
      <c r="AS343" s="169"/>
      <c r="AT343" s="169"/>
      <c r="AU343" s="169"/>
      <c r="AV343" s="169"/>
      <c r="AW343" s="169"/>
      <c r="AX343" s="169"/>
      <c r="AY343" s="169"/>
      <c r="AZ343" s="169"/>
      <c r="BA343" s="169"/>
      <c r="BB343" s="169"/>
      <c r="BC343" s="169"/>
      <c r="BD343" s="169"/>
      <c r="BE343" s="169"/>
      <c r="BF343" s="169"/>
      <c r="BG343" s="169"/>
      <c r="BH343" s="169"/>
    </row>
    <row r="344" spans="1:60" ht="22.5" outlineLevel="1" x14ac:dyDescent="0.2">
      <c r="A344" s="170">
        <v>111</v>
      </c>
      <c r="B344" s="181" t="s">
        <v>585</v>
      </c>
      <c r="C344" s="209" t="s">
        <v>586</v>
      </c>
      <c r="D344" s="183" t="s">
        <v>215</v>
      </c>
      <c r="E344" s="187">
        <v>30.75</v>
      </c>
      <c r="F344" s="192"/>
      <c r="G344" s="193">
        <f>ROUND(E344*F344,2)</f>
        <v>0</v>
      </c>
      <c r="H344" s="192"/>
      <c r="I344" s="193">
        <f>ROUND(E344*H344,2)</f>
        <v>0</v>
      </c>
      <c r="J344" s="192"/>
      <c r="K344" s="193">
        <f>ROUND(E344*J344,2)</f>
        <v>0</v>
      </c>
      <c r="L344" s="193">
        <v>15</v>
      </c>
      <c r="M344" s="193">
        <f>G344*(1+L344/100)</f>
        <v>0</v>
      </c>
      <c r="N344" s="193">
        <v>1.6420000000000001E-2</v>
      </c>
      <c r="O344" s="193">
        <f>ROUND(E344*N344,2)</f>
        <v>0.5</v>
      </c>
      <c r="P344" s="193">
        <v>0</v>
      </c>
      <c r="Q344" s="193">
        <f>ROUND(E344*P344,2)</f>
        <v>0</v>
      </c>
      <c r="R344" s="193" t="s">
        <v>271</v>
      </c>
      <c r="S344" s="193" t="s">
        <v>217</v>
      </c>
      <c r="T344" s="193">
        <v>1.2558</v>
      </c>
      <c r="U344" s="194">
        <f>ROUND(E344*T344,2)</f>
        <v>38.619999999999997</v>
      </c>
      <c r="V344" s="193"/>
      <c r="W344" s="169"/>
      <c r="X344" s="169"/>
      <c r="Y344" s="169"/>
      <c r="Z344" s="169"/>
      <c r="AA344" s="169"/>
      <c r="AB344" s="169"/>
      <c r="AC344" s="169"/>
      <c r="AD344" s="169"/>
      <c r="AE344" s="169"/>
      <c r="AF344" s="169"/>
      <c r="AG344" s="169" t="s">
        <v>218</v>
      </c>
      <c r="AH344" s="169"/>
      <c r="AI344" s="169"/>
      <c r="AJ344" s="169"/>
      <c r="AK344" s="169"/>
      <c r="AL344" s="169"/>
      <c r="AM344" s="169"/>
      <c r="AN344" s="169"/>
      <c r="AO344" s="169"/>
      <c r="AP344" s="169"/>
      <c r="AQ344" s="169"/>
      <c r="AR344" s="169"/>
      <c r="AS344" s="169"/>
      <c r="AT344" s="169"/>
      <c r="AU344" s="169"/>
      <c r="AV344" s="169"/>
      <c r="AW344" s="169"/>
      <c r="AX344" s="169"/>
      <c r="AY344" s="169"/>
      <c r="AZ344" s="169"/>
      <c r="BA344" s="169"/>
      <c r="BB344" s="169"/>
      <c r="BC344" s="169"/>
      <c r="BD344" s="169"/>
      <c r="BE344" s="169"/>
      <c r="BF344" s="169"/>
      <c r="BG344" s="169"/>
      <c r="BH344" s="169"/>
    </row>
    <row r="345" spans="1:60" outlineLevel="1" x14ac:dyDescent="0.2">
      <c r="A345" s="170"/>
      <c r="B345" s="181"/>
      <c r="C345" s="210" t="s">
        <v>587</v>
      </c>
      <c r="D345" s="184"/>
      <c r="E345" s="188">
        <v>30.75</v>
      </c>
      <c r="F345" s="193"/>
      <c r="G345" s="193"/>
      <c r="H345" s="193"/>
      <c r="I345" s="193"/>
      <c r="J345" s="193"/>
      <c r="K345" s="193"/>
      <c r="L345" s="193"/>
      <c r="M345" s="193"/>
      <c r="N345" s="193"/>
      <c r="O345" s="193"/>
      <c r="P345" s="193"/>
      <c r="Q345" s="193"/>
      <c r="R345" s="193"/>
      <c r="S345" s="193"/>
      <c r="T345" s="193"/>
      <c r="U345" s="194"/>
      <c r="V345" s="193"/>
      <c r="W345" s="169"/>
      <c r="X345" s="169"/>
      <c r="Y345" s="169"/>
      <c r="Z345" s="169"/>
      <c r="AA345" s="169"/>
      <c r="AB345" s="169"/>
      <c r="AC345" s="169"/>
      <c r="AD345" s="169"/>
      <c r="AE345" s="169"/>
      <c r="AF345" s="169"/>
      <c r="AG345" s="169" t="s">
        <v>222</v>
      </c>
      <c r="AH345" s="169">
        <v>0</v>
      </c>
      <c r="AI345" s="169"/>
      <c r="AJ345" s="169"/>
      <c r="AK345" s="169"/>
      <c r="AL345" s="169"/>
      <c r="AM345" s="169"/>
      <c r="AN345" s="169"/>
      <c r="AO345" s="169"/>
      <c r="AP345" s="169"/>
      <c r="AQ345" s="169"/>
      <c r="AR345" s="169"/>
      <c r="AS345" s="169"/>
      <c r="AT345" s="169"/>
      <c r="AU345" s="169"/>
      <c r="AV345" s="169"/>
      <c r="AW345" s="169"/>
      <c r="AX345" s="169"/>
      <c r="AY345" s="169"/>
      <c r="AZ345" s="169"/>
      <c r="BA345" s="169"/>
      <c r="BB345" s="169"/>
      <c r="BC345" s="169"/>
      <c r="BD345" s="169"/>
      <c r="BE345" s="169"/>
      <c r="BF345" s="169"/>
      <c r="BG345" s="169"/>
      <c r="BH345" s="169"/>
    </row>
    <row r="346" spans="1:60" ht="22.5" outlineLevel="1" x14ac:dyDescent="0.2">
      <c r="A346" s="170">
        <v>112</v>
      </c>
      <c r="B346" s="181" t="s">
        <v>588</v>
      </c>
      <c r="C346" s="209" t="s">
        <v>589</v>
      </c>
      <c r="D346" s="183" t="s">
        <v>215</v>
      </c>
      <c r="E346" s="187">
        <v>227.85050000000001</v>
      </c>
      <c r="F346" s="192"/>
      <c r="G346" s="193">
        <f>ROUND(E346*F346,2)</f>
        <v>0</v>
      </c>
      <c r="H346" s="192"/>
      <c r="I346" s="193">
        <f>ROUND(E346*H346,2)</f>
        <v>0</v>
      </c>
      <c r="J346" s="192"/>
      <c r="K346" s="193">
        <f>ROUND(E346*J346,2)</f>
        <v>0</v>
      </c>
      <c r="L346" s="193">
        <v>15</v>
      </c>
      <c r="M346" s="193">
        <f>G346*(1+L346/100)</f>
        <v>0</v>
      </c>
      <c r="N346" s="193">
        <v>5.7230000000000003E-2</v>
      </c>
      <c r="O346" s="193">
        <f>ROUND(E346*N346,2)</f>
        <v>13.04</v>
      </c>
      <c r="P346" s="193">
        <v>0</v>
      </c>
      <c r="Q346" s="193">
        <f>ROUND(E346*P346,2)</f>
        <v>0</v>
      </c>
      <c r="R346" s="193" t="s">
        <v>271</v>
      </c>
      <c r="S346" s="193" t="s">
        <v>217</v>
      </c>
      <c r="T346" s="193">
        <v>1.321</v>
      </c>
      <c r="U346" s="194">
        <f>ROUND(E346*T346,2)</f>
        <v>300.99</v>
      </c>
      <c r="V346" s="193"/>
      <c r="W346" s="169"/>
      <c r="X346" s="169"/>
      <c r="Y346" s="169"/>
      <c r="Z346" s="169"/>
      <c r="AA346" s="169"/>
      <c r="AB346" s="169"/>
      <c r="AC346" s="169"/>
      <c r="AD346" s="169"/>
      <c r="AE346" s="169"/>
      <c r="AF346" s="169"/>
      <c r="AG346" s="169" t="s">
        <v>218</v>
      </c>
      <c r="AH346" s="169"/>
      <c r="AI346" s="169"/>
      <c r="AJ346" s="169"/>
      <c r="AK346" s="169"/>
      <c r="AL346" s="169"/>
      <c r="AM346" s="169"/>
      <c r="AN346" s="169"/>
      <c r="AO346" s="169"/>
      <c r="AP346" s="169"/>
      <c r="AQ346" s="169"/>
      <c r="AR346" s="169"/>
      <c r="AS346" s="169"/>
      <c r="AT346" s="169"/>
      <c r="AU346" s="169"/>
      <c r="AV346" s="169"/>
      <c r="AW346" s="169"/>
      <c r="AX346" s="169"/>
      <c r="AY346" s="169"/>
      <c r="AZ346" s="169"/>
      <c r="BA346" s="169"/>
      <c r="BB346" s="169"/>
      <c r="BC346" s="169"/>
      <c r="BD346" s="169"/>
      <c r="BE346" s="169"/>
      <c r="BF346" s="169"/>
      <c r="BG346" s="169"/>
      <c r="BH346" s="169"/>
    </row>
    <row r="347" spans="1:60" ht="22.5" outlineLevel="1" x14ac:dyDescent="0.2">
      <c r="A347" s="170"/>
      <c r="B347" s="181"/>
      <c r="C347" s="210" t="s">
        <v>590</v>
      </c>
      <c r="D347" s="184"/>
      <c r="E347" s="188">
        <v>260.45650000000001</v>
      </c>
      <c r="F347" s="193"/>
      <c r="G347" s="193"/>
      <c r="H347" s="193"/>
      <c r="I347" s="193"/>
      <c r="J347" s="193"/>
      <c r="K347" s="193"/>
      <c r="L347" s="193"/>
      <c r="M347" s="193"/>
      <c r="N347" s="193"/>
      <c r="O347" s="193"/>
      <c r="P347" s="193"/>
      <c r="Q347" s="193"/>
      <c r="R347" s="193"/>
      <c r="S347" s="193"/>
      <c r="T347" s="193"/>
      <c r="U347" s="194"/>
      <c r="V347" s="193"/>
      <c r="W347" s="169"/>
      <c r="X347" s="169"/>
      <c r="Y347" s="169"/>
      <c r="Z347" s="169"/>
      <c r="AA347" s="169"/>
      <c r="AB347" s="169"/>
      <c r="AC347" s="169"/>
      <c r="AD347" s="169"/>
      <c r="AE347" s="169"/>
      <c r="AF347" s="169"/>
      <c r="AG347" s="169" t="s">
        <v>222</v>
      </c>
      <c r="AH347" s="169">
        <v>0</v>
      </c>
      <c r="AI347" s="169"/>
      <c r="AJ347" s="169"/>
      <c r="AK347" s="169"/>
      <c r="AL347" s="169"/>
      <c r="AM347" s="169"/>
      <c r="AN347" s="169"/>
      <c r="AO347" s="169"/>
      <c r="AP347" s="169"/>
      <c r="AQ347" s="169"/>
      <c r="AR347" s="169"/>
      <c r="AS347" s="169"/>
      <c r="AT347" s="169"/>
      <c r="AU347" s="169"/>
      <c r="AV347" s="169"/>
      <c r="AW347" s="169"/>
      <c r="AX347" s="169"/>
      <c r="AY347" s="169"/>
      <c r="AZ347" s="169"/>
      <c r="BA347" s="169"/>
      <c r="BB347" s="169"/>
      <c r="BC347" s="169"/>
      <c r="BD347" s="169"/>
      <c r="BE347" s="169"/>
      <c r="BF347" s="169"/>
      <c r="BG347" s="169"/>
      <c r="BH347" s="169"/>
    </row>
    <row r="348" spans="1:60" ht="56.25" outlineLevel="1" x14ac:dyDescent="0.2">
      <c r="A348" s="170"/>
      <c r="B348" s="181"/>
      <c r="C348" s="210" t="s">
        <v>591</v>
      </c>
      <c r="D348" s="184"/>
      <c r="E348" s="188">
        <v>8.1750000000000007</v>
      </c>
      <c r="F348" s="193"/>
      <c r="G348" s="193"/>
      <c r="H348" s="193"/>
      <c r="I348" s="193"/>
      <c r="J348" s="193"/>
      <c r="K348" s="193"/>
      <c r="L348" s="193"/>
      <c r="M348" s="193"/>
      <c r="N348" s="193"/>
      <c r="O348" s="193"/>
      <c r="P348" s="193"/>
      <c r="Q348" s="193"/>
      <c r="R348" s="193"/>
      <c r="S348" s="193"/>
      <c r="T348" s="193"/>
      <c r="U348" s="194"/>
      <c r="V348" s="193"/>
      <c r="W348" s="169"/>
      <c r="X348" s="169"/>
      <c r="Y348" s="169"/>
      <c r="Z348" s="169"/>
      <c r="AA348" s="169"/>
      <c r="AB348" s="169"/>
      <c r="AC348" s="169"/>
      <c r="AD348" s="169"/>
      <c r="AE348" s="169"/>
      <c r="AF348" s="169"/>
      <c r="AG348" s="169" t="s">
        <v>222</v>
      </c>
      <c r="AH348" s="169">
        <v>0</v>
      </c>
      <c r="AI348" s="169"/>
      <c r="AJ348" s="169"/>
      <c r="AK348" s="169"/>
      <c r="AL348" s="169"/>
      <c r="AM348" s="169"/>
      <c r="AN348" s="169"/>
      <c r="AO348" s="169"/>
      <c r="AP348" s="169"/>
      <c r="AQ348" s="169"/>
      <c r="AR348" s="169"/>
      <c r="AS348" s="169"/>
      <c r="AT348" s="169"/>
      <c r="AU348" s="169"/>
      <c r="AV348" s="169"/>
      <c r="AW348" s="169"/>
      <c r="AX348" s="169"/>
      <c r="AY348" s="169"/>
      <c r="AZ348" s="169"/>
      <c r="BA348" s="169"/>
      <c r="BB348" s="169"/>
      <c r="BC348" s="169"/>
      <c r="BD348" s="169"/>
      <c r="BE348" s="169"/>
      <c r="BF348" s="169"/>
      <c r="BG348" s="169"/>
      <c r="BH348" s="169"/>
    </row>
    <row r="349" spans="1:60" ht="22.5" outlineLevel="1" x14ac:dyDescent="0.2">
      <c r="A349" s="170"/>
      <c r="B349" s="181"/>
      <c r="C349" s="210" t="s">
        <v>592</v>
      </c>
      <c r="D349" s="184"/>
      <c r="E349" s="188">
        <v>4.7249999999999996</v>
      </c>
      <c r="F349" s="193"/>
      <c r="G349" s="193"/>
      <c r="H349" s="193"/>
      <c r="I349" s="193"/>
      <c r="J349" s="193"/>
      <c r="K349" s="193"/>
      <c r="L349" s="193"/>
      <c r="M349" s="193"/>
      <c r="N349" s="193"/>
      <c r="O349" s="193"/>
      <c r="P349" s="193"/>
      <c r="Q349" s="193"/>
      <c r="R349" s="193"/>
      <c r="S349" s="193"/>
      <c r="T349" s="193"/>
      <c r="U349" s="194"/>
      <c r="V349" s="193"/>
      <c r="W349" s="169"/>
      <c r="X349" s="169"/>
      <c r="Y349" s="169"/>
      <c r="Z349" s="169"/>
      <c r="AA349" s="169"/>
      <c r="AB349" s="169"/>
      <c r="AC349" s="169"/>
      <c r="AD349" s="169"/>
      <c r="AE349" s="169"/>
      <c r="AF349" s="169"/>
      <c r="AG349" s="169" t="s">
        <v>222</v>
      </c>
      <c r="AH349" s="169">
        <v>0</v>
      </c>
      <c r="AI349" s="169"/>
      <c r="AJ349" s="169"/>
      <c r="AK349" s="169"/>
      <c r="AL349" s="169"/>
      <c r="AM349" s="169"/>
      <c r="AN349" s="169"/>
      <c r="AO349" s="169"/>
      <c r="AP349" s="169"/>
      <c r="AQ349" s="169"/>
      <c r="AR349" s="169"/>
      <c r="AS349" s="169"/>
      <c r="AT349" s="169"/>
      <c r="AU349" s="169"/>
      <c r="AV349" s="169"/>
      <c r="AW349" s="169"/>
      <c r="AX349" s="169"/>
      <c r="AY349" s="169"/>
      <c r="AZ349" s="169"/>
      <c r="BA349" s="169"/>
      <c r="BB349" s="169"/>
      <c r="BC349" s="169"/>
      <c r="BD349" s="169"/>
      <c r="BE349" s="169"/>
      <c r="BF349" s="169"/>
      <c r="BG349" s="169"/>
      <c r="BH349" s="169"/>
    </row>
    <row r="350" spans="1:60" outlineLevel="1" x14ac:dyDescent="0.2">
      <c r="A350" s="170"/>
      <c r="B350" s="181"/>
      <c r="C350" s="210" t="s">
        <v>593</v>
      </c>
      <c r="D350" s="184"/>
      <c r="E350" s="188">
        <v>-45.506</v>
      </c>
      <c r="F350" s="193"/>
      <c r="G350" s="193"/>
      <c r="H350" s="193"/>
      <c r="I350" s="193"/>
      <c r="J350" s="193"/>
      <c r="K350" s="193"/>
      <c r="L350" s="193"/>
      <c r="M350" s="193"/>
      <c r="N350" s="193"/>
      <c r="O350" s="193"/>
      <c r="P350" s="193"/>
      <c r="Q350" s="193"/>
      <c r="R350" s="193"/>
      <c r="S350" s="193"/>
      <c r="T350" s="193"/>
      <c r="U350" s="194"/>
      <c r="V350" s="193"/>
      <c r="W350" s="169"/>
      <c r="X350" s="169"/>
      <c r="Y350" s="169"/>
      <c r="Z350" s="169"/>
      <c r="AA350" s="169"/>
      <c r="AB350" s="169"/>
      <c r="AC350" s="169"/>
      <c r="AD350" s="169"/>
      <c r="AE350" s="169"/>
      <c r="AF350" s="169"/>
      <c r="AG350" s="169" t="s">
        <v>222</v>
      </c>
      <c r="AH350" s="169">
        <v>0</v>
      </c>
      <c r="AI350" s="169"/>
      <c r="AJ350" s="169"/>
      <c r="AK350" s="169"/>
      <c r="AL350" s="169"/>
      <c r="AM350" s="169"/>
      <c r="AN350" s="169"/>
      <c r="AO350" s="169"/>
      <c r="AP350" s="169"/>
      <c r="AQ350" s="169"/>
      <c r="AR350" s="169"/>
      <c r="AS350" s="169"/>
      <c r="AT350" s="169"/>
      <c r="AU350" s="169"/>
      <c r="AV350" s="169"/>
      <c r="AW350" s="169"/>
      <c r="AX350" s="169"/>
      <c r="AY350" s="169"/>
      <c r="AZ350" s="169"/>
      <c r="BA350" s="169"/>
      <c r="BB350" s="169"/>
      <c r="BC350" s="169"/>
      <c r="BD350" s="169"/>
      <c r="BE350" s="169"/>
      <c r="BF350" s="169"/>
      <c r="BG350" s="169"/>
      <c r="BH350" s="169"/>
    </row>
    <row r="351" spans="1:60" outlineLevel="1" x14ac:dyDescent="0.2">
      <c r="A351" s="170">
        <v>113</v>
      </c>
      <c r="B351" s="181" t="s">
        <v>594</v>
      </c>
      <c r="C351" s="209" t="s">
        <v>595</v>
      </c>
      <c r="D351" s="183" t="s">
        <v>215</v>
      </c>
      <c r="E351" s="187">
        <v>216.02449999999999</v>
      </c>
      <c r="F351" s="192"/>
      <c r="G351" s="193">
        <f>ROUND(E351*F351,2)</f>
        <v>0</v>
      </c>
      <c r="H351" s="192"/>
      <c r="I351" s="193">
        <f>ROUND(E351*H351,2)</f>
        <v>0</v>
      </c>
      <c r="J351" s="192"/>
      <c r="K351" s="193">
        <f>ROUND(E351*J351,2)</f>
        <v>0</v>
      </c>
      <c r="L351" s="193">
        <v>15</v>
      </c>
      <c r="M351" s="193">
        <f>G351*(1+L351/100)</f>
        <v>0</v>
      </c>
      <c r="N351" s="193">
        <v>2.0100000000000001E-3</v>
      </c>
      <c r="O351" s="193">
        <f>ROUND(E351*N351,2)</f>
        <v>0.43</v>
      </c>
      <c r="P351" s="193">
        <v>0</v>
      </c>
      <c r="Q351" s="193">
        <f>ROUND(E351*P351,2)</f>
        <v>0</v>
      </c>
      <c r="R351" s="193" t="s">
        <v>271</v>
      </c>
      <c r="S351" s="193" t="s">
        <v>217</v>
      </c>
      <c r="T351" s="193">
        <v>0.111</v>
      </c>
      <c r="U351" s="194">
        <f>ROUND(E351*T351,2)</f>
        <v>23.98</v>
      </c>
      <c r="V351" s="193"/>
      <c r="W351" s="169"/>
      <c r="X351" s="169"/>
      <c r="Y351" s="169"/>
      <c r="Z351" s="169"/>
      <c r="AA351" s="169"/>
      <c r="AB351" s="169"/>
      <c r="AC351" s="169"/>
      <c r="AD351" s="169"/>
      <c r="AE351" s="169"/>
      <c r="AF351" s="169"/>
      <c r="AG351" s="169" t="s">
        <v>218</v>
      </c>
      <c r="AH351" s="169"/>
      <c r="AI351" s="169"/>
      <c r="AJ351" s="169"/>
      <c r="AK351" s="169"/>
      <c r="AL351" s="169"/>
      <c r="AM351" s="169"/>
      <c r="AN351" s="169"/>
      <c r="AO351" s="169"/>
      <c r="AP351" s="169"/>
      <c r="AQ351" s="169"/>
      <c r="AR351" s="169"/>
      <c r="AS351" s="169"/>
      <c r="AT351" s="169"/>
      <c r="AU351" s="169"/>
      <c r="AV351" s="169"/>
      <c r="AW351" s="169"/>
      <c r="AX351" s="169"/>
      <c r="AY351" s="169"/>
      <c r="AZ351" s="169"/>
      <c r="BA351" s="169"/>
      <c r="BB351" s="169"/>
      <c r="BC351" s="169"/>
      <c r="BD351" s="169"/>
      <c r="BE351" s="169"/>
      <c r="BF351" s="169"/>
      <c r="BG351" s="169"/>
      <c r="BH351" s="169"/>
    </row>
    <row r="352" spans="1:60" outlineLevel="1" x14ac:dyDescent="0.2">
      <c r="A352" s="170"/>
      <c r="B352" s="181"/>
      <c r="C352" s="210" t="s">
        <v>596</v>
      </c>
      <c r="D352" s="184"/>
      <c r="E352" s="188">
        <v>245.83500000000001</v>
      </c>
      <c r="F352" s="193"/>
      <c r="G352" s="193"/>
      <c r="H352" s="193"/>
      <c r="I352" s="193"/>
      <c r="J352" s="193"/>
      <c r="K352" s="193"/>
      <c r="L352" s="193"/>
      <c r="M352" s="193"/>
      <c r="N352" s="193"/>
      <c r="O352" s="193"/>
      <c r="P352" s="193"/>
      <c r="Q352" s="193"/>
      <c r="R352" s="193"/>
      <c r="S352" s="193"/>
      <c r="T352" s="193"/>
      <c r="U352" s="194"/>
      <c r="V352" s="193"/>
      <c r="W352" s="169"/>
      <c r="X352" s="169"/>
      <c r="Y352" s="169"/>
      <c r="Z352" s="169"/>
      <c r="AA352" s="169"/>
      <c r="AB352" s="169"/>
      <c r="AC352" s="169"/>
      <c r="AD352" s="169"/>
      <c r="AE352" s="169"/>
      <c r="AF352" s="169"/>
      <c r="AG352" s="169" t="s">
        <v>222</v>
      </c>
      <c r="AH352" s="169">
        <v>0</v>
      </c>
      <c r="AI352" s="169"/>
      <c r="AJ352" s="169"/>
      <c r="AK352" s="169"/>
      <c r="AL352" s="169"/>
      <c r="AM352" s="169"/>
      <c r="AN352" s="169"/>
      <c r="AO352" s="169"/>
      <c r="AP352" s="169"/>
      <c r="AQ352" s="169"/>
      <c r="AR352" s="169"/>
      <c r="AS352" s="169"/>
      <c r="AT352" s="169"/>
      <c r="AU352" s="169"/>
      <c r="AV352" s="169"/>
      <c r="AW352" s="169"/>
      <c r="AX352" s="169"/>
      <c r="AY352" s="169"/>
      <c r="AZ352" s="169"/>
      <c r="BA352" s="169"/>
      <c r="BB352" s="169"/>
      <c r="BC352" s="169"/>
      <c r="BD352" s="169"/>
      <c r="BE352" s="169"/>
      <c r="BF352" s="169"/>
      <c r="BG352" s="169"/>
      <c r="BH352" s="169"/>
    </row>
    <row r="353" spans="1:60" ht="56.25" outlineLevel="1" x14ac:dyDescent="0.2">
      <c r="A353" s="170"/>
      <c r="B353" s="181"/>
      <c r="C353" s="210" t="s">
        <v>591</v>
      </c>
      <c r="D353" s="184"/>
      <c r="E353" s="188">
        <v>8.1750000000000007</v>
      </c>
      <c r="F353" s="193"/>
      <c r="G353" s="193"/>
      <c r="H353" s="193"/>
      <c r="I353" s="193"/>
      <c r="J353" s="193"/>
      <c r="K353" s="193"/>
      <c r="L353" s="193"/>
      <c r="M353" s="193"/>
      <c r="N353" s="193"/>
      <c r="O353" s="193"/>
      <c r="P353" s="193"/>
      <c r="Q353" s="193"/>
      <c r="R353" s="193"/>
      <c r="S353" s="193"/>
      <c r="T353" s="193"/>
      <c r="U353" s="194"/>
      <c r="V353" s="193"/>
      <c r="W353" s="169"/>
      <c r="X353" s="169"/>
      <c r="Y353" s="169"/>
      <c r="Z353" s="169"/>
      <c r="AA353" s="169"/>
      <c r="AB353" s="169"/>
      <c r="AC353" s="169"/>
      <c r="AD353" s="169"/>
      <c r="AE353" s="169"/>
      <c r="AF353" s="169"/>
      <c r="AG353" s="169" t="s">
        <v>222</v>
      </c>
      <c r="AH353" s="169">
        <v>0</v>
      </c>
      <c r="AI353" s="169"/>
      <c r="AJ353" s="169"/>
      <c r="AK353" s="169"/>
      <c r="AL353" s="169"/>
      <c r="AM353" s="169"/>
      <c r="AN353" s="169"/>
      <c r="AO353" s="169"/>
      <c r="AP353" s="169"/>
      <c r="AQ353" s="169"/>
      <c r="AR353" s="169"/>
      <c r="AS353" s="169"/>
      <c r="AT353" s="169"/>
      <c r="AU353" s="169"/>
      <c r="AV353" s="169"/>
      <c r="AW353" s="169"/>
      <c r="AX353" s="169"/>
      <c r="AY353" s="169"/>
      <c r="AZ353" s="169"/>
      <c r="BA353" s="169"/>
      <c r="BB353" s="169"/>
      <c r="BC353" s="169"/>
      <c r="BD353" s="169"/>
      <c r="BE353" s="169"/>
      <c r="BF353" s="169"/>
      <c r="BG353" s="169"/>
      <c r="BH353" s="169"/>
    </row>
    <row r="354" spans="1:60" ht="22.5" outlineLevel="1" x14ac:dyDescent="0.2">
      <c r="A354" s="170"/>
      <c r="B354" s="181"/>
      <c r="C354" s="210" t="s">
        <v>592</v>
      </c>
      <c r="D354" s="184"/>
      <c r="E354" s="188">
        <v>4.7249999999999996</v>
      </c>
      <c r="F354" s="193"/>
      <c r="G354" s="193"/>
      <c r="H354" s="193"/>
      <c r="I354" s="193"/>
      <c r="J354" s="193"/>
      <c r="K354" s="193"/>
      <c r="L354" s="193"/>
      <c r="M354" s="193"/>
      <c r="N354" s="193"/>
      <c r="O354" s="193"/>
      <c r="P354" s="193"/>
      <c r="Q354" s="193"/>
      <c r="R354" s="193"/>
      <c r="S354" s="193"/>
      <c r="T354" s="193"/>
      <c r="U354" s="194"/>
      <c r="V354" s="193"/>
      <c r="W354" s="169"/>
      <c r="X354" s="169"/>
      <c r="Y354" s="169"/>
      <c r="Z354" s="169"/>
      <c r="AA354" s="169"/>
      <c r="AB354" s="169"/>
      <c r="AC354" s="169"/>
      <c r="AD354" s="169"/>
      <c r="AE354" s="169"/>
      <c r="AF354" s="169"/>
      <c r="AG354" s="169" t="s">
        <v>222</v>
      </c>
      <c r="AH354" s="169">
        <v>0</v>
      </c>
      <c r="AI354" s="169"/>
      <c r="AJ354" s="169"/>
      <c r="AK354" s="169"/>
      <c r="AL354" s="169"/>
      <c r="AM354" s="169"/>
      <c r="AN354" s="169"/>
      <c r="AO354" s="169"/>
      <c r="AP354" s="169"/>
      <c r="AQ354" s="169"/>
      <c r="AR354" s="169"/>
      <c r="AS354" s="169"/>
      <c r="AT354" s="169"/>
      <c r="AU354" s="169"/>
      <c r="AV354" s="169"/>
      <c r="AW354" s="169"/>
      <c r="AX354" s="169"/>
      <c r="AY354" s="169"/>
      <c r="AZ354" s="169"/>
      <c r="BA354" s="169"/>
      <c r="BB354" s="169"/>
      <c r="BC354" s="169"/>
      <c r="BD354" s="169"/>
      <c r="BE354" s="169"/>
      <c r="BF354" s="169"/>
      <c r="BG354" s="169"/>
      <c r="BH354" s="169"/>
    </row>
    <row r="355" spans="1:60" outlineLevel="1" x14ac:dyDescent="0.2">
      <c r="A355" s="170"/>
      <c r="B355" s="181"/>
      <c r="C355" s="210" t="s">
        <v>597</v>
      </c>
      <c r="D355" s="184"/>
      <c r="E355" s="188">
        <v>-42.710500000000003</v>
      </c>
      <c r="F355" s="193"/>
      <c r="G355" s="193"/>
      <c r="H355" s="193"/>
      <c r="I355" s="193"/>
      <c r="J355" s="193"/>
      <c r="K355" s="193"/>
      <c r="L355" s="193"/>
      <c r="M355" s="193"/>
      <c r="N355" s="193"/>
      <c r="O355" s="193"/>
      <c r="P355" s="193"/>
      <c r="Q355" s="193"/>
      <c r="R355" s="193"/>
      <c r="S355" s="193"/>
      <c r="T355" s="193"/>
      <c r="U355" s="194"/>
      <c r="V355" s="193"/>
      <c r="W355" s="169"/>
      <c r="X355" s="169"/>
      <c r="Y355" s="169"/>
      <c r="Z355" s="169"/>
      <c r="AA355" s="169"/>
      <c r="AB355" s="169"/>
      <c r="AC355" s="169"/>
      <c r="AD355" s="169"/>
      <c r="AE355" s="169"/>
      <c r="AF355" s="169"/>
      <c r="AG355" s="169" t="s">
        <v>222</v>
      </c>
      <c r="AH355" s="169">
        <v>0</v>
      </c>
      <c r="AI355" s="169"/>
      <c r="AJ355" s="169"/>
      <c r="AK355" s="169"/>
      <c r="AL355" s="169"/>
      <c r="AM355" s="169"/>
      <c r="AN355" s="169"/>
      <c r="AO355" s="169"/>
      <c r="AP355" s="169"/>
      <c r="AQ355" s="169"/>
      <c r="AR355" s="169"/>
      <c r="AS355" s="169"/>
      <c r="AT355" s="169"/>
      <c r="AU355" s="169"/>
      <c r="AV355" s="169"/>
      <c r="AW355" s="169"/>
      <c r="AX355" s="169"/>
      <c r="AY355" s="169"/>
      <c r="AZ355" s="169"/>
      <c r="BA355" s="169"/>
      <c r="BB355" s="169"/>
      <c r="BC355" s="169"/>
      <c r="BD355" s="169"/>
      <c r="BE355" s="169"/>
      <c r="BF355" s="169"/>
      <c r="BG355" s="169"/>
      <c r="BH355" s="169"/>
    </row>
    <row r="356" spans="1:60" x14ac:dyDescent="0.2">
      <c r="A356" s="178" t="s">
        <v>211</v>
      </c>
      <c r="B356" s="182" t="s">
        <v>96</v>
      </c>
      <c r="C356" s="211" t="s">
        <v>97</v>
      </c>
      <c r="D356" s="185"/>
      <c r="E356" s="189"/>
      <c r="F356" s="195"/>
      <c r="G356" s="195">
        <f>SUMIF(AG357:AG382,"&lt;&gt;NOR",G357:G382)</f>
        <v>0</v>
      </c>
      <c r="H356" s="195"/>
      <c r="I356" s="195">
        <f>SUM(I357:I382)</f>
        <v>0</v>
      </c>
      <c r="J356" s="195"/>
      <c r="K356" s="195">
        <f>SUM(K357:K382)</f>
        <v>0</v>
      </c>
      <c r="L356" s="195"/>
      <c r="M356" s="195">
        <f>SUM(M357:M382)</f>
        <v>0</v>
      </c>
      <c r="N356" s="195"/>
      <c r="O356" s="195">
        <f>SUM(O357:O382)</f>
        <v>73.06</v>
      </c>
      <c r="P356" s="195"/>
      <c r="Q356" s="195">
        <f>SUM(Q357:Q382)</f>
        <v>0</v>
      </c>
      <c r="R356" s="195"/>
      <c r="S356" s="195"/>
      <c r="T356" s="195"/>
      <c r="U356" s="196">
        <f>SUM(U357:U382)</f>
        <v>275.38000000000005</v>
      </c>
      <c r="V356" s="195"/>
      <c r="AG356" t="s">
        <v>212</v>
      </c>
    </row>
    <row r="357" spans="1:60" outlineLevel="1" x14ac:dyDescent="0.2">
      <c r="A357" s="170">
        <v>114</v>
      </c>
      <c r="B357" s="181" t="s">
        <v>598</v>
      </c>
      <c r="C357" s="209" t="s">
        <v>599</v>
      </c>
      <c r="D357" s="183" t="s">
        <v>215</v>
      </c>
      <c r="E357" s="187">
        <v>80</v>
      </c>
      <c r="F357" s="192"/>
      <c r="G357" s="193">
        <f>ROUND(E357*F357,2)</f>
        <v>0</v>
      </c>
      <c r="H357" s="192"/>
      <c r="I357" s="193">
        <f>ROUND(E357*H357,2)</f>
        <v>0</v>
      </c>
      <c r="J357" s="192"/>
      <c r="K357" s="193">
        <f>ROUND(E357*J357,2)</f>
        <v>0</v>
      </c>
      <c r="L357" s="193">
        <v>15</v>
      </c>
      <c r="M357" s="193">
        <f>G357*(1+L357/100)</f>
        <v>0</v>
      </c>
      <c r="N357" s="193">
        <v>3.1E-4</v>
      </c>
      <c r="O357" s="193">
        <f>ROUND(E357*N357,2)</f>
        <v>0.02</v>
      </c>
      <c r="P357" s="193">
        <v>0</v>
      </c>
      <c r="Q357" s="193">
        <f>ROUND(E357*P357,2)</f>
        <v>0</v>
      </c>
      <c r="R357" s="193" t="s">
        <v>271</v>
      </c>
      <c r="S357" s="193" t="s">
        <v>217</v>
      </c>
      <c r="T357" s="193">
        <v>0.56999999999999995</v>
      </c>
      <c r="U357" s="194">
        <f>ROUND(E357*T357,2)</f>
        <v>45.6</v>
      </c>
      <c r="V357" s="193"/>
      <c r="W357" s="169"/>
      <c r="X357" s="169"/>
      <c r="Y357" s="169"/>
      <c r="Z357" s="169"/>
      <c r="AA357" s="169"/>
      <c r="AB357" s="169"/>
      <c r="AC357" s="169"/>
      <c r="AD357" s="169"/>
      <c r="AE357" s="169"/>
      <c r="AF357" s="169"/>
      <c r="AG357" s="169" t="s">
        <v>218</v>
      </c>
      <c r="AH357" s="169"/>
      <c r="AI357" s="169"/>
      <c r="AJ357" s="169"/>
      <c r="AK357" s="169"/>
      <c r="AL357" s="169"/>
      <c r="AM357" s="169"/>
      <c r="AN357" s="169"/>
      <c r="AO357" s="169"/>
      <c r="AP357" s="169"/>
      <c r="AQ357" s="169"/>
      <c r="AR357" s="169"/>
      <c r="AS357" s="169"/>
      <c r="AT357" s="169"/>
      <c r="AU357" s="169"/>
      <c r="AV357" s="169"/>
      <c r="AW357" s="169"/>
      <c r="AX357" s="169"/>
      <c r="AY357" s="169"/>
      <c r="AZ357" s="169"/>
      <c r="BA357" s="169"/>
      <c r="BB357" s="169"/>
      <c r="BC357" s="169"/>
      <c r="BD357" s="169"/>
      <c r="BE357" s="169"/>
      <c r="BF357" s="169"/>
      <c r="BG357" s="169"/>
      <c r="BH357" s="169"/>
    </row>
    <row r="358" spans="1:60" outlineLevel="1" x14ac:dyDescent="0.2">
      <c r="A358" s="170"/>
      <c r="B358" s="181"/>
      <c r="C358" s="210" t="s">
        <v>257</v>
      </c>
      <c r="D358" s="184"/>
      <c r="E358" s="188">
        <v>80</v>
      </c>
      <c r="F358" s="193"/>
      <c r="G358" s="193"/>
      <c r="H358" s="193"/>
      <c r="I358" s="193"/>
      <c r="J358" s="193"/>
      <c r="K358" s="193"/>
      <c r="L358" s="193"/>
      <c r="M358" s="193"/>
      <c r="N358" s="193"/>
      <c r="O358" s="193"/>
      <c r="P358" s="193"/>
      <c r="Q358" s="193"/>
      <c r="R358" s="193"/>
      <c r="S358" s="193"/>
      <c r="T358" s="193"/>
      <c r="U358" s="194"/>
      <c r="V358" s="193"/>
      <c r="W358" s="169"/>
      <c r="X358" s="169"/>
      <c r="Y358" s="169"/>
      <c r="Z358" s="169"/>
      <c r="AA358" s="169"/>
      <c r="AB358" s="169"/>
      <c r="AC358" s="169"/>
      <c r="AD358" s="169"/>
      <c r="AE358" s="169"/>
      <c r="AF358" s="169"/>
      <c r="AG358" s="169" t="s">
        <v>222</v>
      </c>
      <c r="AH358" s="169">
        <v>0</v>
      </c>
      <c r="AI358" s="169"/>
      <c r="AJ358" s="169"/>
      <c r="AK358" s="169"/>
      <c r="AL358" s="169"/>
      <c r="AM358" s="169"/>
      <c r="AN358" s="169"/>
      <c r="AO358" s="169"/>
      <c r="AP358" s="169"/>
      <c r="AQ358" s="169"/>
      <c r="AR358" s="169"/>
      <c r="AS358" s="169"/>
      <c r="AT358" s="169"/>
      <c r="AU358" s="169"/>
      <c r="AV358" s="169"/>
      <c r="AW358" s="169"/>
      <c r="AX358" s="169"/>
      <c r="AY358" s="169"/>
      <c r="AZ358" s="169"/>
      <c r="BA358" s="169"/>
      <c r="BB358" s="169"/>
      <c r="BC358" s="169"/>
      <c r="BD358" s="169"/>
      <c r="BE358" s="169"/>
      <c r="BF358" s="169"/>
      <c r="BG358" s="169"/>
      <c r="BH358" s="169"/>
    </row>
    <row r="359" spans="1:60" outlineLevel="1" x14ac:dyDescent="0.2">
      <c r="A359" s="170">
        <v>115</v>
      </c>
      <c r="B359" s="181" t="s">
        <v>600</v>
      </c>
      <c r="C359" s="209" t="s">
        <v>601</v>
      </c>
      <c r="D359" s="183" t="s">
        <v>215</v>
      </c>
      <c r="E359" s="187">
        <v>88</v>
      </c>
      <c r="F359" s="192"/>
      <c r="G359" s="193">
        <f>ROUND(E359*F359,2)</f>
        <v>0</v>
      </c>
      <c r="H359" s="192"/>
      <c r="I359" s="193">
        <f>ROUND(E359*H359,2)</f>
        <v>0</v>
      </c>
      <c r="J359" s="192"/>
      <c r="K359" s="193">
        <f>ROUND(E359*J359,2)</f>
        <v>0</v>
      </c>
      <c r="L359" s="193">
        <v>15</v>
      </c>
      <c r="M359" s="193">
        <f>G359*(1+L359/100)</f>
        <v>0</v>
      </c>
      <c r="N359" s="193">
        <v>0.109</v>
      </c>
      <c r="O359" s="193">
        <f>ROUND(E359*N359,2)</f>
        <v>9.59</v>
      </c>
      <c r="P359" s="193">
        <v>0</v>
      </c>
      <c r="Q359" s="193">
        <f>ROUND(E359*P359,2)</f>
        <v>0</v>
      </c>
      <c r="R359" s="193" t="s">
        <v>310</v>
      </c>
      <c r="S359" s="193" t="s">
        <v>217</v>
      </c>
      <c r="T359" s="193">
        <v>0</v>
      </c>
      <c r="U359" s="194">
        <f>ROUND(E359*T359,2)</f>
        <v>0</v>
      </c>
      <c r="V359" s="193"/>
      <c r="W359" s="169"/>
      <c r="X359" s="169"/>
      <c r="Y359" s="169"/>
      <c r="Z359" s="169"/>
      <c r="AA359" s="169"/>
      <c r="AB359" s="169"/>
      <c r="AC359" s="169"/>
      <c r="AD359" s="169"/>
      <c r="AE359" s="169"/>
      <c r="AF359" s="169"/>
      <c r="AG359" s="169" t="s">
        <v>311</v>
      </c>
      <c r="AH359" s="169"/>
      <c r="AI359" s="169"/>
      <c r="AJ359" s="169"/>
      <c r="AK359" s="169"/>
      <c r="AL359" s="169"/>
      <c r="AM359" s="169"/>
      <c r="AN359" s="169"/>
      <c r="AO359" s="169"/>
      <c r="AP359" s="169"/>
      <c r="AQ359" s="169"/>
      <c r="AR359" s="169"/>
      <c r="AS359" s="169"/>
      <c r="AT359" s="169"/>
      <c r="AU359" s="169"/>
      <c r="AV359" s="169"/>
      <c r="AW359" s="169"/>
      <c r="AX359" s="169"/>
      <c r="AY359" s="169"/>
      <c r="AZ359" s="169"/>
      <c r="BA359" s="169"/>
      <c r="BB359" s="169"/>
      <c r="BC359" s="169"/>
      <c r="BD359" s="169"/>
      <c r="BE359" s="169"/>
      <c r="BF359" s="169"/>
      <c r="BG359" s="169"/>
      <c r="BH359" s="169"/>
    </row>
    <row r="360" spans="1:60" outlineLevel="1" x14ac:dyDescent="0.2">
      <c r="A360" s="170"/>
      <c r="B360" s="181"/>
      <c r="C360" s="210" t="s">
        <v>602</v>
      </c>
      <c r="D360" s="184"/>
      <c r="E360" s="188">
        <v>88</v>
      </c>
      <c r="F360" s="193"/>
      <c r="G360" s="193"/>
      <c r="H360" s="193"/>
      <c r="I360" s="193"/>
      <c r="J360" s="193"/>
      <c r="K360" s="193"/>
      <c r="L360" s="193"/>
      <c r="M360" s="193"/>
      <c r="N360" s="193"/>
      <c r="O360" s="193"/>
      <c r="P360" s="193"/>
      <c r="Q360" s="193"/>
      <c r="R360" s="193"/>
      <c r="S360" s="193"/>
      <c r="T360" s="193"/>
      <c r="U360" s="194"/>
      <c r="V360" s="193"/>
      <c r="W360" s="169"/>
      <c r="X360" s="169"/>
      <c r="Y360" s="169"/>
      <c r="Z360" s="169"/>
      <c r="AA360" s="169"/>
      <c r="AB360" s="169"/>
      <c r="AC360" s="169"/>
      <c r="AD360" s="169"/>
      <c r="AE360" s="169"/>
      <c r="AF360" s="169"/>
      <c r="AG360" s="169" t="s">
        <v>222</v>
      </c>
      <c r="AH360" s="169">
        <v>0</v>
      </c>
      <c r="AI360" s="169"/>
      <c r="AJ360" s="169"/>
      <c r="AK360" s="169"/>
      <c r="AL360" s="169"/>
      <c r="AM360" s="169"/>
      <c r="AN360" s="169"/>
      <c r="AO360" s="169"/>
      <c r="AP360" s="169"/>
      <c r="AQ360" s="169"/>
      <c r="AR360" s="169"/>
      <c r="AS360" s="169"/>
      <c r="AT360" s="169"/>
      <c r="AU360" s="169"/>
      <c r="AV360" s="169"/>
      <c r="AW360" s="169"/>
      <c r="AX360" s="169"/>
      <c r="AY360" s="169"/>
      <c r="AZ360" s="169"/>
      <c r="BA360" s="169"/>
      <c r="BB360" s="169"/>
      <c r="BC360" s="169"/>
      <c r="BD360" s="169"/>
      <c r="BE360" s="169"/>
      <c r="BF360" s="169"/>
      <c r="BG360" s="169"/>
      <c r="BH360" s="169"/>
    </row>
    <row r="361" spans="1:60" outlineLevel="1" x14ac:dyDescent="0.2">
      <c r="A361" s="170">
        <v>116</v>
      </c>
      <c r="B361" s="181" t="s">
        <v>603</v>
      </c>
      <c r="C361" s="209" t="s">
        <v>604</v>
      </c>
      <c r="D361" s="183" t="s">
        <v>225</v>
      </c>
      <c r="E361" s="187">
        <v>16.109500000000001</v>
      </c>
      <c r="F361" s="192"/>
      <c r="G361" s="193">
        <f>ROUND(E361*F361,2)</f>
        <v>0</v>
      </c>
      <c r="H361" s="192"/>
      <c r="I361" s="193">
        <f>ROUND(E361*H361,2)</f>
        <v>0</v>
      </c>
      <c r="J361" s="192"/>
      <c r="K361" s="193">
        <f>ROUND(E361*J361,2)</f>
        <v>0</v>
      </c>
      <c r="L361" s="193">
        <v>15</v>
      </c>
      <c r="M361" s="193">
        <f>G361*(1+L361/100)</f>
        <v>0</v>
      </c>
      <c r="N361" s="193">
        <v>2.5249999999999999</v>
      </c>
      <c r="O361" s="193">
        <f>ROUND(E361*N361,2)</f>
        <v>40.68</v>
      </c>
      <c r="P361" s="193">
        <v>0</v>
      </c>
      <c r="Q361" s="193">
        <f>ROUND(E361*P361,2)</f>
        <v>0</v>
      </c>
      <c r="R361" s="193" t="s">
        <v>271</v>
      </c>
      <c r="S361" s="193" t="s">
        <v>217</v>
      </c>
      <c r="T361" s="193">
        <v>3.2130000000000001</v>
      </c>
      <c r="U361" s="194">
        <f>ROUND(E361*T361,2)</f>
        <v>51.76</v>
      </c>
      <c r="V361" s="193"/>
      <c r="W361" s="169"/>
      <c r="X361" s="169"/>
      <c r="Y361" s="169"/>
      <c r="Z361" s="169"/>
      <c r="AA361" s="169"/>
      <c r="AB361" s="169"/>
      <c r="AC361" s="169"/>
      <c r="AD361" s="169"/>
      <c r="AE361" s="169"/>
      <c r="AF361" s="169"/>
      <c r="AG361" s="169" t="s">
        <v>218</v>
      </c>
      <c r="AH361" s="169"/>
      <c r="AI361" s="169"/>
      <c r="AJ361" s="169"/>
      <c r="AK361" s="169"/>
      <c r="AL361" s="169"/>
      <c r="AM361" s="169"/>
      <c r="AN361" s="169"/>
      <c r="AO361" s="169"/>
      <c r="AP361" s="169"/>
      <c r="AQ361" s="169"/>
      <c r="AR361" s="169"/>
      <c r="AS361" s="169"/>
      <c r="AT361" s="169"/>
      <c r="AU361" s="169"/>
      <c r="AV361" s="169"/>
      <c r="AW361" s="169"/>
      <c r="AX361" s="169"/>
      <c r="AY361" s="169"/>
      <c r="AZ361" s="169"/>
      <c r="BA361" s="169"/>
      <c r="BB361" s="169"/>
      <c r="BC361" s="169"/>
      <c r="BD361" s="169"/>
      <c r="BE361" s="169"/>
      <c r="BF361" s="169"/>
      <c r="BG361" s="169"/>
      <c r="BH361" s="169"/>
    </row>
    <row r="362" spans="1:60" outlineLevel="1" x14ac:dyDescent="0.2">
      <c r="A362" s="170"/>
      <c r="B362" s="181"/>
      <c r="C362" s="272" t="s">
        <v>605</v>
      </c>
      <c r="D362" s="273"/>
      <c r="E362" s="274"/>
      <c r="F362" s="275"/>
      <c r="G362" s="276"/>
      <c r="H362" s="193"/>
      <c r="I362" s="193"/>
      <c r="J362" s="193"/>
      <c r="K362" s="193"/>
      <c r="L362" s="193"/>
      <c r="M362" s="193"/>
      <c r="N362" s="193"/>
      <c r="O362" s="193"/>
      <c r="P362" s="193"/>
      <c r="Q362" s="193"/>
      <c r="R362" s="193"/>
      <c r="S362" s="193"/>
      <c r="T362" s="193"/>
      <c r="U362" s="194"/>
      <c r="V362" s="193"/>
      <c r="W362" s="169"/>
      <c r="X362" s="169"/>
      <c r="Y362" s="169"/>
      <c r="Z362" s="169"/>
      <c r="AA362" s="169"/>
      <c r="AB362" s="169"/>
      <c r="AC362" s="169"/>
      <c r="AD362" s="169"/>
      <c r="AE362" s="169"/>
      <c r="AF362" s="169"/>
      <c r="AG362" s="169" t="s">
        <v>220</v>
      </c>
      <c r="AH362" s="169"/>
      <c r="AI362" s="169"/>
      <c r="AJ362" s="169"/>
      <c r="AK362" s="169"/>
      <c r="AL362" s="169"/>
      <c r="AM362" s="169"/>
      <c r="AN362" s="169"/>
      <c r="AO362" s="169"/>
      <c r="AP362" s="169"/>
      <c r="AQ362" s="169"/>
      <c r="AR362" s="169"/>
      <c r="AS362" s="169"/>
      <c r="AT362" s="169"/>
      <c r="AU362" s="169"/>
      <c r="AV362" s="169"/>
      <c r="AW362" s="169"/>
      <c r="AX362" s="169"/>
      <c r="AY362" s="169"/>
      <c r="AZ362" s="169"/>
      <c r="BA362" s="177" t="str">
        <f>C362</f>
        <v>Včetně vytvoření dilatačních spár, bez zaplnění.</v>
      </c>
      <c r="BB362" s="169"/>
      <c r="BC362" s="169"/>
      <c r="BD362" s="169"/>
      <c r="BE362" s="169"/>
      <c r="BF362" s="169"/>
      <c r="BG362" s="169"/>
      <c r="BH362" s="169"/>
    </row>
    <row r="363" spans="1:60" outlineLevel="1" x14ac:dyDescent="0.2">
      <c r="A363" s="170"/>
      <c r="B363" s="181"/>
      <c r="C363" s="210" t="s">
        <v>606</v>
      </c>
      <c r="D363" s="184"/>
      <c r="E363" s="188">
        <v>2.8214999999999999</v>
      </c>
      <c r="F363" s="193"/>
      <c r="G363" s="193"/>
      <c r="H363" s="193"/>
      <c r="I363" s="193"/>
      <c r="J363" s="193"/>
      <c r="K363" s="193"/>
      <c r="L363" s="193"/>
      <c r="M363" s="193"/>
      <c r="N363" s="193"/>
      <c r="O363" s="193"/>
      <c r="P363" s="193"/>
      <c r="Q363" s="193"/>
      <c r="R363" s="193"/>
      <c r="S363" s="193"/>
      <c r="T363" s="193"/>
      <c r="U363" s="194"/>
      <c r="V363" s="193"/>
      <c r="W363" s="169"/>
      <c r="X363" s="169"/>
      <c r="Y363" s="169"/>
      <c r="Z363" s="169"/>
      <c r="AA363" s="169"/>
      <c r="AB363" s="169"/>
      <c r="AC363" s="169"/>
      <c r="AD363" s="169"/>
      <c r="AE363" s="169"/>
      <c r="AF363" s="169"/>
      <c r="AG363" s="169" t="s">
        <v>222</v>
      </c>
      <c r="AH363" s="169">
        <v>0</v>
      </c>
      <c r="AI363" s="169"/>
      <c r="AJ363" s="169"/>
      <c r="AK363" s="169"/>
      <c r="AL363" s="169"/>
      <c r="AM363" s="169"/>
      <c r="AN363" s="169"/>
      <c r="AO363" s="169"/>
      <c r="AP363" s="169"/>
      <c r="AQ363" s="169"/>
      <c r="AR363" s="169"/>
      <c r="AS363" s="169"/>
      <c r="AT363" s="169"/>
      <c r="AU363" s="169"/>
      <c r="AV363" s="169"/>
      <c r="AW363" s="169"/>
      <c r="AX363" s="169"/>
      <c r="AY363" s="169"/>
      <c r="AZ363" s="169"/>
      <c r="BA363" s="169"/>
      <c r="BB363" s="169"/>
      <c r="BC363" s="169"/>
      <c r="BD363" s="169"/>
      <c r="BE363" s="169"/>
      <c r="BF363" s="169"/>
      <c r="BG363" s="169"/>
      <c r="BH363" s="169"/>
    </row>
    <row r="364" spans="1:60" ht="33.75" outlineLevel="1" x14ac:dyDescent="0.2">
      <c r="A364" s="170"/>
      <c r="B364" s="181"/>
      <c r="C364" s="210" t="s">
        <v>607</v>
      </c>
      <c r="D364" s="184"/>
      <c r="E364" s="188">
        <v>13.288</v>
      </c>
      <c r="F364" s="193"/>
      <c r="G364" s="193"/>
      <c r="H364" s="193"/>
      <c r="I364" s="193"/>
      <c r="J364" s="193"/>
      <c r="K364" s="193"/>
      <c r="L364" s="193"/>
      <c r="M364" s="193"/>
      <c r="N364" s="193"/>
      <c r="O364" s="193"/>
      <c r="P364" s="193"/>
      <c r="Q364" s="193"/>
      <c r="R364" s="193"/>
      <c r="S364" s="193"/>
      <c r="T364" s="193"/>
      <c r="U364" s="194"/>
      <c r="V364" s="193"/>
      <c r="W364" s="169"/>
      <c r="X364" s="169"/>
      <c r="Y364" s="169"/>
      <c r="Z364" s="169"/>
      <c r="AA364" s="169"/>
      <c r="AB364" s="169"/>
      <c r="AC364" s="169"/>
      <c r="AD364" s="169"/>
      <c r="AE364" s="169"/>
      <c r="AF364" s="169"/>
      <c r="AG364" s="169" t="s">
        <v>222</v>
      </c>
      <c r="AH364" s="169">
        <v>0</v>
      </c>
      <c r="AI364" s="169"/>
      <c r="AJ364" s="169"/>
      <c r="AK364" s="169"/>
      <c r="AL364" s="169"/>
      <c r="AM364" s="169"/>
      <c r="AN364" s="169"/>
      <c r="AO364" s="169"/>
      <c r="AP364" s="169"/>
      <c r="AQ364" s="169"/>
      <c r="AR364" s="169"/>
      <c r="AS364" s="169"/>
      <c r="AT364" s="169"/>
      <c r="AU364" s="169"/>
      <c r="AV364" s="169"/>
      <c r="AW364" s="169"/>
      <c r="AX364" s="169"/>
      <c r="AY364" s="169"/>
      <c r="AZ364" s="169"/>
      <c r="BA364" s="169"/>
      <c r="BB364" s="169"/>
      <c r="BC364" s="169"/>
      <c r="BD364" s="169"/>
      <c r="BE364" s="169"/>
      <c r="BF364" s="169"/>
      <c r="BG364" s="169"/>
      <c r="BH364" s="169"/>
    </row>
    <row r="365" spans="1:60" outlineLevel="1" x14ac:dyDescent="0.2">
      <c r="A365" s="170">
        <v>117</v>
      </c>
      <c r="B365" s="181" t="s">
        <v>608</v>
      </c>
      <c r="C365" s="209" t="s">
        <v>609</v>
      </c>
      <c r="D365" s="183" t="s">
        <v>225</v>
      </c>
      <c r="E365" s="187">
        <v>16.109500000000001</v>
      </c>
      <c r="F365" s="192"/>
      <c r="G365" s="193">
        <f>ROUND(E365*F365,2)</f>
        <v>0</v>
      </c>
      <c r="H365" s="192"/>
      <c r="I365" s="193">
        <f>ROUND(E365*H365,2)</f>
        <v>0</v>
      </c>
      <c r="J365" s="192"/>
      <c r="K365" s="193">
        <f>ROUND(E365*J365,2)</f>
        <v>0</v>
      </c>
      <c r="L365" s="193">
        <v>15</v>
      </c>
      <c r="M365" s="193">
        <f>G365*(1+L365/100)</f>
        <v>0</v>
      </c>
      <c r="N365" s="193">
        <v>0.04</v>
      </c>
      <c r="O365" s="193">
        <f>ROUND(E365*N365,2)</f>
        <v>0.64</v>
      </c>
      <c r="P365" s="193">
        <v>0</v>
      </c>
      <c r="Q365" s="193">
        <f>ROUND(E365*P365,2)</f>
        <v>0</v>
      </c>
      <c r="R365" s="193" t="s">
        <v>271</v>
      </c>
      <c r="S365" s="193" t="s">
        <v>217</v>
      </c>
      <c r="T365" s="193">
        <v>2.7</v>
      </c>
      <c r="U365" s="194">
        <f>ROUND(E365*T365,2)</f>
        <v>43.5</v>
      </c>
      <c r="V365" s="193"/>
      <c r="W365" s="169"/>
      <c r="X365" s="169"/>
      <c r="Y365" s="169"/>
      <c r="Z365" s="169"/>
      <c r="AA365" s="169"/>
      <c r="AB365" s="169"/>
      <c r="AC365" s="169"/>
      <c r="AD365" s="169"/>
      <c r="AE365" s="169"/>
      <c r="AF365" s="169"/>
      <c r="AG365" s="169" t="s">
        <v>218</v>
      </c>
      <c r="AH365" s="169"/>
      <c r="AI365" s="169"/>
      <c r="AJ365" s="169"/>
      <c r="AK365" s="169"/>
      <c r="AL365" s="169"/>
      <c r="AM365" s="169"/>
      <c r="AN365" s="169"/>
      <c r="AO365" s="169"/>
      <c r="AP365" s="169"/>
      <c r="AQ365" s="169"/>
      <c r="AR365" s="169"/>
      <c r="AS365" s="169"/>
      <c r="AT365" s="169"/>
      <c r="AU365" s="169"/>
      <c r="AV365" s="169"/>
      <c r="AW365" s="169"/>
      <c r="AX365" s="169"/>
      <c r="AY365" s="169"/>
      <c r="AZ365" s="169"/>
      <c r="BA365" s="169"/>
      <c r="BB365" s="169"/>
      <c r="BC365" s="169"/>
      <c r="BD365" s="169"/>
      <c r="BE365" s="169"/>
      <c r="BF365" s="169"/>
      <c r="BG365" s="169"/>
      <c r="BH365" s="169"/>
    </row>
    <row r="366" spans="1:60" outlineLevel="1" x14ac:dyDescent="0.2">
      <c r="A366" s="170">
        <v>118</v>
      </c>
      <c r="B366" s="181" t="s">
        <v>610</v>
      </c>
      <c r="C366" s="209" t="s">
        <v>611</v>
      </c>
      <c r="D366" s="183" t="s">
        <v>225</v>
      </c>
      <c r="E366" s="187">
        <v>16.109500000000001</v>
      </c>
      <c r="F366" s="192"/>
      <c r="G366" s="193">
        <f>ROUND(E366*F366,2)</f>
        <v>0</v>
      </c>
      <c r="H366" s="192"/>
      <c r="I366" s="193">
        <f>ROUND(E366*H366,2)</f>
        <v>0</v>
      </c>
      <c r="J366" s="192"/>
      <c r="K366" s="193">
        <f>ROUND(E366*J366,2)</f>
        <v>0</v>
      </c>
      <c r="L366" s="193">
        <v>15</v>
      </c>
      <c r="M366" s="193">
        <f>G366*(1+L366/100)</f>
        <v>0</v>
      </c>
      <c r="N366" s="193">
        <v>0</v>
      </c>
      <c r="O366" s="193">
        <f>ROUND(E366*N366,2)</f>
        <v>0</v>
      </c>
      <c r="P366" s="193">
        <v>0</v>
      </c>
      <c r="Q366" s="193">
        <f>ROUND(E366*P366,2)</f>
        <v>0</v>
      </c>
      <c r="R366" s="193" t="s">
        <v>271</v>
      </c>
      <c r="S366" s="193" t="s">
        <v>217</v>
      </c>
      <c r="T366" s="193">
        <v>0.82</v>
      </c>
      <c r="U366" s="194">
        <f>ROUND(E366*T366,2)</f>
        <v>13.21</v>
      </c>
      <c r="V366" s="193"/>
      <c r="W366" s="169"/>
      <c r="X366" s="169"/>
      <c r="Y366" s="169"/>
      <c r="Z366" s="169"/>
      <c r="AA366" s="169"/>
      <c r="AB366" s="169"/>
      <c r="AC366" s="169"/>
      <c r="AD366" s="169"/>
      <c r="AE366" s="169"/>
      <c r="AF366" s="169"/>
      <c r="AG366" s="169" t="s">
        <v>218</v>
      </c>
      <c r="AH366" s="169"/>
      <c r="AI366" s="169"/>
      <c r="AJ366" s="169"/>
      <c r="AK366" s="169"/>
      <c r="AL366" s="169"/>
      <c r="AM366" s="169"/>
      <c r="AN366" s="169"/>
      <c r="AO366" s="169"/>
      <c r="AP366" s="169"/>
      <c r="AQ366" s="169"/>
      <c r="AR366" s="169"/>
      <c r="AS366" s="169"/>
      <c r="AT366" s="169"/>
      <c r="AU366" s="169"/>
      <c r="AV366" s="169"/>
      <c r="AW366" s="169"/>
      <c r="AX366" s="169"/>
      <c r="AY366" s="169"/>
      <c r="AZ366" s="169"/>
      <c r="BA366" s="169"/>
      <c r="BB366" s="169"/>
      <c r="BC366" s="169"/>
      <c r="BD366" s="169"/>
      <c r="BE366" s="169"/>
      <c r="BF366" s="169"/>
      <c r="BG366" s="169"/>
      <c r="BH366" s="169"/>
    </row>
    <row r="367" spans="1:60" outlineLevel="1" x14ac:dyDescent="0.2">
      <c r="A367" s="170">
        <v>119</v>
      </c>
      <c r="B367" s="181" t="s">
        <v>612</v>
      </c>
      <c r="C367" s="209" t="s">
        <v>613</v>
      </c>
      <c r="D367" s="183" t="s">
        <v>225</v>
      </c>
      <c r="E367" s="187">
        <v>5.46</v>
      </c>
      <c r="F367" s="192"/>
      <c r="G367" s="193">
        <f>ROUND(E367*F367,2)</f>
        <v>0</v>
      </c>
      <c r="H367" s="192"/>
      <c r="I367" s="193">
        <f>ROUND(E367*H367,2)</f>
        <v>0</v>
      </c>
      <c r="J367" s="192"/>
      <c r="K367" s="193">
        <f>ROUND(E367*J367,2)</f>
        <v>0</v>
      </c>
      <c r="L367" s="193">
        <v>15</v>
      </c>
      <c r="M367" s="193">
        <f>G367*(1+L367/100)</f>
        <v>0</v>
      </c>
      <c r="N367" s="193">
        <v>2.5249999999999999</v>
      </c>
      <c r="O367" s="193">
        <f>ROUND(E367*N367,2)</f>
        <v>13.79</v>
      </c>
      <c r="P367" s="193">
        <v>0</v>
      </c>
      <c r="Q367" s="193">
        <f>ROUND(E367*P367,2)</f>
        <v>0</v>
      </c>
      <c r="R367" s="193" t="s">
        <v>271</v>
      </c>
      <c r="S367" s="193" t="s">
        <v>217</v>
      </c>
      <c r="T367" s="193">
        <v>2.58</v>
      </c>
      <c r="U367" s="194">
        <f>ROUND(E367*T367,2)</f>
        <v>14.09</v>
      </c>
      <c r="V367" s="193"/>
      <c r="W367" s="169"/>
      <c r="X367" s="169"/>
      <c r="Y367" s="169"/>
      <c r="Z367" s="169"/>
      <c r="AA367" s="169"/>
      <c r="AB367" s="169"/>
      <c r="AC367" s="169"/>
      <c r="AD367" s="169"/>
      <c r="AE367" s="169"/>
      <c r="AF367" s="169"/>
      <c r="AG367" s="169" t="s">
        <v>218</v>
      </c>
      <c r="AH367" s="169"/>
      <c r="AI367" s="169"/>
      <c r="AJ367" s="169"/>
      <c r="AK367" s="169"/>
      <c r="AL367" s="169"/>
      <c r="AM367" s="169"/>
      <c r="AN367" s="169"/>
      <c r="AO367" s="169"/>
      <c r="AP367" s="169"/>
      <c r="AQ367" s="169"/>
      <c r="AR367" s="169"/>
      <c r="AS367" s="169"/>
      <c r="AT367" s="169"/>
      <c r="AU367" s="169"/>
      <c r="AV367" s="169"/>
      <c r="AW367" s="169"/>
      <c r="AX367" s="169"/>
      <c r="AY367" s="169"/>
      <c r="AZ367" s="169"/>
      <c r="BA367" s="169"/>
      <c r="BB367" s="169"/>
      <c r="BC367" s="169"/>
      <c r="BD367" s="169"/>
      <c r="BE367" s="169"/>
      <c r="BF367" s="169"/>
      <c r="BG367" s="169"/>
      <c r="BH367" s="169"/>
    </row>
    <row r="368" spans="1:60" outlineLevel="1" x14ac:dyDescent="0.2">
      <c r="A368" s="170"/>
      <c r="B368" s="181"/>
      <c r="C368" s="272" t="s">
        <v>605</v>
      </c>
      <c r="D368" s="273"/>
      <c r="E368" s="274"/>
      <c r="F368" s="275"/>
      <c r="G368" s="276"/>
      <c r="H368" s="193"/>
      <c r="I368" s="193"/>
      <c r="J368" s="193"/>
      <c r="K368" s="193"/>
      <c r="L368" s="193"/>
      <c r="M368" s="193"/>
      <c r="N368" s="193"/>
      <c r="O368" s="193"/>
      <c r="P368" s="193"/>
      <c r="Q368" s="193"/>
      <c r="R368" s="193"/>
      <c r="S368" s="193"/>
      <c r="T368" s="193"/>
      <c r="U368" s="194"/>
      <c r="V368" s="193"/>
      <c r="W368" s="169"/>
      <c r="X368" s="169"/>
      <c r="Y368" s="169"/>
      <c r="Z368" s="169"/>
      <c r="AA368" s="169"/>
      <c r="AB368" s="169"/>
      <c r="AC368" s="169"/>
      <c r="AD368" s="169"/>
      <c r="AE368" s="169"/>
      <c r="AF368" s="169"/>
      <c r="AG368" s="169" t="s">
        <v>220</v>
      </c>
      <c r="AH368" s="169"/>
      <c r="AI368" s="169"/>
      <c r="AJ368" s="169"/>
      <c r="AK368" s="169"/>
      <c r="AL368" s="169"/>
      <c r="AM368" s="169"/>
      <c r="AN368" s="169"/>
      <c r="AO368" s="169"/>
      <c r="AP368" s="169"/>
      <c r="AQ368" s="169"/>
      <c r="AR368" s="169"/>
      <c r="AS368" s="169"/>
      <c r="AT368" s="169"/>
      <c r="AU368" s="169"/>
      <c r="AV368" s="169"/>
      <c r="AW368" s="169"/>
      <c r="AX368" s="169"/>
      <c r="AY368" s="169"/>
      <c r="AZ368" s="169"/>
      <c r="BA368" s="177" t="str">
        <f>C368</f>
        <v>Včetně vytvoření dilatačních spár, bez zaplnění.</v>
      </c>
      <c r="BB368" s="169"/>
      <c r="BC368" s="169"/>
      <c r="BD368" s="169"/>
      <c r="BE368" s="169"/>
      <c r="BF368" s="169"/>
      <c r="BG368" s="169"/>
      <c r="BH368" s="169"/>
    </row>
    <row r="369" spans="1:60" outlineLevel="1" x14ac:dyDescent="0.2">
      <c r="A369" s="170"/>
      <c r="B369" s="181"/>
      <c r="C369" s="210" t="s">
        <v>614</v>
      </c>
      <c r="D369" s="184"/>
      <c r="E369" s="188">
        <v>5.46</v>
      </c>
      <c r="F369" s="193"/>
      <c r="G369" s="193"/>
      <c r="H369" s="193"/>
      <c r="I369" s="193"/>
      <c r="J369" s="193"/>
      <c r="K369" s="193"/>
      <c r="L369" s="193"/>
      <c r="M369" s="193"/>
      <c r="N369" s="193"/>
      <c r="O369" s="193"/>
      <c r="P369" s="193"/>
      <c r="Q369" s="193"/>
      <c r="R369" s="193"/>
      <c r="S369" s="193"/>
      <c r="T369" s="193"/>
      <c r="U369" s="194"/>
      <c r="V369" s="193"/>
      <c r="W369" s="169"/>
      <c r="X369" s="169"/>
      <c r="Y369" s="169"/>
      <c r="Z369" s="169"/>
      <c r="AA369" s="169"/>
      <c r="AB369" s="169"/>
      <c r="AC369" s="169"/>
      <c r="AD369" s="169"/>
      <c r="AE369" s="169"/>
      <c r="AF369" s="169"/>
      <c r="AG369" s="169" t="s">
        <v>222</v>
      </c>
      <c r="AH369" s="169">
        <v>0</v>
      </c>
      <c r="AI369" s="169"/>
      <c r="AJ369" s="169"/>
      <c r="AK369" s="169"/>
      <c r="AL369" s="169"/>
      <c r="AM369" s="169"/>
      <c r="AN369" s="169"/>
      <c r="AO369" s="169"/>
      <c r="AP369" s="169"/>
      <c r="AQ369" s="169"/>
      <c r="AR369" s="169"/>
      <c r="AS369" s="169"/>
      <c r="AT369" s="169"/>
      <c r="AU369" s="169"/>
      <c r="AV369" s="169"/>
      <c r="AW369" s="169"/>
      <c r="AX369" s="169"/>
      <c r="AY369" s="169"/>
      <c r="AZ369" s="169"/>
      <c r="BA369" s="169"/>
      <c r="BB369" s="169"/>
      <c r="BC369" s="169"/>
      <c r="BD369" s="169"/>
      <c r="BE369" s="169"/>
      <c r="BF369" s="169"/>
      <c r="BG369" s="169"/>
      <c r="BH369" s="169"/>
    </row>
    <row r="370" spans="1:60" outlineLevel="1" x14ac:dyDescent="0.2">
      <c r="A370" s="170">
        <v>120</v>
      </c>
      <c r="B370" s="181" t="s">
        <v>615</v>
      </c>
      <c r="C370" s="209" t="s">
        <v>616</v>
      </c>
      <c r="D370" s="183" t="s">
        <v>225</v>
      </c>
      <c r="E370" s="187">
        <v>5.46</v>
      </c>
      <c r="F370" s="192"/>
      <c r="G370" s="193">
        <f>ROUND(E370*F370,2)</f>
        <v>0</v>
      </c>
      <c r="H370" s="192"/>
      <c r="I370" s="193">
        <f>ROUND(E370*H370,2)</f>
        <v>0</v>
      </c>
      <c r="J370" s="192"/>
      <c r="K370" s="193">
        <f>ROUND(E370*J370,2)</f>
        <v>0</v>
      </c>
      <c r="L370" s="193">
        <v>15</v>
      </c>
      <c r="M370" s="193">
        <f>G370*(1+L370/100)</f>
        <v>0</v>
      </c>
      <c r="N370" s="193">
        <v>0.02</v>
      </c>
      <c r="O370" s="193">
        <f>ROUND(E370*N370,2)</f>
        <v>0.11</v>
      </c>
      <c r="P370" s="193">
        <v>0</v>
      </c>
      <c r="Q370" s="193">
        <f>ROUND(E370*P370,2)</f>
        <v>0</v>
      </c>
      <c r="R370" s="193" t="s">
        <v>271</v>
      </c>
      <c r="S370" s="193" t="s">
        <v>217</v>
      </c>
      <c r="T370" s="193">
        <v>1.35</v>
      </c>
      <c r="U370" s="194">
        <f>ROUND(E370*T370,2)</f>
        <v>7.37</v>
      </c>
      <c r="V370" s="193"/>
      <c r="W370" s="169"/>
      <c r="X370" s="169"/>
      <c r="Y370" s="169"/>
      <c r="Z370" s="169"/>
      <c r="AA370" s="169"/>
      <c r="AB370" s="169"/>
      <c r="AC370" s="169"/>
      <c r="AD370" s="169"/>
      <c r="AE370" s="169"/>
      <c r="AF370" s="169"/>
      <c r="AG370" s="169" t="s">
        <v>218</v>
      </c>
      <c r="AH370" s="169"/>
      <c r="AI370" s="169"/>
      <c r="AJ370" s="169"/>
      <c r="AK370" s="169"/>
      <c r="AL370" s="169"/>
      <c r="AM370" s="169"/>
      <c r="AN370" s="169"/>
      <c r="AO370" s="169"/>
      <c r="AP370" s="169"/>
      <c r="AQ370" s="169"/>
      <c r="AR370" s="169"/>
      <c r="AS370" s="169"/>
      <c r="AT370" s="169"/>
      <c r="AU370" s="169"/>
      <c r="AV370" s="169"/>
      <c r="AW370" s="169"/>
      <c r="AX370" s="169"/>
      <c r="AY370" s="169"/>
      <c r="AZ370" s="169"/>
      <c r="BA370" s="169"/>
      <c r="BB370" s="169"/>
      <c r="BC370" s="169"/>
      <c r="BD370" s="169"/>
      <c r="BE370" s="169"/>
      <c r="BF370" s="169"/>
      <c r="BG370" s="169"/>
      <c r="BH370" s="169"/>
    </row>
    <row r="371" spans="1:60" outlineLevel="1" x14ac:dyDescent="0.2">
      <c r="A371" s="170"/>
      <c r="B371" s="181"/>
      <c r="C371" s="210" t="s">
        <v>614</v>
      </c>
      <c r="D371" s="184"/>
      <c r="E371" s="188">
        <v>5.46</v>
      </c>
      <c r="F371" s="193"/>
      <c r="G371" s="193"/>
      <c r="H371" s="193"/>
      <c r="I371" s="193"/>
      <c r="J371" s="193"/>
      <c r="K371" s="193"/>
      <c r="L371" s="193"/>
      <c r="M371" s="193"/>
      <c r="N371" s="193"/>
      <c r="O371" s="193"/>
      <c r="P371" s="193"/>
      <c r="Q371" s="193"/>
      <c r="R371" s="193"/>
      <c r="S371" s="193"/>
      <c r="T371" s="193"/>
      <c r="U371" s="194"/>
      <c r="V371" s="193"/>
      <c r="W371" s="169"/>
      <c r="X371" s="169"/>
      <c r="Y371" s="169"/>
      <c r="Z371" s="169"/>
      <c r="AA371" s="169"/>
      <c r="AB371" s="169"/>
      <c r="AC371" s="169"/>
      <c r="AD371" s="169"/>
      <c r="AE371" s="169"/>
      <c r="AF371" s="169"/>
      <c r="AG371" s="169" t="s">
        <v>222</v>
      </c>
      <c r="AH371" s="169">
        <v>0</v>
      </c>
      <c r="AI371" s="169"/>
      <c r="AJ371" s="169"/>
      <c r="AK371" s="169"/>
      <c r="AL371" s="169"/>
      <c r="AM371" s="169"/>
      <c r="AN371" s="169"/>
      <c r="AO371" s="169"/>
      <c r="AP371" s="169"/>
      <c r="AQ371" s="169"/>
      <c r="AR371" s="169"/>
      <c r="AS371" s="169"/>
      <c r="AT371" s="169"/>
      <c r="AU371" s="169"/>
      <c r="AV371" s="169"/>
      <c r="AW371" s="169"/>
      <c r="AX371" s="169"/>
      <c r="AY371" s="169"/>
      <c r="AZ371" s="169"/>
      <c r="BA371" s="169"/>
      <c r="BB371" s="169"/>
      <c r="BC371" s="169"/>
      <c r="BD371" s="169"/>
      <c r="BE371" s="169"/>
      <c r="BF371" s="169"/>
      <c r="BG371" s="169"/>
      <c r="BH371" s="169"/>
    </row>
    <row r="372" spans="1:60" outlineLevel="1" x14ac:dyDescent="0.2">
      <c r="A372" s="170">
        <v>121</v>
      </c>
      <c r="B372" s="181" t="s">
        <v>617</v>
      </c>
      <c r="C372" s="209" t="s">
        <v>618</v>
      </c>
      <c r="D372" s="183" t="s">
        <v>225</v>
      </c>
      <c r="E372" s="187">
        <v>5.46</v>
      </c>
      <c r="F372" s="192"/>
      <c r="G372" s="193">
        <f>ROUND(E372*F372,2)</f>
        <v>0</v>
      </c>
      <c r="H372" s="192"/>
      <c r="I372" s="193">
        <f>ROUND(E372*H372,2)</f>
        <v>0</v>
      </c>
      <c r="J372" s="192"/>
      <c r="K372" s="193">
        <f>ROUND(E372*J372,2)</f>
        <v>0</v>
      </c>
      <c r="L372" s="193">
        <v>15</v>
      </c>
      <c r="M372" s="193">
        <f>G372*(1+L372/100)</f>
        <v>0</v>
      </c>
      <c r="N372" s="193">
        <v>0</v>
      </c>
      <c r="O372" s="193">
        <f>ROUND(E372*N372,2)</f>
        <v>0</v>
      </c>
      <c r="P372" s="193">
        <v>0</v>
      </c>
      <c r="Q372" s="193">
        <f>ROUND(E372*P372,2)</f>
        <v>0</v>
      </c>
      <c r="R372" s="193" t="s">
        <v>271</v>
      </c>
      <c r="S372" s="193" t="s">
        <v>217</v>
      </c>
      <c r="T372" s="193">
        <v>0.41</v>
      </c>
      <c r="U372" s="194">
        <f>ROUND(E372*T372,2)</f>
        <v>2.2400000000000002</v>
      </c>
      <c r="V372" s="193"/>
      <c r="W372" s="169"/>
      <c r="X372" s="169"/>
      <c r="Y372" s="169"/>
      <c r="Z372" s="169"/>
      <c r="AA372" s="169"/>
      <c r="AB372" s="169"/>
      <c r="AC372" s="169"/>
      <c r="AD372" s="169"/>
      <c r="AE372" s="169"/>
      <c r="AF372" s="169"/>
      <c r="AG372" s="169" t="s">
        <v>218</v>
      </c>
      <c r="AH372" s="169"/>
      <c r="AI372" s="169"/>
      <c r="AJ372" s="169"/>
      <c r="AK372" s="169"/>
      <c r="AL372" s="169"/>
      <c r="AM372" s="169"/>
      <c r="AN372" s="169"/>
      <c r="AO372" s="169"/>
      <c r="AP372" s="169"/>
      <c r="AQ372" s="169"/>
      <c r="AR372" s="169"/>
      <c r="AS372" s="169"/>
      <c r="AT372" s="169"/>
      <c r="AU372" s="169"/>
      <c r="AV372" s="169"/>
      <c r="AW372" s="169"/>
      <c r="AX372" s="169"/>
      <c r="AY372" s="169"/>
      <c r="AZ372" s="169"/>
      <c r="BA372" s="169"/>
      <c r="BB372" s="169"/>
      <c r="BC372" s="169"/>
      <c r="BD372" s="169"/>
      <c r="BE372" s="169"/>
      <c r="BF372" s="169"/>
      <c r="BG372" s="169"/>
      <c r="BH372" s="169"/>
    </row>
    <row r="373" spans="1:60" outlineLevel="1" x14ac:dyDescent="0.2">
      <c r="A373" s="170"/>
      <c r="B373" s="181"/>
      <c r="C373" s="210" t="s">
        <v>614</v>
      </c>
      <c r="D373" s="184"/>
      <c r="E373" s="188">
        <v>5.46</v>
      </c>
      <c r="F373" s="193"/>
      <c r="G373" s="193"/>
      <c r="H373" s="193"/>
      <c r="I373" s="193"/>
      <c r="J373" s="193"/>
      <c r="K373" s="193"/>
      <c r="L373" s="193"/>
      <c r="M373" s="193"/>
      <c r="N373" s="193"/>
      <c r="O373" s="193"/>
      <c r="P373" s="193"/>
      <c r="Q373" s="193"/>
      <c r="R373" s="193"/>
      <c r="S373" s="193"/>
      <c r="T373" s="193"/>
      <c r="U373" s="194"/>
      <c r="V373" s="193"/>
      <c r="W373" s="169"/>
      <c r="X373" s="169"/>
      <c r="Y373" s="169"/>
      <c r="Z373" s="169"/>
      <c r="AA373" s="169"/>
      <c r="AB373" s="169"/>
      <c r="AC373" s="169"/>
      <c r="AD373" s="169"/>
      <c r="AE373" s="169"/>
      <c r="AF373" s="169"/>
      <c r="AG373" s="169" t="s">
        <v>222</v>
      </c>
      <c r="AH373" s="169">
        <v>0</v>
      </c>
      <c r="AI373" s="169"/>
      <c r="AJ373" s="169"/>
      <c r="AK373" s="169"/>
      <c r="AL373" s="169"/>
      <c r="AM373" s="169"/>
      <c r="AN373" s="169"/>
      <c r="AO373" s="169"/>
      <c r="AP373" s="169"/>
      <c r="AQ373" s="169"/>
      <c r="AR373" s="169"/>
      <c r="AS373" s="169"/>
      <c r="AT373" s="169"/>
      <c r="AU373" s="169"/>
      <c r="AV373" s="169"/>
      <c r="AW373" s="169"/>
      <c r="AX373" s="169"/>
      <c r="AY373" s="169"/>
      <c r="AZ373" s="169"/>
      <c r="BA373" s="169"/>
      <c r="BB373" s="169"/>
      <c r="BC373" s="169"/>
      <c r="BD373" s="169"/>
      <c r="BE373" s="169"/>
      <c r="BF373" s="169"/>
      <c r="BG373" s="169"/>
      <c r="BH373" s="169"/>
    </row>
    <row r="374" spans="1:60" ht="22.5" outlineLevel="1" x14ac:dyDescent="0.2">
      <c r="A374" s="170">
        <v>122</v>
      </c>
      <c r="B374" s="181" t="s">
        <v>619</v>
      </c>
      <c r="C374" s="209" t="s">
        <v>620</v>
      </c>
      <c r="D374" s="183" t="s">
        <v>289</v>
      </c>
      <c r="E374" s="187">
        <v>1.15822</v>
      </c>
      <c r="F374" s="192"/>
      <c r="G374" s="193">
        <f>ROUND(E374*F374,2)</f>
        <v>0</v>
      </c>
      <c r="H374" s="192"/>
      <c r="I374" s="193">
        <f>ROUND(E374*H374,2)</f>
        <v>0</v>
      </c>
      <c r="J374" s="192"/>
      <c r="K374" s="193">
        <f>ROUND(E374*J374,2)</f>
        <v>0</v>
      </c>
      <c r="L374" s="193">
        <v>15</v>
      </c>
      <c r="M374" s="193">
        <f>G374*(1+L374/100)</f>
        <v>0</v>
      </c>
      <c r="N374" s="193">
        <v>1.0662499999999999</v>
      </c>
      <c r="O374" s="193">
        <f>ROUND(E374*N374,2)</f>
        <v>1.23</v>
      </c>
      <c r="P374" s="193">
        <v>0</v>
      </c>
      <c r="Q374" s="193">
        <f>ROUND(E374*P374,2)</f>
        <v>0</v>
      </c>
      <c r="R374" s="193" t="s">
        <v>271</v>
      </c>
      <c r="S374" s="193" t="s">
        <v>217</v>
      </c>
      <c r="T374" s="193">
        <v>15.231</v>
      </c>
      <c r="U374" s="194">
        <f>ROUND(E374*T374,2)</f>
        <v>17.64</v>
      </c>
      <c r="V374" s="193"/>
      <c r="W374" s="169"/>
      <c r="X374" s="169"/>
      <c r="Y374" s="169"/>
      <c r="Z374" s="169"/>
      <c r="AA374" s="169"/>
      <c r="AB374" s="169"/>
      <c r="AC374" s="169"/>
      <c r="AD374" s="169"/>
      <c r="AE374" s="169"/>
      <c r="AF374" s="169"/>
      <c r="AG374" s="169" t="s">
        <v>218</v>
      </c>
      <c r="AH374" s="169"/>
      <c r="AI374" s="169"/>
      <c r="AJ374" s="169"/>
      <c r="AK374" s="169"/>
      <c r="AL374" s="169"/>
      <c r="AM374" s="169"/>
      <c r="AN374" s="169"/>
      <c r="AO374" s="169"/>
      <c r="AP374" s="169"/>
      <c r="AQ374" s="169"/>
      <c r="AR374" s="169"/>
      <c r="AS374" s="169"/>
      <c r="AT374" s="169"/>
      <c r="AU374" s="169"/>
      <c r="AV374" s="169"/>
      <c r="AW374" s="169"/>
      <c r="AX374" s="169"/>
      <c r="AY374" s="169"/>
      <c r="AZ374" s="169"/>
      <c r="BA374" s="169"/>
      <c r="BB374" s="169"/>
      <c r="BC374" s="169"/>
      <c r="BD374" s="169"/>
      <c r="BE374" s="169"/>
      <c r="BF374" s="169"/>
      <c r="BG374" s="169"/>
      <c r="BH374" s="169"/>
    </row>
    <row r="375" spans="1:60" outlineLevel="1" x14ac:dyDescent="0.2">
      <c r="A375" s="170"/>
      <c r="B375" s="181"/>
      <c r="C375" s="210" t="s">
        <v>621</v>
      </c>
      <c r="D375" s="184"/>
      <c r="E375" s="188">
        <v>0.17097999999999999</v>
      </c>
      <c r="F375" s="193"/>
      <c r="G375" s="193"/>
      <c r="H375" s="193"/>
      <c r="I375" s="193"/>
      <c r="J375" s="193"/>
      <c r="K375" s="193"/>
      <c r="L375" s="193"/>
      <c r="M375" s="193"/>
      <c r="N375" s="193"/>
      <c r="O375" s="193"/>
      <c r="P375" s="193"/>
      <c r="Q375" s="193"/>
      <c r="R375" s="193"/>
      <c r="S375" s="193"/>
      <c r="T375" s="193"/>
      <c r="U375" s="194"/>
      <c r="V375" s="193"/>
      <c r="W375" s="169"/>
      <c r="X375" s="169"/>
      <c r="Y375" s="169"/>
      <c r="Z375" s="169"/>
      <c r="AA375" s="169"/>
      <c r="AB375" s="169"/>
      <c r="AC375" s="169"/>
      <c r="AD375" s="169"/>
      <c r="AE375" s="169"/>
      <c r="AF375" s="169"/>
      <c r="AG375" s="169" t="s">
        <v>222</v>
      </c>
      <c r="AH375" s="169">
        <v>0</v>
      </c>
      <c r="AI375" s="169"/>
      <c r="AJ375" s="169"/>
      <c r="AK375" s="169"/>
      <c r="AL375" s="169"/>
      <c r="AM375" s="169"/>
      <c r="AN375" s="169"/>
      <c r="AO375" s="169"/>
      <c r="AP375" s="169"/>
      <c r="AQ375" s="169"/>
      <c r="AR375" s="169"/>
      <c r="AS375" s="169"/>
      <c r="AT375" s="169"/>
      <c r="AU375" s="169"/>
      <c r="AV375" s="169"/>
      <c r="AW375" s="169"/>
      <c r="AX375" s="169"/>
      <c r="AY375" s="169"/>
      <c r="AZ375" s="169"/>
      <c r="BA375" s="169"/>
      <c r="BB375" s="169"/>
      <c r="BC375" s="169"/>
      <c r="BD375" s="169"/>
      <c r="BE375" s="169"/>
      <c r="BF375" s="169"/>
      <c r="BG375" s="169"/>
      <c r="BH375" s="169"/>
    </row>
    <row r="376" spans="1:60" ht="33.75" outlineLevel="1" x14ac:dyDescent="0.2">
      <c r="A376" s="170"/>
      <c r="B376" s="181"/>
      <c r="C376" s="210" t="s">
        <v>622</v>
      </c>
      <c r="D376" s="184"/>
      <c r="E376" s="188">
        <v>0.80525000000000002</v>
      </c>
      <c r="F376" s="193"/>
      <c r="G376" s="193"/>
      <c r="H376" s="193"/>
      <c r="I376" s="193"/>
      <c r="J376" s="193"/>
      <c r="K376" s="193"/>
      <c r="L376" s="193"/>
      <c r="M376" s="193"/>
      <c r="N376" s="193"/>
      <c r="O376" s="193"/>
      <c r="P376" s="193"/>
      <c r="Q376" s="193"/>
      <c r="R376" s="193"/>
      <c r="S376" s="193"/>
      <c r="T376" s="193"/>
      <c r="U376" s="194"/>
      <c r="V376" s="193"/>
      <c r="W376" s="169"/>
      <c r="X376" s="169"/>
      <c r="Y376" s="169"/>
      <c r="Z376" s="169"/>
      <c r="AA376" s="169"/>
      <c r="AB376" s="169"/>
      <c r="AC376" s="169"/>
      <c r="AD376" s="169"/>
      <c r="AE376" s="169"/>
      <c r="AF376" s="169"/>
      <c r="AG376" s="169" t="s">
        <v>222</v>
      </c>
      <c r="AH376" s="169">
        <v>0</v>
      </c>
      <c r="AI376" s="169"/>
      <c r="AJ376" s="169"/>
      <c r="AK376" s="169"/>
      <c r="AL376" s="169"/>
      <c r="AM376" s="169"/>
      <c r="AN376" s="169"/>
      <c r="AO376" s="169"/>
      <c r="AP376" s="169"/>
      <c r="AQ376" s="169"/>
      <c r="AR376" s="169"/>
      <c r="AS376" s="169"/>
      <c r="AT376" s="169"/>
      <c r="AU376" s="169"/>
      <c r="AV376" s="169"/>
      <c r="AW376" s="169"/>
      <c r="AX376" s="169"/>
      <c r="AY376" s="169"/>
      <c r="AZ376" s="169"/>
      <c r="BA376" s="169"/>
      <c r="BB376" s="169"/>
      <c r="BC376" s="169"/>
      <c r="BD376" s="169"/>
      <c r="BE376" s="169"/>
      <c r="BF376" s="169"/>
      <c r="BG376" s="169"/>
      <c r="BH376" s="169"/>
    </row>
    <row r="377" spans="1:60" outlineLevel="1" x14ac:dyDescent="0.2">
      <c r="A377" s="170"/>
      <c r="B377" s="181"/>
      <c r="C377" s="210" t="s">
        <v>623</v>
      </c>
      <c r="D377" s="184"/>
      <c r="E377" s="188">
        <v>0.18198</v>
      </c>
      <c r="F377" s="193"/>
      <c r="G377" s="193"/>
      <c r="H377" s="193"/>
      <c r="I377" s="193"/>
      <c r="J377" s="193"/>
      <c r="K377" s="193"/>
      <c r="L377" s="193"/>
      <c r="M377" s="193"/>
      <c r="N377" s="193"/>
      <c r="O377" s="193"/>
      <c r="P377" s="193"/>
      <c r="Q377" s="193"/>
      <c r="R377" s="193"/>
      <c r="S377" s="193"/>
      <c r="T377" s="193"/>
      <c r="U377" s="194"/>
      <c r="V377" s="193"/>
      <c r="W377" s="169"/>
      <c r="X377" s="169"/>
      <c r="Y377" s="169"/>
      <c r="Z377" s="169"/>
      <c r="AA377" s="169"/>
      <c r="AB377" s="169"/>
      <c r="AC377" s="169"/>
      <c r="AD377" s="169"/>
      <c r="AE377" s="169"/>
      <c r="AF377" s="169"/>
      <c r="AG377" s="169" t="s">
        <v>222</v>
      </c>
      <c r="AH377" s="169">
        <v>0</v>
      </c>
      <c r="AI377" s="169"/>
      <c r="AJ377" s="169"/>
      <c r="AK377" s="169"/>
      <c r="AL377" s="169"/>
      <c r="AM377" s="169"/>
      <c r="AN377" s="169"/>
      <c r="AO377" s="169"/>
      <c r="AP377" s="169"/>
      <c r="AQ377" s="169"/>
      <c r="AR377" s="169"/>
      <c r="AS377" s="169"/>
      <c r="AT377" s="169"/>
      <c r="AU377" s="169"/>
      <c r="AV377" s="169"/>
      <c r="AW377" s="169"/>
      <c r="AX377" s="169"/>
      <c r="AY377" s="169"/>
      <c r="AZ377" s="169"/>
      <c r="BA377" s="169"/>
      <c r="BB377" s="169"/>
      <c r="BC377" s="169"/>
      <c r="BD377" s="169"/>
      <c r="BE377" s="169"/>
      <c r="BF377" s="169"/>
      <c r="BG377" s="169"/>
      <c r="BH377" s="169"/>
    </row>
    <row r="378" spans="1:60" outlineLevel="1" x14ac:dyDescent="0.2">
      <c r="A378" s="170">
        <v>123</v>
      </c>
      <c r="B378" s="181" t="s">
        <v>624</v>
      </c>
      <c r="C378" s="209" t="s">
        <v>625</v>
      </c>
      <c r="D378" s="183" t="s">
        <v>215</v>
      </c>
      <c r="E378" s="187">
        <v>292.89999999999998</v>
      </c>
      <c r="F378" s="192"/>
      <c r="G378" s="193">
        <f>ROUND(E378*F378,2)</f>
        <v>0</v>
      </c>
      <c r="H378" s="192"/>
      <c r="I378" s="193">
        <f>ROUND(E378*H378,2)</f>
        <v>0</v>
      </c>
      <c r="J378" s="192"/>
      <c r="K378" s="193">
        <f>ROUND(E378*J378,2)</f>
        <v>0</v>
      </c>
      <c r="L378" s="193">
        <v>15</v>
      </c>
      <c r="M378" s="193">
        <f>G378*(1+L378/100)</f>
        <v>0</v>
      </c>
      <c r="N378" s="193">
        <v>7.0000000000000001E-3</v>
      </c>
      <c r="O378" s="193">
        <f>ROUND(E378*N378,2)</f>
        <v>2.0499999999999998</v>
      </c>
      <c r="P378" s="193">
        <v>0</v>
      </c>
      <c r="Q378" s="193">
        <f>ROUND(E378*P378,2)</f>
        <v>0</v>
      </c>
      <c r="R378" s="193"/>
      <c r="S378" s="193" t="s">
        <v>269</v>
      </c>
      <c r="T378" s="193">
        <v>0.254</v>
      </c>
      <c r="U378" s="194">
        <f>ROUND(E378*T378,2)</f>
        <v>74.400000000000006</v>
      </c>
      <c r="V378" s="193"/>
      <c r="W378" s="169"/>
      <c r="X378" s="169"/>
      <c r="Y378" s="169"/>
      <c r="Z378" s="169"/>
      <c r="AA378" s="169"/>
      <c r="AB378" s="169"/>
      <c r="AC378" s="169"/>
      <c r="AD378" s="169"/>
      <c r="AE378" s="169"/>
      <c r="AF378" s="169"/>
      <c r="AG378" s="169" t="s">
        <v>218</v>
      </c>
      <c r="AH378" s="169"/>
      <c r="AI378" s="169"/>
      <c r="AJ378" s="169"/>
      <c r="AK378" s="169"/>
      <c r="AL378" s="169"/>
      <c r="AM378" s="169"/>
      <c r="AN378" s="169"/>
      <c r="AO378" s="169"/>
      <c r="AP378" s="169"/>
      <c r="AQ378" s="169"/>
      <c r="AR378" s="169"/>
      <c r="AS378" s="169"/>
      <c r="AT378" s="169"/>
      <c r="AU378" s="169"/>
      <c r="AV378" s="169"/>
      <c r="AW378" s="169"/>
      <c r="AX378" s="169"/>
      <c r="AY378" s="169"/>
      <c r="AZ378" s="169"/>
      <c r="BA378" s="169"/>
      <c r="BB378" s="169"/>
      <c r="BC378" s="169"/>
      <c r="BD378" s="169"/>
      <c r="BE378" s="169"/>
      <c r="BF378" s="169"/>
      <c r="BG378" s="169"/>
      <c r="BH378" s="169"/>
    </row>
    <row r="379" spans="1:60" outlineLevel="1" x14ac:dyDescent="0.2">
      <c r="A379" s="170"/>
      <c r="B379" s="181"/>
      <c r="C379" s="210" t="s">
        <v>626</v>
      </c>
      <c r="D379" s="184"/>
      <c r="E379" s="188">
        <v>51.3</v>
      </c>
      <c r="F379" s="193"/>
      <c r="G379" s="193"/>
      <c r="H379" s="193"/>
      <c r="I379" s="193"/>
      <c r="J379" s="193"/>
      <c r="K379" s="193"/>
      <c r="L379" s="193"/>
      <c r="M379" s="193"/>
      <c r="N379" s="193"/>
      <c r="O379" s="193"/>
      <c r="P379" s="193"/>
      <c r="Q379" s="193"/>
      <c r="R379" s="193"/>
      <c r="S379" s="193"/>
      <c r="T379" s="193"/>
      <c r="U379" s="194"/>
      <c r="V379" s="193"/>
      <c r="W379" s="169"/>
      <c r="X379" s="169"/>
      <c r="Y379" s="169"/>
      <c r="Z379" s="169"/>
      <c r="AA379" s="169"/>
      <c r="AB379" s="169"/>
      <c r="AC379" s="169"/>
      <c r="AD379" s="169"/>
      <c r="AE379" s="169"/>
      <c r="AF379" s="169"/>
      <c r="AG379" s="169" t="s">
        <v>222</v>
      </c>
      <c r="AH379" s="169">
        <v>0</v>
      </c>
      <c r="AI379" s="169"/>
      <c r="AJ379" s="169"/>
      <c r="AK379" s="169"/>
      <c r="AL379" s="169"/>
      <c r="AM379" s="169"/>
      <c r="AN379" s="169"/>
      <c r="AO379" s="169"/>
      <c r="AP379" s="169"/>
      <c r="AQ379" s="169"/>
      <c r="AR379" s="169"/>
      <c r="AS379" s="169"/>
      <c r="AT379" s="169"/>
      <c r="AU379" s="169"/>
      <c r="AV379" s="169"/>
      <c r="AW379" s="169"/>
      <c r="AX379" s="169"/>
      <c r="AY379" s="169"/>
      <c r="AZ379" s="169"/>
      <c r="BA379" s="169"/>
      <c r="BB379" s="169"/>
      <c r="BC379" s="169"/>
      <c r="BD379" s="169"/>
      <c r="BE379" s="169"/>
      <c r="BF379" s="169"/>
      <c r="BG379" s="169"/>
      <c r="BH379" s="169"/>
    </row>
    <row r="380" spans="1:60" ht="33.75" outlineLevel="1" x14ac:dyDescent="0.2">
      <c r="A380" s="170"/>
      <c r="B380" s="181"/>
      <c r="C380" s="210" t="s">
        <v>627</v>
      </c>
      <c r="D380" s="184"/>
      <c r="E380" s="188">
        <v>241.6</v>
      </c>
      <c r="F380" s="193"/>
      <c r="G380" s="193"/>
      <c r="H380" s="193"/>
      <c r="I380" s="193"/>
      <c r="J380" s="193"/>
      <c r="K380" s="193"/>
      <c r="L380" s="193"/>
      <c r="M380" s="193"/>
      <c r="N380" s="193"/>
      <c r="O380" s="193"/>
      <c r="P380" s="193"/>
      <c r="Q380" s="193"/>
      <c r="R380" s="193"/>
      <c r="S380" s="193"/>
      <c r="T380" s="193"/>
      <c r="U380" s="194"/>
      <c r="V380" s="193"/>
      <c r="W380" s="169"/>
      <c r="X380" s="169"/>
      <c r="Y380" s="169"/>
      <c r="Z380" s="169"/>
      <c r="AA380" s="169"/>
      <c r="AB380" s="169"/>
      <c r="AC380" s="169"/>
      <c r="AD380" s="169"/>
      <c r="AE380" s="169"/>
      <c r="AF380" s="169"/>
      <c r="AG380" s="169" t="s">
        <v>222</v>
      </c>
      <c r="AH380" s="169">
        <v>0</v>
      </c>
      <c r="AI380" s="169"/>
      <c r="AJ380" s="169"/>
      <c r="AK380" s="169"/>
      <c r="AL380" s="169"/>
      <c r="AM380" s="169"/>
      <c r="AN380" s="169"/>
      <c r="AO380" s="169"/>
      <c r="AP380" s="169"/>
      <c r="AQ380" s="169"/>
      <c r="AR380" s="169"/>
      <c r="AS380" s="169"/>
      <c r="AT380" s="169"/>
      <c r="AU380" s="169"/>
      <c r="AV380" s="169"/>
      <c r="AW380" s="169"/>
      <c r="AX380" s="169"/>
      <c r="AY380" s="169"/>
      <c r="AZ380" s="169"/>
      <c r="BA380" s="169"/>
      <c r="BB380" s="169"/>
      <c r="BC380" s="169"/>
      <c r="BD380" s="169"/>
      <c r="BE380" s="169"/>
      <c r="BF380" s="169"/>
      <c r="BG380" s="169"/>
      <c r="BH380" s="169"/>
    </row>
    <row r="381" spans="1:60" outlineLevel="1" x14ac:dyDescent="0.2">
      <c r="A381" s="170">
        <v>124</v>
      </c>
      <c r="B381" s="181" t="s">
        <v>628</v>
      </c>
      <c r="C381" s="209" t="s">
        <v>629</v>
      </c>
      <c r="D381" s="183" t="s">
        <v>215</v>
      </c>
      <c r="E381" s="187">
        <v>20.614999999999998</v>
      </c>
      <c r="F381" s="192"/>
      <c r="G381" s="193">
        <f>ROUND(E381*F381,2)</f>
        <v>0</v>
      </c>
      <c r="H381" s="192"/>
      <c r="I381" s="193">
        <f>ROUND(E381*H381,2)</f>
        <v>0</v>
      </c>
      <c r="J381" s="192"/>
      <c r="K381" s="193">
        <f>ROUND(E381*J381,2)</f>
        <v>0</v>
      </c>
      <c r="L381" s="193">
        <v>15</v>
      </c>
      <c r="M381" s="193">
        <f>G381*(1+L381/100)</f>
        <v>0</v>
      </c>
      <c r="N381" s="193">
        <v>0.24</v>
      </c>
      <c r="O381" s="193">
        <f>ROUND(E381*N381,2)</f>
        <v>4.95</v>
      </c>
      <c r="P381" s="193">
        <v>0</v>
      </c>
      <c r="Q381" s="193">
        <f>ROUND(E381*P381,2)</f>
        <v>0</v>
      </c>
      <c r="R381" s="193" t="s">
        <v>271</v>
      </c>
      <c r="S381" s="193" t="s">
        <v>217</v>
      </c>
      <c r="T381" s="193">
        <v>0.27</v>
      </c>
      <c r="U381" s="194">
        <f>ROUND(E381*T381,2)</f>
        <v>5.57</v>
      </c>
      <c r="V381" s="193"/>
      <c r="W381" s="169"/>
      <c r="X381" s="169"/>
      <c r="Y381" s="169"/>
      <c r="Z381" s="169"/>
      <c r="AA381" s="169"/>
      <c r="AB381" s="169"/>
      <c r="AC381" s="169"/>
      <c r="AD381" s="169"/>
      <c r="AE381" s="169"/>
      <c r="AF381" s="169"/>
      <c r="AG381" s="169" t="s">
        <v>218</v>
      </c>
      <c r="AH381" s="169"/>
      <c r="AI381" s="169"/>
      <c r="AJ381" s="169"/>
      <c r="AK381" s="169"/>
      <c r="AL381" s="169"/>
      <c r="AM381" s="169"/>
      <c r="AN381" s="169"/>
      <c r="AO381" s="169"/>
      <c r="AP381" s="169"/>
      <c r="AQ381" s="169"/>
      <c r="AR381" s="169"/>
      <c r="AS381" s="169"/>
      <c r="AT381" s="169"/>
      <c r="AU381" s="169"/>
      <c r="AV381" s="169"/>
      <c r="AW381" s="169"/>
      <c r="AX381" s="169"/>
      <c r="AY381" s="169"/>
      <c r="AZ381" s="169"/>
      <c r="BA381" s="169"/>
      <c r="BB381" s="169"/>
      <c r="BC381" s="169"/>
      <c r="BD381" s="169"/>
      <c r="BE381" s="169"/>
      <c r="BF381" s="169"/>
      <c r="BG381" s="169"/>
      <c r="BH381" s="169"/>
    </row>
    <row r="382" spans="1:60" outlineLevel="1" x14ac:dyDescent="0.2">
      <c r="A382" s="170"/>
      <c r="B382" s="181"/>
      <c r="C382" s="210" t="s">
        <v>630</v>
      </c>
      <c r="D382" s="184"/>
      <c r="E382" s="188">
        <v>20.614999999999998</v>
      </c>
      <c r="F382" s="193"/>
      <c r="G382" s="193"/>
      <c r="H382" s="193"/>
      <c r="I382" s="193"/>
      <c r="J382" s="193"/>
      <c r="K382" s="193"/>
      <c r="L382" s="193"/>
      <c r="M382" s="193"/>
      <c r="N382" s="193"/>
      <c r="O382" s="193"/>
      <c r="P382" s="193"/>
      <c r="Q382" s="193"/>
      <c r="R382" s="193"/>
      <c r="S382" s="193"/>
      <c r="T382" s="193"/>
      <c r="U382" s="194"/>
      <c r="V382" s="193"/>
      <c r="W382" s="169"/>
      <c r="X382" s="169"/>
      <c r="Y382" s="169"/>
      <c r="Z382" s="169"/>
      <c r="AA382" s="169"/>
      <c r="AB382" s="169"/>
      <c r="AC382" s="169"/>
      <c r="AD382" s="169"/>
      <c r="AE382" s="169"/>
      <c r="AF382" s="169"/>
      <c r="AG382" s="169" t="s">
        <v>222</v>
      </c>
      <c r="AH382" s="169">
        <v>0</v>
      </c>
      <c r="AI382" s="169"/>
      <c r="AJ382" s="169"/>
      <c r="AK382" s="169"/>
      <c r="AL382" s="169"/>
      <c r="AM382" s="169"/>
      <c r="AN382" s="169"/>
      <c r="AO382" s="169"/>
      <c r="AP382" s="169"/>
      <c r="AQ382" s="169"/>
      <c r="AR382" s="169"/>
      <c r="AS382" s="169"/>
      <c r="AT382" s="169"/>
      <c r="AU382" s="169"/>
      <c r="AV382" s="169"/>
      <c r="AW382" s="169"/>
      <c r="AX382" s="169"/>
      <c r="AY382" s="169"/>
      <c r="AZ382" s="169"/>
      <c r="BA382" s="169"/>
      <c r="BB382" s="169"/>
      <c r="BC382" s="169"/>
      <c r="BD382" s="169"/>
      <c r="BE382" s="169"/>
      <c r="BF382" s="169"/>
      <c r="BG382" s="169"/>
      <c r="BH382" s="169"/>
    </row>
    <row r="383" spans="1:60" x14ac:dyDescent="0.2">
      <c r="A383" s="178" t="s">
        <v>211</v>
      </c>
      <c r="B383" s="182" t="s">
        <v>98</v>
      </c>
      <c r="C383" s="211" t="s">
        <v>99</v>
      </c>
      <c r="D383" s="185"/>
      <c r="E383" s="189"/>
      <c r="F383" s="195"/>
      <c r="G383" s="195">
        <f>SUMIF(AG384:AG392,"&lt;&gt;NOR",G384:G392)</f>
        <v>0</v>
      </c>
      <c r="H383" s="195"/>
      <c r="I383" s="195">
        <f>SUM(I384:I392)</f>
        <v>0</v>
      </c>
      <c r="J383" s="195"/>
      <c r="K383" s="195">
        <f>SUM(K384:K392)</f>
        <v>0</v>
      </c>
      <c r="L383" s="195"/>
      <c r="M383" s="195">
        <f>SUM(M384:M392)</f>
        <v>0</v>
      </c>
      <c r="N383" s="195"/>
      <c r="O383" s="195">
        <f>SUM(O384:O392)</f>
        <v>0.74</v>
      </c>
      <c r="P383" s="195"/>
      <c r="Q383" s="195">
        <f>SUM(Q384:Q392)</f>
        <v>0</v>
      </c>
      <c r="R383" s="195"/>
      <c r="S383" s="195"/>
      <c r="T383" s="195"/>
      <c r="U383" s="196">
        <f>SUM(U384:U392)</f>
        <v>22.840000000000003</v>
      </c>
      <c r="V383" s="195"/>
      <c r="AG383" t="s">
        <v>212</v>
      </c>
    </row>
    <row r="384" spans="1:60" ht="33.75" outlineLevel="1" x14ac:dyDescent="0.2">
      <c r="A384" s="170">
        <v>125</v>
      </c>
      <c r="B384" s="181" t="s">
        <v>631</v>
      </c>
      <c r="C384" s="209" t="s">
        <v>632</v>
      </c>
      <c r="D384" s="183" t="s">
        <v>338</v>
      </c>
      <c r="E384" s="187">
        <v>1</v>
      </c>
      <c r="F384" s="192"/>
      <c r="G384" s="193">
        <f>ROUND(E384*F384,2)</f>
        <v>0</v>
      </c>
      <c r="H384" s="192"/>
      <c r="I384" s="193">
        <f>ROUND(E384*H384,2)</f>
        <v>0</v>
      </c>
      <c r="J384" s="192"/>
      <c r="K384" s="193">
        <f>ROUND(E384*J384,2)</f>
        <v>0</v>
      </c>
      <c r="L384" s="193">
        <v>15</v>
      </c>
      <c r="M384" s="193">
        <f>G384*(1+L384/100)</f>
        <v>0</v>
      </c>
      <c r="N384" s="193">
        <v>2.8969999999999999E-2</v>
      </c>
      <c r="O384" s="193">
        <f>ROUND(E384*N384,2)</f>
        <v>0.03</v>
      </c>
      <c r="P384" s="193">
        <v>0</v>
      </c>
      <c r="Q384" s="193">
        <f>ROUND(E384*P384,2)</f>
        <v>0</v>
      </c>
      <c r="R384" s="193"/>
      <c r="S384" s="193" t="s">
        <v>269</v>
      </c>
      <c r="T384" s="193">
        <v>1.86</v>
      </c>
      <c r="U384" s="194">
        <f>ROUND(E384*T384,2)</f>
        <v>1.86</v>
      </c>
      <c r="V384" s="193"/>
      <c r="W384" s="169"/>
      <c r="X384" s="169"/>
      <c r="Y384" s="169"/>
      <c r="Z384" s="169"/>
      <c r="AA384" s="169"/>
      <c r="AB384" s="169"/>
      <c r="AC384" s="169"/>
      <c r="AD384" s="169"/>
      <c r="AE384" s="169"/>
      <c r="AF384" s="169"/>
      <c r="AG384" s="169" t="s">
        <v>218</v>
      </c>
      <c r="AH384" s="169"/>
      <c r="AI384" s="169"/>
      <c r="AJ384" s="169"/>
      <c r="AK384" s="169"/>
      <c r="AL384" s="169"/>
      <c r="AM384" s="169"/>
      <c r="AN384" s="169"/>
      <c r="AO384" s="169"/>
      <c r="AP384" s="169"/>
      <c r="AQ384" s="169"/>
      <c r="AR384" s="169"/>
      <c r="AS384" s="169"/>
      <c r="AT384" s="169"/>
      <c r="AU384" s="169"/>
      <c r="AV384" s="169"/>
      <c r="AW384" s="169"/>
      <c r="AX384" s="169"/>
      <c r="AY384" s="169"/>
      <c r="AZ384" s="169"/>
      <c r="BA384" s="169"/>
      <c r="BB384" s="169"/>
      <c r="BC384" s="169"/>
      <c r="BD384" s="169"/>
      <c r="BE384" s="169"/>
      <c r="BF384" s="169"/>
      <c r="BG384" s="169"/>
      <c r="BH384" s="169"/>
    </row>
    <row r="385" spans="1:60" ht="33.75" outlineLevel="1" x14ac:dyDescent="0.2">
      <c r="A385" s="170">
        <v>126</v>
      </c>
      <c r="B385" s="181" t="s">
        <v>633</v>
      </c>
      <c r="C385" s="209" t="s">
        <v>634</v>
      </c>
      <c r="D385" s="183" t="s">
        <v>338</v>
      </c>
      <c r="E385" s="187">
        <v>1</v>
      </c>
      <c r="F385" s="192"/>
      <c r="G385" s="193">
        <f>ROUND(E385*F385,2)</f>
        <v>0</v>
      </c>
      <c r="H385" s="192"/>
      <c r="I385" s="193">
        <f>ROUND(E385*H385,2)</f>
        <v>0</v>
      </c>
      <c r="J385" s="192"/>
      <c r="K385" s="193">
        <f>ROUND(E385*J385,2)</f>
        <v>0</v>
      </c>
      <c r="L385" s="193">
        <v>15</v>
      </c>
      <c r="M385" s="193">
        <f>G385*(1+L385/100)</f>
        <v>0</v>
      </c>
      <c r="N385" s="193">
        <v>3.4729999999999997E-2</v>
      </c>
      <c r="O385" s="193">
        <f>ROUND(E385*N385,2)</f>
        <v>0.03</v>
      </c>
      <c r="P385" s="193">
        <v>0</v>
      </c>
      <c r="Q385" s="193">
        <f>ROUND(E385*P385,2)</f>
        <v>0</v>
      </c>
      <c r="R385" s="193"/>
      <c r="S385" s="193" t="s">
        <v>269</v>
      </c>
      <c r="T385" s="193">
        <v>1.86</v>
      </c>
      <c r="U385" s="194">
        <f>ROUND(E385*T385,2)</f>
        <v>1.86</v>
      </c>
      <c r="V385" s="193"/>
      <c r="W385" s="169"/>
      <c r="X385" s="169"/>
      <c r="Y385" s="169"/>
      <c r="Z385" s="169"/>
      <c r="AA385" s="169"/>
      <c r="AB385" s="169"/>
      <c r="AC385" s="169"/>
      <c r="AD385" s="169"/>
      <c r="AE385" s="169"/>
      <c r="AF385" s="169"/>
      <c r="AG385" s="169" t="s">
        <v>218</v>
      </c>
      <c r="AH385" s="169"/>
      <c r="AI385" s="169"/>
      <c r="AJ385" s="169"/>
      <c r="AK385" s="169"/>
      <c r="AL385" s="169"/>
      <c r="AM385" s="169"/>
      <c r="AN385" s="169"/>
      <c r="AO385" s="169"/>
      <c r="AP385" s="169"/>
      <c r="AQ385" s="169"/>
      <c r="AR385" s="169"/>
      <c r="AS385" s="169"/>
      <c r="AT385" s="169"/>
      <c r="AU385" s="169"/>
      <c r="AV385" s="169"/>
      <c r="AW385" s="169"/>
      <c r="AX385" s="169"/>
      <c r="AY385" s="169"/>
      <c r="AZ385" s="169"/>
      <c r="BA385" s="169"/>
      <c r="BB385" s="169"/>
      <c r="BC385" s="169"/>
      <c r="BD385" s="169"/>
      <c r="BE385" s="169"/>
      <c r="BF385" s="169"/>
      <c r="BG385" s="169"/>
      <c r="BH385" s="169"/>
    </row>
    <row r="386" spans="1:60" outlineLevel="1" x14ac:dyDescent="0.2">
      <c r="A386" s="170">
        <v>127</v>
      </c>
      <c r="B386" s="181" t="s">
        <v>635</v>
      </c>
      <c r="C386" s="209" t="s">
        <v>636</v>
      </c>
      <c r="D386" s="183" t="s">
        <v>303</v>
      </c>
      <c r="E386" s="187">
        <v>20.7</v>
      </c>
      <c r="F386" s="192"/>
      <c r="G386" s="193">
        <f>ROUND(E386*F386,2)</f>
        <v>0</v>
      </c>
      <c r="H386" s="192"/>
      <c r="I386" s="193">
        <f>ROUND(E386*H386,2)</f>
        <v>0</v>
      </c>
      <c r="J386" s="192"/>
      <c r="K386" s="193">
        <f>ROUND(E386*J386,2)</f>
        <v>0</v>
      </c>
      <c r="L386" s="193">
        <v>15</v>
      </c>
      <c r="M386" s="193">
        <f>G386*(1+L386/100)</f>
        <v>0</v>
      </c>
      <c r="N386" s="193">
        <v>2.2200000000000002E-3</v>
      </c>
      <c r="O386" s="193">
        <f>ROUND(E386*N386,2)</f>
        <v>0.05</v>
      </c>
      <c r="P386" s="193">
        <v>0</v>
      </c>
      <c r="Q386" s="193">
        <f>ROUND(E386*P386,2)</f>
        <v>0</v>
      </c>
      <c r="R386" s="193" t="s">
        <v>271</v>
      </c>
      <c r="S386" s="193" t="s">
        <v>217</v>
      </c>
      <c r="T386" s="193">
        <v>0.42499999999999999</v>
      </c>
      <c r="U386" s="194">
        <f>ROUND(E386*T386,2)</f>
        <v>8.8000000000000007</v>
      </c>
      <c r="V386" s="193"/>
      <c r="W386" s="169"/>
      <c r="X386" s="169"/>
      <c r="Y386" s="169"/>
      <c r="Z386" s="169"/>
      <c r="AA386" s="169"/>
      <c r="AB386" s="169"/>
      <c r="AC386" s="169"/>
      <c r="AD386" s="169"/>
      <c r="AE386" s="169"/>
      <c r="AF386" s="169"/>
      <c r="AG386" s="169" t="s">
        <v>218</v>
      </c>
      <c r="AH386" s="169"/>
      <c r="AI386" s="169"/>
      <c r="AJ386" s="169"/>
      <c r="AK386" s="169"/>
      <c r="AL386" s="169"/>
      <c r="AM386" s="169"/>
      <c r="AN386" s="169"/>
      <c r="AO386" s="169"/>
      <c r="AP386" s="169"/>
      <c r="AQ386" s="169"/>
      <c r="AR386" s="169"/>
      <c r="AS386" s="169"/>
      <c r="AT386" s="169"/>
      <c r="AU386" s="169"/>
      <c r="AV386" s="169"/>
      <c r="AW386" s="169"/>
      <c r="AX386" s="169"/>
      <c r="AY386" s="169"/>
      <c r="AZ386" s="169"/>
      <c r="BA386" s="169"/>
      <c r="BB386" s="169"/>
      <c r="BC386" s="169"/>
      <c r="BD386" s="169"/>
      <c r="BE386" s="169"/>
      <c r="BF386" s="169"/>
      <c r="BG386" s="169"/>
      <c r="BH386" s="169"/>
    </row>
    <row r="387" spans="1:60" outlineLevel="1" x14ac:dyDescent="0.2">
      <c r="A387" s="170"/>
      <c r="B387" s="181"/>
      <c r="C387" s="210" t="s">
        <v>637</v>
      </c>
      <c r="D387" s="184"/>
      <c r="E387" s="188">
        <v>20.7</v>
      </c>
      <c r="F387" s="193"/>
      <c r="G387" s="193"/>
      <c r="H387" s="193"/>
      <c r="I387" s="193"/>
      <c r="J387" s="193"/>
      <c r="K387" s="193"/>
      <c r="L387" s="193"/>
      <c r="M387" s="193"/>
      <c r="N387" s="193"/>
      <c r="O387" s="193"/>
      <c r="P387" s="193"/>
      <c r="Q387" s="193"/>
      <c r="R387" s="193"/>
      <c r="S387" s="193"/>
      <c r="T387" s="193"/>
      <c r="U387" s="194"/>
      <c r="V387" s="193"/>
      <c r="W387" s="169"/>
      <c r="X387" s="169"/>
      <c r="Y387" s="169"/>
      <c r="Z387" s="169"/>
      <c r="AA387" s="169"/>
      <c r="AB387" s="169"/>
      <c r="AC387" s="169"/>
      <c r="AD387" s="169"/>
      <c r="AE387" s="169"/>
      <c r="AF387" s="169"/>
      <c r="AG387" s="169" t="s">
        <v>222</v>
      </c>
      <c r="AH387" s="169">
        <v>0</v>
      </c>
      <c r="AI387" s="169"/>
      <c r="AJ387" s="169"/>
      <c r="AK387" s="169"/>
      <c r="AL387" s="169"/>
      <c r="AM387" s="169"/>
      <c r="AN387" s="169"/>
      <c r="AO387" s="169"/>
      <c r="AP387" s="169"/>
      <c r="AQ387" s="169"/>
      <c r="AR387" s="169"/>
      <c r="AS387" s="169"/>
      <c r="AT387" s="169"/>
      <c r="AU387" s="169"/>
      <c r="AV387" s="169"/>
      <c r="AW387" s="169"/>
      <c r="AX387" s="169"/>
      <c r="AY387" s="169"/>
      <c r="AZ387" s="169"/>
      <c r="BA387" s="169"/>
      <c r="BB387" s="169"/>
      <c r="BC387" s="169"/>
      <c r="BD387" s="169"/>
      <c r="BE387" s="169"/>
      <c r="BF387" s="169"/>
      <c r="BG387" s="169"/>
      <c r="BH387" s="169"/>
    </row>
    <row r="388" spans="1:60" outlineLevel="1" x14ac:dyDescent="0.2">
      <c r="A388" s="170">
        <v>128</v>
      </c>
      <c r="B388" s="181" t="s">
        <v>638</v>
      </c>
      <c r="C388" s="209" t="s">
        <v>639</v>
      </c>
      <c r="D388" s="183" t="s">
        <v>303</v>
      </c>
      <c r="E388" s="187">
        <v>22.77</v>
      </c>
      <c r="F388" s="192"/>
      <c r="G388" s="193">
        <f>ROUND(E388*F388,2)</f>
        <v>0</v>
      </c>
      <c r="H388" s="192"/>
      <c r="I388" s="193">
        <f>ROUND(E388*H388,2)</f>
        <v>0</v>
      </c>
      <c r="J388" s="192"/>
      <c r="K388" s="193">
        <f>ROUND(E388*J388,2)</f>
        <v>0</v>
      </c>
      <c r="L388" s="193">
        <v>15</v>
      </c>
      <c r="M388" s="193">
        <f>G388*(1+L388/100)</f>
        <v>0</v>
      </c>
      <c r="N388" s="193">
        <v>4.13E-3</v>
      </c>
      <c r="O388" s="193">
        <f>ROUND(E388*N388,2)</f>
        <v>0.09</v>
      </c>
      <c r="P388" s="193">
        <v>0</v>
      </c>
      <c r="Q388" s="193">
        <f>ROUND(E388*P388,2)</f>
        <v>0</v>
      </c>
      <c r="R388" s="193" t="s">
        <v>310</v>
      </c>
      <c r="S388" s="193" t="s">
        <v>217</v>
      </c>
      <c r="T388" s="193">
        <v>0</v>
      </c>
      <c r="U388" s="194">
        <f>ROUND(E388*T388,2)</f>
        <v>0</v>
      </c>
      <c r="V388" s="193"/>
      <c r="W388" s="169"/>
      <c r="X388" s="169"/>
      <c r="Y388" s="169"/>
      <c r="Z388" s="169"/>
      <c r="AA388" s="169"/>
      <c r="AB388" s="169"/>
      <c r="AC388" s="169"/>
      <c r="AD388" s="169"/>
      <c r="AE388" s="169"/>
      <c r="AF388" s="169"/>
      <c r="AG388" s="169" t="s">
        <v>311</v>
      </c>
      <c r="AH388" s="169"/>
      <c r="AI388" s="169"/>
      <c r="AJ388" s="169"/>
      <c r="AK388" s="169"/>
      <c r="AL388" s="169"/>
      <c r="AM388" s="169"/>
      <c r="AN388" s="169"/>
      <c r="AO388" s="169"/>
      <c r="AP388" s="169"/>
      <c r="AQ388" s="169"/>
      <c r="AR388" s="169"/>
      <c r="AS388" s="169"/>
      <c r="AT388" s="169"/>
      <c r="AU388" s="169"/>
      <c r="AV388" s="169"/>
      <c r="AW388" s="169"/>
      <c r="AX388" s="169"/>
      <c r="AY388" s="169"/>
      <c r="AZ388" s="169"/>
      <c r="BA388" s="169"/>
      <c r="BB388" s="169"/>
      <c r="BC388" s="169"/>
      <c r="BD388" s="169"/>
      <c r="BE388" s="169"/>
      <c r="BF388" s="169"/>
      <c r="BG388" s="169"/>
      <c r="BH388" s="169"/>
    </row>
    <row r="389" spans="1:60" outlineLevel="1" x14ac:dyDescent="0.2">
      <c r="A389" s="170"/>
      <c r="B389" s="181"/>
      <c r="C389" s="210" t="s">
        <v>640</v>
      </c>
      <c r="D389" s="184"/>
      <c r="E389" s="188">
        <v>22.77</v>
      </c>
      <c r="F389" s="193"/>
      <c r="G389" s="193"/>
      <c r="H389" s="193"/>
      <c r="I389" s="193"/>
      <c r="J389" s="193"/>
      <c r="K389" s="193"/>
      <c r="L389" s="193"/>
      <c r="M389" s="193"/>
      <c r="N389" s="193"/>
      <c r="O389" s="193"/>
      <c r="P389" s="193"/>
      <c r="Q389" s="193"/>
      <c r="R389" s="193"/>
      <c r="S389" s="193"/>
      <c r="T389" s="193"/>
      <c r="U389" s="194"/>
      <c r="V389" s="193"/>
      <c r="W389" s="169"/>
      <c r="X389" s="169"/>
      <c r="Y389" s="169"/>
      <c r="Z389" s="169"/>
      <c r="AA389" s="169"/>
      <c r="AB389" s="169"/>
      <c r="AC389" s="169"/>
      <c r="AD389" s="169"/>
      <c r="AE389" s="169"/>
      <c r="AF389" s="169"/>
      <c r="AG389" s="169" t="s">
        <v>222</v>
      </c>
      <c r="AH389" s="169">
        <v>0</v>
      </c>
      <c r="AI389" s="169"/>
      <c r="AJ389" s="169"/>
      <c r="AK389" s="169"/>
      <c r="AL389" s="169"/>
      <c r="AM389" s="169"/>
      <c r="AN389" s="169"/>
      <c r="AO389" s="169"/>
      <c r="AP389" s="169"/>
      <c r="AQ389" s="169"/>
      <c r="AR389" s="169"/>
      <c r="AS389" s="169"/>
      <c r="AT389" s="169"/>
      <c r="AU389" s="169"/>
      <c r="AV389" s="169"/>
      <c r="AW389" s="169"/>
      <c r="AX389" s="169"/>
      <c r="AY389" s="169"/>
      <c r="AZ389" s="169"/>
      <c r="BA389" s="169"/>
      <c r="BB389" s="169"/>
      <c r="BC389" s="169"/>
      <c r="BD389" s="169"/>
      <c r="BE389" s="169"/>
      <c r="BF389" s="169"/>
      <c r="BG389" s="169"/>
      <c r="BH389" s="169"/>
    </row>
    <row r="390" spans="1:60" ht="22.5" outlineLevel="1" x14ac:dyDescent="0.2">
      <c r="A390" s="170">
        <v>129</v>
      </c>
      <c r="B390" s="181" t="s">
        <v>641</v>
      </c>
      <c r="C390" s="209" t="s">
        <v>642</v>
      </c>
      <c r="D390" s="183" t="s">
        <v>338</v>
      </c>
      <c r="E390" s="187">
        <v>1</v>
      </c>
      <c r="F390" s="192"/>
      <c r="G390" s="193">
        <f>ROUND(E390*F390,2)</f>
        <v>0</v>
      </c>
      <c r="H390" s="192"/>
      <c r="I390" s="193">
        <f>ROUND(E390*H390,2)</f>
        <v>0</v>
      </c>
      <c r="J390" s="192"/>
      <c r="K390" s="193">
        <f>ROUND(E390*J390,2)</f>
        <v>0</v>
      </c>
      <c r="L390" s="193">
        <v>15</v>
      </c>
      <c r="M390" s="193">
        <f>G390*(1+L390/100)</f>
        <v>0</v>
      </c>
      <c r="N390" s="193">
        <v>3.7249999999999998E-2</v>
      </c>
      <c r="O390" s="193">
        <f>ROUND(E390*N390,2)</f>
        <v>0.04</v>
      </c>
      <c r="P390" s="193">
        <v>0</v>
      </c>
      <c r="Q390" s="193">
        <f>ROUND(E390*P390,2)</f>
        <v>0</v>
      </c>
      <c r="R390" s="193" t="s">
        <v>271</v>
      </c>
      <c r="S390" s="193" t="s">
        <v>217</v>
      </c>
      <c r="T390" s="193">
        <v>1.5</v>
      </c>
      <c r="U390" s="194">
        <f>ROUND(E390*T390,2)</f>
        <v>1.5</v>
      </c>
      <c r="V390" s="193"/>
      <c r="W390" s="169"/>
      <c r="X390" s="169"/>
      <c r="Y390" s="169"/>
      <c r="Z390" s="169"/>
      <c r="AA390" s="169"/>
      <c r="AB390" s="169"/>
      <c r="AC390" s="169"/>
      <c r="AD390" s="169"/>
      <c r="AE390" s="169"/>
      <c r="AF390" s="169"/>
      <c r="AG390" s="169" t="s">
        <v>218</v>
      </c>
      <c r="AH390" s="169"/>
      <c r="AI390" s="169"/>
      <c r="AJ390" s="169"/>
      <c r="AK390" s="169"/>
      <c r="AL390" s="169"/>
      <c r="AM390" s="169"/>
      <c r="AN390" s="169"/>
      <c r="AO390" s="169"/>
      <c r="AP390" s="169"/>
      <c r="AQ390" s="169"/>
      <c r="AR390" s="169"/>
      <c r="AS390" s="169"/>
      <c r="AT390" s="169"/>
      <c r="AU390" s="169"/>
      <c r="AV390" s="169"/>
      <c r="AW390" s="169"/>
      <c r="AX390" s="169"/>
      <c r="AY390" s="169"/>
      <c r="AZ390" s="169"/>
      <c r="BA390" s="169"/>
      <c r="BB390" s="169"/>
      <c r="BC390" s="169"/>
      <c r="BD390" s="169"/>
      <c r="BE390" s="169"/>
      <c r="BF390" s="169"/>
      <c r="BG390" s="169"/>
      <c r="BH390" s="169"/>
    </row>
    <row r="391" spans="1:60" outlineLevel="1" x14ac:dyDescent="0.2">
      <c r="A391" s="170">
        <v>130</v>
      </c>
      <c r="B391" s="181" t="s">
        <v>643</v>
      </c>
      <c r="C391" s="209" t="s">
        <v>644</v>
      </c>
      <c r="D391" s="183" t="s">
        <v>338</v>
      </c>
      <c r="E391" s="187">
        <v>1</v>
      </c>
      <c r="F391" s="192"/>
      <c r="G391" s="193">
        <f>ROUND(E391*F391,2)</f>
        <v>0</v>
      </c>
      <c r="H391" s="192"/>
      <c r="I391" s="193">
        <f>ROUND(E391*H391,2)</f>
        <v>0</v>
      </c>
      <c r="J391" s="192"/>
      <c r="K391" s="193">
        <f>ROUND(E391*J391,2)</f>
        <v>0</v>
      </c>
      <c r="L391" s="193">
        <v>15</v>
      </c>
      <c r="M391" s="193">
        <f>G391*(1+L391/100)</f>
        <v>0</v>
      </c>
      <c r="N391" s="193">
        <v>0.49075000000000002</v>
      </c>
      <c r="O391" s="193">
        <f>ROUND(E391*N391,2)</f>
        <v>0.49</v>
      </c>
      <c r="P391" s="193">
        <v>0</v>
      </c>
      <c r="Q391" s="193">
        <f>ROUND(E391*P391,2)</f>
        <v>0</v>
      </c>
      <c r="R391" s="193" t="s">
        <v>271</v>
      </c>
      <c r="S391" s="193" t="s">
        <v>217</v>
      </c>
      <c r="T391" s="193">
        <v>8.82</v>
      </c>
      <c r="U391" s="194">
        <f>ROUND(E391*T391,2)</f>
        <v>8.82</v>
      </c>
      <c r="V391" s="193"/>
      <c r="W391" s="169"/>
      <c r="X391" s="169"/>
      <c r="Y391" s="169"/>
      <c r="Z391" s="169"/>
      <c r="AA391" s="169"/>
      <c r="AB391" s="169"/>
      <c r="AC391" s="169"/>
      <c r="AD391" s="169"/>
      <c r="AE391" s="169"/>
      <c r="AF391" s="169"/>
      <c r="AG391" s="169" t="s">
        <v>218</v>
      </c>
      <c r="AH391" s="169"/>
      <c r="AI391" s="169"/>
      <c r="AJ391" s="169"/>
      <c r="AK391" s="169"/>
      <c r="AL391" s="169"/>
      <c r="AM391" s="169"/>
      <c r="AN391" s="169"/>
      <c r="AO391" s="169"/>
      <c r="AP391" s="169"/>
      <c r="AQ391" s="169"/>
      <c r="AR391" s="169"/>
      <c r="AS391" s="169"/>
      <c r="AT391" s="169"/>
      <c r="AU391" s="169"/>
      <c r="AV391" s="169"/>
      <c r="AW391" s="169"/>
      <c r="AX391" s="169"/>
      <c r="AY391" s="169"/>
      <c r="AZ391" s="169"/>
      <c r="BA391" s="169"/>
      <c r="BB391" s="169"/>
      <c r="BC391" s="169"/>
      <c r="BD391" s="169"/>
      <c r="BE391" s="169"/>
      <c r="BF391" s="169"/>
      <c r="BG391" s="169"/>
      <c r="BH391" s="169"/>
    </row>
    <row r="392" spans="1:60" ht="22.5" outlineLevel="1" x14ac:dyDescent="0.2">
      <c r="A392" s="170">
        <v>131</v>
      </c>
      <c r="B392" s="181" t="s">
        <v>645</v>
      </c>
      <c r="C392" s="209" t="s">
        <v>646</v>
      </c>
      <c r="D392" s="183" t="s">
        <v>338</v>
      </c>
      <c r="E392" s="187">
        <v>1</v>
      </c>
      <c r="F392" s="192"/>
      <c r="G392" s="193">
        <f>ROUND(E392*F392,2)</f>
        <v>0</v>
      </c>
      <c r="H392" s="192"/>
      <c r="I392" s="193">
        <f>ROUND(E392*H392,2)</f>
        <v>0</v>
      </c>
      <c r="J392" s="192"/>
      <c r="K392" s="193">
        <f>ROUND(E392*J392,2)</f>
        <v>0</v>
      </c>
      <c r="L392" s="193">
        <v>15</v>
      </c>
      <c r="M392" s="193">
        <f>G392*(1+L392/100)</f>
        <v>0</v>
      </c>
      <c r="N392" s="193">
        <v>1.09E-2</v>
      </c>
      <c r="O392" s="193">
        <f>ROUND(E392*N392,2)</f>
        <v>0.01</v>
      </c>
      <c r="P392" s="193">
        <v>0</v>
      </c>
      <c r="Q392" s="193">
        <f>ROUND(E392*P392,2)</f>
        <v>0</v>
      </c>
      <c r="R392" s="193" t="s">
        <v>310</v>
      </c>
      <c r="S392" s="193" t="s">
        <v>217</v>
      </c>
      <c r="T392" s="193">
        <v>0</v>
      </c>
      <c r="U392" s="194">
        <f>ROUND(E392*T392,2)</f>
        <v>0</v>
      </c>
      <c r="V392" s="193"/>
      <c r="W392" s="169"/>
      <c r="X392" s="169"/>
      <c r="Y392" s="169"/>
      <c r="Z392" s="169"/>
      <c r="AA392" s="169"/>
      <c r="AB392" s="169"/>
      <c r="AC392" s="169"/>
      <c r="AD392" s="169"/>
      <c r="AE392" s="169"/>
      <c r="AF392" s="169"/>
      <c r="AG392" s="169" t="s">
        <v>311</v>
      </c>
      <c r="AH392" s="169"/>
      <c r="AI392" s="169"/>
      <c r="AJ392" s="169"/>
      <c r="AK392" s="169"/>
      <c r="AL392" s="169"/>
      <c r="AM392" s="169"/>
      <c r="AN392" s="169"/>
      <c r="AO392" s="169"/>
      <c r="AP392" s="169"/>
      <c r="AQ392" s="169"/>
      <c r="AR392" s="169"/>
      <c r="AS392" s="169"/>
      <c r="AT392" s="169"/>
      <c r="AU392" s="169"/>
      <c r="AV392" s="169"/>
      <c r="AW392" s="169"/>
      <c r="AX392" s="169"/>
      <c r="AY392" s="169"/>
      <c r="AZ392" s="169"/>
      <c r="BA392" s="169"/>
      <c r="BB392" s="169"/>
      <c r="BC392" s="169"/>
      <c r="BD392" s="169"/>
      <c r="BE392" s="169"/>
      <c r="BF392" s="169"/>
      <c r="BG392" s="169"/>
      <c r="BH392" s="169"/>
    </row>
    <row r="393" spans="1:60" x14ac:dyDescent="0.2">
      <c r="A393" s="178" t="s">
        <v>211</v>
      </c>
      <c r="B393" s="182" t="s">
        <v>113</v>
      </c>
      <c r="C393" s="211" t="s">
        <v>114</v>
      </c>
      <c r="D393" s="185"/>
      <c r="E393" s="189"/>
      <c r="F393" s="195"/>
      <c r="G393" s="195">
        <f>SUMIF(AG394:AG397,"&lt;&gt;NOR",G394:G397)</f>
        <v>0</v>
      </c>
      <c r="H393" s="195"/>
      <c r="I393" s="195">
        <f>SUM(I394:I397)</f>
        <v>0</v>
      </c>
      <c r="J393" s="195"/>
      <c r="K393" s="195">
        <f>SUM(K394:K397)</f>
        <v>0</v>
      </c>
      <c r="L393" s="195"/>
      <c r="M393" s="195">
        <f>SUM(M394:M397)</f>
        <v>0</v>
      </c>
      <c r="N393" s="195"/>
      <c r="O393" s="195">
        <f>SUM(O394:O397)</f>
        <v>8.0299999999999994</v>
      </c>
      <c r="P393" s="195"/>
      <c r="Q393" s="195">
        <f>SUM(Q394:Q397)</f>
        <v>0</v>
      </c>
      <c r="R393" s="195"/>
      <c r="S393" s="195"/>
      <c r="T393" s="195"/>
      <c r="U393" s="196">
        <f>SUM(U394:U397)</f>
        <v>9.01</v>
      </c>
      <c r="V393" s="195"/>
      <c r="AG393" t="s">
        <v>212</v>
      </c>
    </row>
    <row r="394" spans="1:60" ht="22.5" outlineLevel="1" x14ac:dyDescent="0.2">
      <c r="A394" s="170">
        <v>132</v>
      </c>
      <c r="B394" s="181" t="s">
        <v>647</v>
      </c>
      <c r="C394" s="209" t="s">
        <v>648</v>
      </c>
      <c r="D394" s="183" t="s">
        <v>303</v>
      </c>
      <c r="E394" s="187">
        <v>64.375</v>
      </c>
      <c r="F394" s="192"/>
      <c r="G394" s="193">
        <f>ROUND(E394*F394,2)</f>
        <v>0</v>
      </c>
      <c r="H394" s="192"/>
      <c r="I394" s="193">
        <f>ROUND(E394*H394,2)</f>
        <v>0</v>
      </c>
      <c r="J394" s="192"/>
      <c r="K394" s="193">
        <f>ROUND(E394*J394,2)</f>
        <v>0</v>
      </c>
      <c r="L394" s="193">
        <v>15</v>
      </c>
      <c r="M394" s="193">
        <f>G394*(1+L394/100)</f>
        <v>0</v>
      </c>
      <c r="N394" s="193">
        <v>0.12472</v>
      </c>
      <c r="O394" s="193">
        <f>ROUND(E394*N394,2)</f>
        <v>8.0299999999999994</v>
      </c>
      <c r="P394" s="193">
        <v>0</v>
      </c>
      <c r="Q394" s="193">
        <f>ROUND(E394*P394,2)</f>
        <v>0</v>
      </c>
      <c r="R394" s="193" t="s">
        <v>501</v>
      </c>
      <c r="S394" s="193" t="s">
        <v>217</v>
      </c>
      <c r="T394" s="193">
        <v>0.14000000000000001</v>
      </c>
      <c r="U394" s="194">
        <f>ROUND(E394*T394,2)</f>
        <v>9.01</v>
      </c>
      <c r="V394" s="193"/>
      <c r="W394" s="169"/>
      <c r="X394" s="169"/>
      <c r="Y394" s="169"/>
      <c r="Z394" s="169"/>
      <c r="AA394" s="169"/>
      <c r="AB394" s="169"/>
      <c r="AC394" s="169"/>
      <c r="AD394" s="169"/>
      <c r="AE394" s="169"/>
      <c r="AF394" s="169"/>
      <c r="AG394" s="169" t="s">
        <v>218</v>
      </c>
      <c r="AH394" s="169"/>
      <c r="AI394" s="169"/>
      <c r="AJ394" s="169"/>
      <c r="AK394" s="169"/>
      <c r="AL394" s="169"/>
      <c r="AM394" s="169"/>
      <c r="AN394" s="169"/>
      <c r="AO394" s="169"/>
      <c r="AP394" s="169"/>
      <c r="AQ394" s="169"/>
      <c r="AR394" s="169"/>
      <c r="AS394" s="169"/>
      <c r="AT394" s="169"/>
      <c r="AU394" s="169"/>
      <c r="AV394" s="169"/>
      <c r="AW394" s="169"/>
      <c r="AX394" s="169"/>
      <c r="AY394" s="169"/>
      <c r="AZ394" s="169"/>
      <c r="BA394" s="169"/>
      <c r="BB394" s="169"/>
      <c r="BC394" s="169"/>
      <c r="BD394" s="169"/>
      <c r="BE394" s="169"/>
      <c r="BF394" s="169"/>
      <c r="BG394" s="169"/>
      <c r="BH394" s="169"/>
    </row>
    <row r="395" spans="1:60" ht="33.75" outlineLevel="1" x14ac:dyDescent="0.2">
      <c r="A395" s="170"/>
      <c r="B395" s="181"/>
      <c r="C395" s="210" t="s">
        <v>649</v>
      </c>
      <c r="D395" s="184"/>
      <c r="E395" s="188">
        <v>64.375</v>
      </c>
      <c r="F395" s="193"/>
      <c r="G395" s="193"/>
      <c r="H395" s="193"/>
      <c r="I395" s="193"/>
      <c r="J395" s="193"/>
      <c r="K395" s="193"/>
      <c r="L395" s="193"/>
      <c r="M395" s="193"/>
      <c r="N395" s="193"/>
      <c r="O395" s="193"/>
      <c r="P395" s="193"/>
      <c r="Q395" s="193"/>
      <c r="R395" s="193"/>
      <c r="S395" s="193"/>
      <c r="T395" s="193"/>
      <c r="U395" s="194"/>
      <c r="V395" s="193"/>
      <c r="W395" s="169"/>
      <c r="X395" s="169"/>
      <c r="Y395" s="169"/>
      <c r="Z395" s="169"/>
      <c r="AA395" s="169"/>
      <c r="AB395" s="169"/>
      <c r="AC395" s="169"/>
      <c r="AD395" s="169"/>
      <c r="AE395" s="169"/>
      <c r="AF395" s="169"/>
      <c r="AG395" s="169" t="s">
        <v>222</v>
      </c>
      <c r="AH395" s="169">
        <v>0</v>
      </c>
      <c r="AI395" s="169"/>
      <c r="AJ395" s="169"/>
      <c r="AK395" s="169"/>
      <c r="AL395" s="169"/>
      <c r="AM395" s="169"/>
      <c r="AN395" s="169"/>
      <c r="AO395" s="169"/>
      <c r="AP395" s="169"/>
      <c r="AQ395" s="169"/>
      <c r="AR395" s="169"/>
      <c r="AS395" s="169"/>
      <c r="AT395" s="169"/>
      <c r="AU395" s="169"/>
      <c r="AV395" s="169"/>
      <c r="AW395" s="169"/>
      <c r="AX395" s="169"/>
      <c r="AY395" s="169"/>
      <c r="AZ395" s="169"/>
      <c r="BA395" s="169"/>
      <c r="BB395" s="169"/>
      <c r="BC395" s="169"/>
      <c r="BD395" s="169"/>
      <c r="BE395" s="169"/>
      <c r="BF395" s="169"/>
      <c r="BG395" s="169"/>
      <c r="BH395" s="169"/>
    </row>
    <row r="396" spans="1:60" ht="22.5" outlineLevel="1" x14ac:dyDescent="0.2">
      <c r="A396" s="170">
        <v>133</v>
      </c>
      <c r="B396" s="181" t="s">
        <v>650</v>
      </c>
      <c r="C396" s="209" t="s">
        <v>651</v>
      </c>
      <c r="D396" s="183" t="s">
        <v>338</v>
      </c>
      <c r="E396" s="187">
        <v>1</v>
      </c>
      <c r="F396" s="192"/>
      <c r="G396" s="193">
        <f>ROUND(E396*F396,2)</f>
        <v>0</v>
      </c>
      <c r="H396" s="192"/>
      <c r="I396" s="193">
        <f>ROUND(E396*H396,2)</f>
        <v>0</v>
      </c>
      <c r="J396" s="192"/>
      <c r="K396" s="193">
        <f>ROUND(E396*J396,2)</f>
        <v>0</v>
      </c>
      <c r="L396" s="193">
        <v>15</v>
      </c>
      <c r="M396" s="193">
        <f>G396*(1+L396/100)</f>
        <v>0</v>
      </c>
      <c r="N396" s="193">
        <v>0</v>
      </c>
      <c r="O396" s="193">
        <f>ROUND(E396*N396,2)</f>
        <v>0</v>
      </c>
      <c r="P396" s="193">
        <v>0</v>
      </c>
      <c r="Q396" s="193">
        <f>ROUND(E396*P396,2)</f>
        <v>0</v>
      </c>
      <c r="R396" s="193"/>
      <c r="S396" s="193" t="s">
        <v>269</v>
      </c>
      <c r="T396" s="193">
        <v>0</v>
      </c>
      <c r="U396" s="194">
        <f>ROUND(E396*T396,2)</f>
        <v>0</v>
      </c>
      <c r="V396" s="193"/>
      <c r="W396" s="169"/>
      <c r="X396" s="169"/>
      <c r="Y396" s="169"/>
      <c r="Z396" s="169"/>
      <c r="AA396" s="169"/>
      <c r="AB396" s="169"/>
      <c r="AC396" s="169"/>
      <c r="AD396" s="169"/>
      <c r="AE396" s="169"/>
      <c r="AF396" s="169"/>
      <c r="AG396" s="169" t="s">
        <v>218</v>
      </c>
      <c r="AH396" s="169"/>
      <c r="AI396" s="169"/>
      <c r="AJ396" s="169"/>
      <c r="AK396" s="169"/>
      <c r="AL396" s="169"/>
      <c r="AM396" s="169"/>
      <c r="AN396" s="169"/>
      <c r="AO396" s="169"/>
      <c r="AP396" s="169"/>
      <c r="AQ396" s="169"/>
      <c r="AR396" s="169"/>
      <c r="AS396" s="169"/>
      <c r="AT396" s="169"/>
      <c r="AU396" s="169"/>
      <c r="AV396" s="169"/>
      <c r="AW396" s="169"/>
      <c r="AX396" s="169"/>
      <c r="AY396" s="169"/>
      <c r="AZ396" s="169"/>
      <c r="BA396" s="169"/>
      <c r="BB396" s="169"/>
      <c r="BC396" s="169"/>
      <c r="BD396" s="169"/>
      <c r="BE396" s="169"/>
      <c r="BF396" s="169"/>
      <c r="BG396" s="169"/>
      <c r="BH396" s="169"/>
    </row>
    <row r="397" spans="1:60" ht="33.75" outlineLevel="1" x14ac:dyDescent="0.2">
      <c r="A397" s="170">
        <v>134</v>
      </c>
      <c r="B397" s="181" t="s">
        <v>652</v>
      </c>
      <c r="C397" s="209" t="s">
        <v>653</v>
      </c>
      <c r="D397" s="183" t="s">
        <v>338</v>
      </c>
      <c r="E397" s="187">
        <v>1</v>
      </c>
      <c r="F397" s="192"/>
      <c r="G397" s="193">
        <f>ROUND(E397*F397,2)</f>
        <v>0</v>
      </c>
      <c r="H397" s="192"/>
      <c r="I397" s="193">
        <f>ROUND(E397*H397,2)</f>
        <v>0</v>
      </c>
      <c r="J397" s="192"/>
      <c r="K397" s="193">
        <f>ROUND(E397*J397,2)</f>
        <v>0</v>
      </c>
      <c r="L397" s="193">
        <v>15</v>
      </c>
      <c r="M397" s="193">
        <f>G397*(1+L397/100)</f>
        <v>0</v>
      </c>
      <c r="N397" s="193">
        <v>0</v>
      </c>
      <c r="O397" s="193">
        <f>ROUND(E397*N397,2)</f>
        <v>0</v>
      </c>
      <c r="P397" s="193">
        <v>0</v>
      </c>
      <c r="Q397" s="193">
        <f>ROUND(E397*P397,2)</f>
        <v>0</v>
      </c>
      <c r="R397" s="193"/>
      <c r="S397" s="193" t="s">
        <v>269</v>
      </c>
      <c r="T397" s="193">
        <v>0</v>
      </c>
      <c r="U397" s="194">
        <f>ROUND(E397*T397,2)</f>
        <v>0</v>
      </c>
      <c r="V397" s="193"/>
      <c r="W397" s="169"/>
      <c r="X397" s="169"/>
      <c r="Y397" s="169"/>
      <c r="Z397" s="169"/>
      <c r="AA397" s="169"/>
      <c r="AB397" s="169"/>
      <c r="AC397" s="169"/>
      <c r="AD397" s="169"/>
      <c r="AE397" s="169"/>
      <c r="AF397" s="169"/>
      <c r="AG397" s="169" t="s">
        <v>218</v>
      </c>
      <c r="AH397" s="169"/>
      <c r="AI397" s="169"/>
      <c r="AJ397" s="169"/>
      <c r="AK397" s="169"/>
      <c r="AL397" s="169"/>
      <c r="AM397" s="169"/>
      <c r="AN397" s="169"/>
      <c r="AO397" s="169"/>
      <c r="AP397" s="169"/>
      <c r="AQ397" s="169"/>
      <c r="AR397" s="169"/>
      <c r="AS397" s="169"/>
      <c r="AT397" s="169"/>
      <c r="AU397" s="169"/>
      <c r="AV397" s="169"/>
      <c r="AW397" s="169"/>
      <c r="AX397" s="169"/>
      <c r="AY397" s="169"/>
      <c r="AZ397" s="169"/>
      <c r="BA397" s="169"/>
      <c r="BB397" s="169"/>
      <c r="BC397" s="169"/>
      <c r="BD397" s="169"/>
      <c r="BE397" s="169"/>
      <c r="BF397" s="169"/>
      <c r="BG397" s="169"/>
      <c r="BH397" s="169"/>
    </row>
    <row r="398" spans="1:60" x14ac:dyDescent="0.2">
      <c r="A398" s="178" t="s">
        <v>211</v>
      </c>
      <c r="B398" s="182" t="s">
        <v>115</v>
      </c>
      <c r="C398" s="211" t="s">
        <v>116</v>
      </c>
      <c r="D398" s="185"/>
      <c r="E398" s="189"/>
      <c r="F398" s="195"/>
      <c r="G398" s="195">
        <f>SUMIF(AG399:AG407,"&lt;&gt;NOR",G399:G407)</f>
        <v>0</v>
      </c>
      <c r="H398" s="195"/>
      <c r="I398" s="195">
        <f>SUM(I399:I407)</f>
        <v>0</v>
      </c>
      <c r="J398" s="195"/>
      <c r="K398" s="195">
        <f>SUM(K399:K407)</f>
        <v>0</v>
      </c>
      <c r="L398" s="195"/>
      <c r="M398" s="195">
        <f>SUM(M399:M407)</f>
        <v>0</v>
      </c>
      <c r="N398" s="195"/>
      <c r="O398" s="195">
        <f>SUM(O399:O407)</f>
        <v>6.27</v>
      </c>
      <c r="P398" s="195"/>
      <c r="Q398" s="195">
        <f>SUM(Q399:Q407)</f>
        <v>0</v>
      </c>
      <c r="R398" s="195"/>
      <c r="S398" s="195"/>
      <c r="T398" s="195"/>
      <c r="U398" s="196">
        <f>SUM(U399:U407)</f>
        <v>242.98</v>
      </c>
      <c r="V398" s="195"/>
      <c r="AG398" t="s">
        <v>212</v>
      </c>
    </row>
    <row r="399" spans="1:60" outlineLevel="1" x14ac:dyDescent="0.2">
      <c r="A399" s="170">
        <v>135</v>
      </c>
      <c r="B399" s="181" t="s">
        <v>654</v>
      </c>
      <c r="C399" s="209" t="s">
        <v>655</v>
      </c>
      <c r="D399" s="183" t="s">
        <v>215</v>
      </c>
      <c r="E399" s="187">
        <v>843.62215000000003</v>
      </c>
      <c r="F399" s="192"/>
      <c r="G399" s="193">
        <f>ROUND(E399*F399,2)</f>
        <v>0</v>
      </c>
      <c r="H399" s="192"/>
      <c r="I399" s="193">
        <f>ROUND(E399*H399,2)</f>
        <v>0</v>
      </c>
      <c r="J399" s="192"/>
      <c r="K399" s="193">
        <f>ROUND(E399*J399,2)</f>
        <v>0</v>
      </c>
      <c r="L399" s="193">
        <v>15</v>
      </c>
      <c r="M399" s="193">
        <f>G399*(1+L399/100)</f>
        <v>0</v>
      </c>
      <c r="N399" s="193">
        <v>1.58E-3</v>
      </c>
      <c r="O399" s="193">
        <f>ROUND(E399*N399,2)</f>
        <v>1.33</v>
      </c>
      <c r="P399" s="193">
        <v>0</v>
      </c>
      <c r="Q399" s="193">
        <f>ROUND(E399*P399,2)</f>
        <v>0</v>
      </c>
      <c r="R399" s="193" t="s">
        <v>656</v>
      </c>
      <c r="S399" s="193" t="s">
        <v>217</v>
      </c>
      <c r="T399" s="193">
        <v>0.214</v>
      </c>
      <c r="U399" s="194">
        <f>ROUND(E399*T399,2)</f>
        <v>180.54</v>
      </c>
      <c r="V399" s="193"/>
      <c r="W399" s="169"/>
      <c r="X399" s="169"/>
      <c r="Y399" s="169"/>
      <c r="Z399" s="169"/>
      <c r="AA399" s="169"/>
      <c r="AB399" s="169"/>
      <c r="AC399" s="169"/>
      <c r="AD399" s="169"/>
      <c r="AE399" s="169"/>
      <c r="AF399" s="169"/>
      <c r="AG399" s="169" t="s">
        <v>218</v>
      </c>
      <c r="AH399" s="169"/>
      <c r="AI399" s="169"/>
      <c r="AJ399" s="169"/>
      <c r="AK399" s="169"/>
      <c r="AL399" s="169"/>
      <c r="AM399" s="169"/>
      <c r="AN399" s="169"/>
      <c r="AO399" s="169"/>
      <c r="AP399" s="169"/>
      <c r="AQ399" s="169"/>
      <c r="AR399" s="169"/>
      <c r="AS399" s="169"/>
      <c r="AT399" s="169"/>
      <c r="AU399" s="169"/>
      <c r="AV399" s="169"/>
      <c r="AW399" s="169"/>
      <c r="AX399" s="169"/>
      <c r="AY399" s="169"/>
      <c r="AZ399" s="169"/>
      <c r="BA399" s="169"/>
      <c r="BB399" s="169"/>
      <c r="BC399" s="169"/>
      <c r="BD399" s="169"/>
      <c r="BE399" s="169"/>
      <c r="BF399" s="169"/>
      <c r="BG399" s="169"/>
      <c r="BH399" s="169"/>
    </row>
    <row r="400" spans="1:60" outlineLevel="1" x14ac:dyDescent="0.2">
      <c r="A400" s="170"/>
      <c r="B400" s="181"/>
      <c r="C400" s="210" t="s">
        <v>657</v>
      </c>
      <c r="D400" s="184"/>
      <c r="E400" s="188">
        <v>843.62215000000003</v>
      </c>
      <c r="F400" s="193"/>
      <c r="G400" s="193"/>
      <c r="H400" s="193"/>
      <c r="I400" s="193"/>
      <c r="J400" s="193"/>
      <c r="K400" s="193"/>
      <c r="L400" s="193"/>
      <c r="M400" s="193"/>
      <c r="N400" s="193"/>
      <c r="O400" s="193"/>
      <c r="P400" s="193"/>
      <c r="Q400" s="193"/>
      <c r="R400" s="193"/>
      <c r="S400" s="193"/>
      <c r="T400" s="193"/>
      <c r="U400" s="194"/>
      <c r="V400" s="193"/>
      <c r="W400" s="169"/>
      <c r="X400" s="169"/>
      <c r="Y400" s="169"/>
      <c r="Z400" s="169"/>
      <c r="AA400" s="169"/>
      <c r="AB400" s="169"/>
      <c r="AC400" s="169"/>
      <c r="AD400" s="169"/>
      <c r="AE400" s="169"/>
      <c r="AF400" s="169"/>
      <c r="AG400" s="169" t="s">
        <v>222</v>
      </c>
      <c r="AH400" s="169">
        <v>0</v>
      </c>
      <c r="AI400" s="169"/>
      <c r="AJ400" s="169"/>
      <c r="AK400" s="169"/>
      <c r="AL400" s="169"/>
      <c r="AM400" s="169"/>
      <c r="AN400" s="169"/>
      <c r="AO400" s="169"/>
      <c r="AP400" s="169"/>
      <c r="AQ400" s="169"/>
      <c r="AR400" s="169"/>
      <c r="AS400" s="169"/>
      <c r="AT400" s="169"/>
      <c r="AU400" s="169"/>
      <c r="AV400" s="169"/>
      <c r="AW400" s="169"/>
      <c r="AX400" s="169"/>
      <c r="AY400" s="169"/>
      <c r="AZ400" s="169"/>
      <c r="BA400" s="169"/>
      <c r="BB400" s="169"/>
      <c r="BC400" s="169"/>
      <c r="BD400" s="169"/>
      <c r="BE400" s="169"/>
      <c r="BF400" s="169"/>
      <c r="BG400" s="169"/>
      <c r="BH400" s="169"/>
    </row>
    <row r="401" spans="1:60" outlineLevel="1" x14ac:dyDescent="0.2">
      <c r="A401" s="170">
        <v>136</v>
      </c>
      <c r="B401" s="181" t="s">
        <v>658</v>
      </c>
      <c r="C401" s="209" t="s">
        <v>659</v>
      </c>
      <c r="D401" s="183" t="s">
        <v>215</v>
      </c>
      <c r="E401" s="187">
        <v>245.83500000000001</v>
      </c>
      <c r="F401" s="192"/>
      <c r="G401" s="193">
        <f>ROUND(E401*F401,2)</f>
        <v>0</v>
      </c>
      <c r="H401" s="192"/>
      <c r="I401" s="193">
        <f>ROUND(E401*H401,2)</f>
        <v>0</v>
      </c>
      <c r="J401" s="192"/>
      <c r="K401" s="193">
        <f>ROUND(E401*J401,2)</f>
        <v>0</v>
      </c>
      <c r="L401" s="193">
        <v>15</v>
      </c>
      <c r="M401" s="193">
        <f>G401*(1+L401/100)</f>
        <v>0</v>
      </c>
      <c r="N401" s="193">
        <v>1.8380000000000001E-2</v>
      </c>
      <c r="O401" s="193">
        <f>ROUND(E401*N401,2)</f>
        <v>4.5199999999999996</v>
      </c>
      <c r="P401" s="193">
        <v>0</v>
      </c>
      <c r="Q401" s="193">
        <f>ROUND(E401*P401,2)</f>
        <v>0</v>
      </c>
      <c r="R401" s="193" t="s">
        <v>656</v>
      </c>
      <c r="S401" s="193" t="s">
        <v>217</v>
      </c>
      <c r="T401" s="193">
        <v>0.13</v>
      </c>
      <c r="U401" s="194">
        <f>ROUND(E401*T401,2)</f>
        <v>31.96</v>
      </c>
      <c r="V401" s="193"/>
      <c r="W401" s="169"/>
      <c r="X401" s="169"/>
      <c r="Y401" s="169"/>
      <c r="Z401" s="169"/>
      <c r="AA401" s="169"/>
      <c r="AB401" s="169"/>
      <c r="AC401" s="169"/>
      <c r="AD401" s="169"/>
      <c r="AE401" s="169"/>
      <c r="AF401" s="169"/>
      <c r="AG401" s="169" t="s">
        <v>218</v>
      </c>
      <c r="AH401" s="169"/>
      <c r="AI401" s="169"/>
      <c r="AJ401" s="169"/>
      <c r="AK401" s="169"/>
      <c r="AL401" s="169"/>
      <c r="AM401" s="169"/>
      <c r="AN401" s="169"/>
      <c r="AO401" s="169"/>
      <c r="AP401" s="169"/>
      <c r="AQ401" s="169"/>
      <c r="AR401" s="169"/>
      <c r="AS401" s="169"/>
      <c r="AT401" s="169"/>
      <c r="AU401" s="169"/>
      <c r="AV401" s="169"/>
      <c r="AW401" s="169"/>
      <c r="AX401" s="169"/>
      <c r="AY401" s="169"/>
      <c r="AZ401" s="169"/>
      <c r="BA401" s="169"/>
      <c r="BB401" s="169"/>
      <c r="BC401" s="169"/>
      <c r="BD401" s="169"/>
      <c r="BE401" s="169"/>
      <c r="BF401" s="169"/>
      <c r="BG401" s="169"/>
      <c r="BH401" s="169"/>
    </row>
    <row r="402" spans="1:60" outlineLevel="1" x14ac:dyDescent="0.2">
      <c r="A402" s="170"/>
      <c r="B402" s="181"/>
      <c r="C402" s="272" t="s">
        <v>660</v>
      </c>
      <c r="D402" s="273"/>
      <c r="E402" s="274"/>
      <c r="F402" s="275"/>
      <c r="G402" s="276"/>
      <c r="H402" s="193"/>
      <c r="I402" s="193"/>
      <c r="J402" s="193"/>
      <c r="K402" s="193"/>
      <c r="L402" s="193"/>
      <c r="M402" s="193"/>
      <c r="N402" s="193"/>
      <c r="O402" s="193"/>
      <c r="P402" s="193"/>
      <c r="Q402" s="193"/>
      <c r="R402" s="193"/>
      <c r="S402" s="193"/>
      <c r="T402" s="193"/>
      <c r="U402" s="194"/>
      <c r="V402" s="193"/>
      <c r="W402" s="169"/>
      <c r="X402" s="169"/>
      <c r="Y402" s="169"/>
      <c r="Z402" s="169"/>
      <c r="AA402" s="169"/>
      <c r="AB402" s="169"/>
      <c r="AC402" s="169"/>
      <c r="AD402" s="169"/>
      <c r="AE402" s="169"/>
      <c r="AF402" s="169"/>
      <c r="AG402" s="169" t="s">
        <v>220</v>
      </c>
      <c r="AH402" s="169"/>
      <c r="AI402" s="169"/>
      <c r="AJ402" s="169"/>
      <c r="AK402" s="169"/>
      <c r="AL402" s="169"/>
      <c r="AM402" s="169"/>
      <c r="AN402" s="169"/>
      <c r="AO402" s="169"/>
      <c r="AP402" s="169"/>
      <c r="AQ402" s="169"/>
      <c r="AR402" s="169"/>
      <c r="AS402" s="169"/>
      <c r="AT402" s="169"/>
      <c r="AU402" s="169"/>
      <c r="AV402" s="169"/>
      <c r="AW402" s="169"/>
      <c r="AX402" s="169"/>
      <c r="AY402" s="169"/>
      <c r="AZ402" s="169"/>
      <c r="BA402" s="177" t="str">
        <f>C402</f>
        <v>Včetně kotvení lešení.</v>
      </c>
      <c r="BB402" s="169"/>
      <c r="BC402" s="169"/>
      <c r="BD402" s="169"/>
      <c r="BE402" s="169"/>
      <c r="BF402" s="169"/>
      <c r="BG402" s="169"/>
      <c r="BH402" s="169"/>
    </row>
    <row r="403" spans="1:60" outlineLevel="1" x14ac:dyDescent="0.2">
      <c r="A403" s="170"/>
      <c r="B403" s="181"/>
      <c r="C403" s="210" t="s">
        <v>661</v>
      </c>
      <c r="D403" s="184"/>
      <c r="E403" s="188">
        <v>245.83500000000001</v>
      </c>
      <c r="F403" s="193"/>
      <c r="G403" s="193"/>
      <c r="H403" s="193"/>
      <c r="I403" s="193"/>
      <c r="J403" s="193"/>
      <c r="K403" s="193"/>
      <c r="L403" s="193"/>
      <c r="M403" s="193"/>
      <c r="N403" s="193"/>
      <c r="O403" s="193"/>
      <c r="P403" s="193"/>
      <c r="Q403" s="193"/>
      <c r="R403" s="193"/>
      <c r="S403" s="193"/>
      <c r="T403" s="193"/>
      <c r="U403" s="194"/>
      <c r="V403" s="193"/>
      <c r="W403" s="169"/>
      <c r="X403" s="169"/>
      <c r="Y403" s="169"/>
      <c r="Z403" s="169"/>
      <c r="AA403" s="169"/>
      <c r="AB403" s="169"/>
      <c r="AC403" s="169"/>
      <c r="AD403" s="169"/>
      <c r="AE403" s="169"/>
      <c r="AF403" s="169"/>
      <c r="AG403" s="169" t="s">
        <v>222</v>
      </c>
      <c r="AH403" s="169">
        <v>0</v>
      </c>
      <c r="AI403" s="169"/>
      <c r="AJ403" s="169"/>
      <c r="AK403" s="169"/>
      <c r="AL403" s="169"/>
      <c r="AM403" s="169"/>
      <c r="AN403" s="169"/>
      <c r="AO403" s="169"/>
      <c r="AP403" s="169"/>
      <c r="AQ403" s="169"/>
      <c r="AR403" s="169"/>
      <c r="AS403" s="169"/>
      <c r="AT403" s="169"/>
      <c r="AU403" s="169"/>
      <c r="AV403" s="169"/>
      <c r="AW403" s="169"/>
      <c r="AX403" s="169"/>
      <c r="AY403" s="169"/>
      <c r="AZ403" s="169"/>
      <c r="BA403" s="169"/>
      <c r="BB403" s="169"/>
      <c r="BC403" s="169"/>
      <c r="BD403" s="169"/>
      <c r="BE403" s="169"/>
      <c r="BF403" s="169"/>
      <c r="BG403" s="169"/>
      <c r="BH403" s="169"/>
    </row>
    <row r="404" spans="1:60" outlineLevel="1" x14ac:dyDescent="0.2">
      <c r="A404" s="170">
        <v>137</v>
      </c>
      <c r="B404" s="181" t="s">
        <v>662</v>
      </c>
      <c r="C404" s="209" t="s">
        <v>663</v>
      </c>
      <c r="D404" s="183" t="s">
        <v>215</v>
      </c>
      <c r="E404" s="187">
        <v>491.67</v>
      </c>
      <c r="F404" s="192"/>
      <c r="G404" s="193">
        <f>ROUND(E404*F404,2)</f>
        <v>0</v>
      </c>
      <c r="H404" s="192"/>
      <c r="I404" s="193">
        <f>ROUND(E404*H404,2)</f>
        <v>0</v>
      </c>
      <c r="J404" s="192"/>
      <c r="K404" s="193">
        <f>ROUND(E404*J404,2)</f>
        <v>0</v>
      </c>
      <c r="L404" s="193">
        <v>15</v>
      </c>
      <c r="M404" s="193">
        <f>G404*(1+L404/100)</f>
        <v>0</v>
      </c>
      <c r="N404" s="193">
        <v>8.4999999999999995E-4</v>
      </c>
      <c r="O404" s="193">
        <f>ROUND(E404*N404,2)</f>
        <v>0.42</v>
      </c>
      <c r="P404" s="193">
        <v>0</v>
      </c>
      <c r="Q404" s="193">
        <f>ROUND(E404*P404,2)</f>
        <v>0</v>
      </c>
      <c r="R404" s="193" t="s">
        <v>656</v>
      </c>
      <c r="S404" s="193" t="s">
        <v>217</v>
      </c>
      <c r="T404" s="193">
        <v>6.0000000000000001E-3</v>
      </c>
      <c r="U404" s="194">
        <f>ROUND(E404*T404,2)</f>
        <v>2.95</v>
      </c>
      <c r="V404" s="193"/>
      <c r="W404" s="169"/>
      <c r="X404" s="169"/>
      <c r="Y404" s="169"/>
      <c r="Z404" s="169"/>
      <c r="AA404" s="169"/>
      <c r="AB404" s="169"/>
      <c r="AC404" s="169"/>
      <c r="AD404" s="169"/>
      <c r="AE404" s="169"/>
      <c r="AF404" s="169"/>
      <c r="AG404" s="169" t="s">
        <v>218</v>
      </c>
      <c r="AH404" s="169"/>
      <c r="AI404" s="169"/>
      <c r="AJ404" s="169"/>
      <c r="AK404" s="169"/>
      <c r="AL404" s="169"/>
      <c r="AM404" s="169"/>
      <c r="AN404" s="169"/>
      <c r="AO404" s="169"/>
      <c r="AP404" s="169"/>
      <c r="AQ404" s="169"/>
      <c r="AR404" s="169"/>
      <c r="AS404" s="169"/>
      <c r="AT404" s="169"/>
      <c r="AU404" s="169"/>
      <c r="AV404" s="169"/>
      <c r="AW404" s="169"/>
      <c r="AX404" s="169"/>
      <c r="AY404" s="169"/>
      <c r="AZ404" s="169"/>
      <c r="BA404" s="169"/>
      <c r="BB404" s="169"/>
      <c r="BC404" s="169"/>
      <c r="BD404" s="169"/>
      <c r="BE404" s="169"/>
      <c r="BF404" s="169"/>
      <c r="BG404" s="169"/>
      <c r="BH404" s="169"/>
    </row>
    <row r="405" spans="1:60" outlineLevel="1" x14ac:dyDescent="0.2">
      <c r="A405" s="170"/>
      <c r="B405" s="181"/>
      <c r="C405" s="272" t="s">
        <v>664</v>
      </c>
      <c r="D405" s="273"/>
      <c r="E405" s="274"/>
      <c r="F405" s="275"/>
      <c r="G405" s="276"/>
      <c r="H405" s="193"/>
      <c r="I405" s="193"/>
      <c r="J405" s="193"/>
      <c r="K405" s="193"/>
      <c r="L405" s="193"/>
      <c r="M405" s="193"/>
      <c r="N405" s="193"/>
      <c r="O405" s="193"/>
      <c r="P405" s="193"/>
      <c r="Q405" s="193"/>
      <c r="R405" s="193"/>
      <c r="S405" s="193"/>
      <c r="T405" s="193"/>
      <c r="U405" s="194"/>
      <c r="V405" s="193"/>
      <c r="W405" s="169"/>
      <c r="X405" s="169"/>
      <c r="Y405" s="169"/>
      <c r="Z405" s="169"/>
      <c r="AA405" s="169"/>
      <c r="AB405" s="169"/>
      <c r="AC405" s="169"/>
      <c r="AD405" s="169"/>
      <c r="AE405" s="169"/>
      <c r="AF405" s="169"/>
      <c r="AG405" s="169" t="s">
        <v>220</v>
      </c>
      <c r="AH405" s="169"/>
      <c r="AI405" s="169"/>
      <c r="AJ405" s="169"/>
      <c r="AK405" s="169"/>
      <c r="AL405" s="169"/>
      <c r="AM405" s="169"/>
      <c r="AN405" s="169"/>
      <c r="AO405" s="169"/>
      <c r="AP405" s="169"/>
      <c r="AQ405" s="169"/>
      <c r="AR405" s="169"/>
      <c r="AS405" s="169"/>
      <c r="AT405" s="169"/>
      <c r="AU405" s="169"/>
      <c r="AV405" s="169"/>
      <c r="AW405" s="169"/>
      <c r="AX405" s="169"/>
      <c r="AY405" s="169"/>
      <c r="AZ405" s="169"/>
      <c r="BA405" s="177" t="str">
        <f>C405</f>
        <v>PŘEDPOKLAD PRONÁJMU 2 MĚSÍCE</v>
      </c>
      <c r="BB405" s="169"/>
      <c r="BC405" s="169"/>
      <c r="BD405" s="169"/>
      <c r="BE405" s="169"/>
      <c r="BF405" s="169"/>
      <c r="BG405" s="169"/>
      <c r="BH405" s="169"/>
    </row>
    <row r="406" spans="1:60" outlineLevel="1" x14ac:dyDescent="0.2">
      <c r="A406" s="170"/>
      <c r="B406" s="181"/>
      <c r="C406" s="210" t="s">
        <v>665</v>
      </c>
      <c r="D406" s="184"/>
      <c r="E406" s="188">
        <v>491.67</v>
      </c>
      <c r="F406" s="193"/>
      <c r="G406" s="193"/>
      <c r="H406" s="193"/>
      <c r="I406" s="193"/>
      <c r="J406" s="193"/>
      <c r="K406" s="193"/>
      <c r="L406" s="193"/>
      <c r="M406" s="193"/>
      <c r="N406" s="193"/>
      <c r="O406" s="193"/>
      <c r="P406" s="193"/>
      <c r="Q406" s="193"/>
      <c r="R406" s="193"/>
      <c r="S406" s="193"/>
      <c r="T406" s="193"/>
      <c r="U406" s="194"/>
      <c r="V406" s="193"/>
      <c r="W406" s="169"/>
      <c r="X406" s="169"/>
      <c r="Y406" s="169"/>
      <c r="Z406" s="169"/>
      <c r="AA406" s="169"/>
      <c r="AB406" s="169"/>
      <c r="AC406" s="169"/>
      <c r="AD406" s="169"/>
      <c r="AE406" s="169"/>
      <c r="AF406" s="169"/>
      <c r="AG406" s="169" t="s">
        <v>222</v>
      </c>
      <c r="AH406" s="169">
        <v>0</v>
      </c>
      <c r="AI406" s="169"/>
      <c r="AJ406" s="169"/>
      <c r="AK406" s="169"/>
      <c r="AL406" s="169"/>
      <c r="AM406" s="169"/>
      <c r="AN406" s="169"/>
      <c r="AO406" s="169"/>
      <c r="AP406" s="169"/>
      <c r="AQ406" s="169"/>
      <c r="AR406" s="169"/>
      <c r="AS406" s="169"/>
      <c r="AT406" s="169"/>
      <c r="AU406" s="169"/>
      <c r="AV406" s="169"/>
      <c r="AW406" s="169"/>
      <c r="AX406" s="169"/>
      <c r="AY406" s="169"/>
      <c r="AZ406" s="169"/>
      <c r="BA406" s="169"/>
      <c r="BB406" s="169"/>
      <c r="BC406" s="169"/>
      <c r="BD406" s="169"/>
      <c r="BE406" s="169"/>
      <c r="BF406" s="169"/>
      <c r="BG406" s="169"/>
      <c r="BH406" s="169"/>
    </row>
    <row r="407" spans="1:60" outlineLevel="1" x14ac:dyDescent="0.2">
      <c r="A407" s="170">
        <v>138</v>
      </c>
      <c r="B407" s="181" t="s">
        <v>666</v>
      </c>
      <c r="C407" s="209" t="s">
        <v>667</v>
      </c>
      <c r="D407" s="183" t="s">
        <v>215</v>
      </c>
      <c r="E407" s="187">
        <v>245.83500000000001</v>
      </c>
      <c r="F407" s="192"/>
      <c r="G407" s="193">
        <f>ROUND(E407*F407,2)</f>
        <v>0</v>
      </c>
      <c r="H407" s="192"/>
      <c r="I407" s="193">
        <f>ROUND(E407*H407,2)</f>
        <v>0</v>
      </c>
      <c r="J407" s="192"/>
      <c r="K407" s="193">
        <f>ROUND(E407*J407,2)</f>
        <v>0</v>
      </c>
      <c r="L407" s="193">
        <v>15</v>
      </c>
      <c r="M407" s="193">
        <f>G407*(1+L407/100)</f>
        <v>0</v>
      </c>
      <c r="N407" s="193">
        <v>0</v>
      </c>
      <c r="O407" s="193">
        <f>ROUND(E407*N407,2)</f>
        <v>0</v>
      </c>
      <c r="P407" s="193">
        <v>0</v>
      </c>
      <c r="Q407" s="193">
        <f>ROUND(E407*P407,2)</f>
        <v>0</v>
      </c>
      <c r="R407" s="193" t="s">
        <v>656</v>
      </c>
      <c r="S407" s="193" t="s">
        <v>217</v>
      </c>
      <c r="T407" s="193">
        <v>0.112</v>
      </c>
      <c r="U407" s="194">
        <f>ROUND(E407*T407,2)</f>
        <v>27.53</v>
      </c>
      <c r="V407" s="193"/>
      <c r="W407" s="169"/>
      <c r="X407" s="169"/>
      <c r="Y407" s="169"/>
      <c r="Z407" s="169"/>
      <c r="AA407" s="169"/>
      <c r="AB407" s="169"/>
      <c r="AC407" s="169"/>
      <c r="AD407" s="169"/>
      <c r="AE407" s="169"/>
      <c r="AF407" s="169"/>
      <c r="AG407" s="169" t="s">
        <v>218</v>
      </c>
      <c r="AH407" s="169"/>
      <c r="AI407" s="169"/>
      <c r="AJ407" s="169"/>
      <c r="AK407" s="169"/>
      <c r="AL407" s="169"/>
      <c r="AM407" s="169"/>
      <c r="AN407" s="169"/>
      <c r="AO407" s="169"/>
      <c r="AP407" s="169"/>
      <c r="AQ407" s="169"/>
      <c r="AR407" s="169"/>
      <c r="AS407" s="169"/>
      <c r="AT407" s="169"/>
      <c r="AU407" s="169"/>
      <c r="AV407" s="169"/>
      <c r="AW407" s="169"/>
      <c r="AX407" s="169"/>
      <c r="AY407" s="169"/>
      <c r="AZ407" s="169"/>
      <c r="BA407" s="169"/>
      <c r="BB407" s="169"/>
      <c r="BC407" s="169"/>
      <c r="BD407" s="169"/>
      <c r="BE407" s="169"/>
      <c r="BF407" s="169"/>
      <c r="BG407" s="169"/>
      <c r="BH407" s="169"/>
    </row>
    <row r="408" spans="1:60" ht="25.5" x14ac:dyDescent="0.2">
      <c r="A408" s="178" t="s">
        <v>211</v>
      </c>
      <c r="B408" s="182" t="s">
        <v>117</v>
      </c>
      <c r="C408" s="211" t="s">
        <v>118</v>
      </c>
      <c r="D408" s="185"/>
      <c r="E408" s="189"/>
      <c r="F408" s="195"/>
      <c r="G408" s="195">
        <f>SUMIF(AG409:AG412,"&lt;&gt;NOR",G409:G412)</f>
        <v>0</v>
      </c>
      <c r="H408" s="195"/>
      <c r="I408" s="195">
        <f>SUM(I409:I412)</f>
        <v>0</v>
      </c>
      <c r="J408" s="195"/>
      <c r="K408" s="195">
        <f>SUM(K409:K412)</f>
        <v>0</v>
      </c>
      <c r="L408" s="195"/>
      <c r="M408" s="195">
        <f>SUM(M409:M412)</f>
        <v>0</v>
      </c>
      <c r="N408" s="195"/>
      <c r="O408" s="195">
        <f>SUM(O409:O412)</f>
        <v>0.06</v>
      </c>
      <c r="P408" s="195"/>
      <c r="Q408" s="195">
        <f>SUM(Q409:Q412)</f>
        <v>0</v>
      </c>
      <c r="R408" s="195"/>
      <c r="S408" s="195"/>
      <c r="T408" s="195"/>
      <c r="U408" s="196">
        <f>SUM(U409:U412)</f>
        <v>4.3099999999999996</v>
      </c>
      <c r="V408" s="195"/>
      <c r="AG408" t="s">
        <v>212</v>
      </c>
    </row>
    <row r="409" spans="1:60" ht="22.5" outlineLevel="1" x14ac:dyDescent="0.2">
      <c r="A409" s="170">
        <v>139</v>
      </c>
      <c r="B409" s="181" t="s">
        <v>668</v>
      </c>
      <c r="C409" s="209" t="s">
        <v>669</v>
      </c>
      <c r="D409" s="183" t="s">
        <v>338</v>
      </c>
      <c r="E409" s="187">
        <v>1</v>
      </c>
      <c r="F409" s="192"/>
      <c r="G409" s="193">
        <f>ROUND(E409*F409,2)</f>
        <v>0</v>
      </c>
      <c r="H409" s="192"/>
      <c r="I409" s="193">
        <f>ROUND(E409*H409,2)</f>
        <v>0</v>
      </c>
      <c r="J409" s="192"/>
      <c r="K409" s="193">
        <f>ROUND(E409*J409,2)</f>
        <v>0</v>
      </c>
      <c r="L409" s="193">
        <v>15</v>
      </c>
      <c r="M409" s="193">
        <f>G409*(1+L409/100)</f>
        <v>0</v>
      </c>
      <c r="N409" s="193">
        <v>1.0000000000000001E-5</v>
      </c>
      <c r="O409" s="193">
        <f>ROUND(E409*N409,2)</f>
        <v>0</v>
      </c>
      <c r="P409" s="193">
        <v>0</v>
      </c>
      <c r="Q409" s="193">
        <f>ROUND(E409*P409,2)</f>
        <v>0</v>
      </c>
      <c r="R409" s="193" t="s">
        <v>271</v>
      </c>
      <c r="S409" s="193" t="s">
        <v>217</v>
      </c>
      <c r="T409" s="193">
        <v>0.17</v>
      </c>
      <c r="U409" s="194">
        <f>ROUND(E409*T409,2)</f>
        <v>0.17</v>
      </c>
      <c r="V409" s="193"/>
      <c r="W409" s="169"/>
      <c r="X409" s="169"/>
      <c r="Y409" s="169"/>
      <c r="Z409" s="169"/>
      <c r="AA409" s="169"/>
      <c r="AB409" s="169"/>
      <c r="AC409" s="169"/>
      <c r="AD409" s="169"/>
      <c r="AE409" s="169"/>
      <c r="AF409" s="169"/>
      <c r="AG409" s="169" t="s">
        <v>218</v>
      </c>
      <c r="AH409" s="169"/>
      <c r="AI409" s="169"/>
      <c r="AJ409" s="169"/>
      <c r="AK409" s="169"/>
      <c r="AL409" s="169"/>
      <c r="AM409" s="169"/>
      <c r="AN409" s="169"/>
      <c r="AO409" s="169"/>
      <c r="AP409" s="169"/>
      <c r="AQ409" s="169"/>
      <c r="AR409" s="169"/>
      <c r="AS409" s="169"/>
      <c r="AT409" s="169"/>
      <c r="AU409" s="169"/>
      <c r="AV409" s="169"/>
      <c r="AW409" s="169"/>
      <c r="AX409" s="169"/>
      <c r="AY409" s="169"/>
      <c r="AZ409" s="169"/>
      <c r="BA409" s="169"/>
      <c r="BB409" s="169"/>
      <c r="BC409" s="169"/>
      <c r="BD409" s="169"/>
      <c r="BE409" s="169"/>
      <c r="BF409" s="169"/>
      <c r="BG409" s="169"/>
      <c r="BH409" s="169"/>
    </row>
    <row r="410" spans="1:60" ht="22.5" outlineLevel="1" x14ac:dyDescent="0.2">
      <c r="A410" s="170">
        <v>140</v>
      </c>
      <c r="B410" s="181" t="s">
        <v>670</v>
      </c>
      <c r="C410" s="209" t="s">
        <v>671</v>
      </c>
      <c r="D410" s="183" t="s">
        <v>672</v>
      </c>
      <c r="E410" s="187">
        <v>1</v>
      </c>
      <c r="F410" s="192"/>
      <c r="G410" s="193">
        <f>ROUND(E410*F410,2)</f>
        <v>0</v>
      </c>
      <c r="H410" s="192"/>
      <c r="I410" s="193">
        <f>ROUND(E410*H410,2)</f>
        <v>0</v>
      </c>
      <c r="J410" s="192"/>
      <c r="K410" s="193">
        <f>ROUND(E410*J410,2)</f>
        <v>0</v>
      </c>
      <c r="L410" s="193">
        <v>15</v>
      </c>
      <c r="M410" s="193">
        <f>G410*(1+L410/100)</f>
        <v>0</v>
      </c>
      <c r="N410" s="193">
        <v>0</v>
      </c>
      <c r="O410" s="193">
        <f>ROUND(E410*N410,2)</f>
        <v>0</v>
      </c>
      <c r="P410" s="193">
        <v>0</v>
      </c>
      <c r="Q410" s="193">
        <f>ROUND(E410*P410,2)</f>
        <v>0</v>
      </c>
      <c r="R410" s="193"/>
      <c r="S410" s="193" t="s">
        <v>269</v>
      </c>
      <c r="T410" s="193">
        <v>0</v>
      </c>
      <c r="U410" s="194">
        <f>ROUND(E410*T410,2)</f>
        <v>0</v>
      </c>
      <c r="V410" s="193"/>
      <c r="W410" s="169"/>
      <c r="X410" s="169"/>
      <c r="Y410" s="169"/>
      <c r="Z410" s="169"/>
      <c r="AA410" s="169"/>
      <c r="AB410" s="169"/>
      <c r="AC410" s="169"/>
      <c r="AD410" s="169"/>
      <c r="AE410" s="169"/>
      <c r="AF410" s="169"/>
      <c r="AG410" s="169" t="s">
        <v>218</v>
      </c>
      <c r="AH410" s="169"/>
      <c r="AI410" s="169"/>
      <c r="AJ410" s="169"/>
      <c r="AK410" s="169"/>
      <c r="AL410" s="169"/>
      <c r="AM410" s="169"/>
      <c r="AN410" s="169"/>
      <c r="AO410" s="169"/>
      <c r="AP410" s="169"/>
      <c r="AQ410" s="169"/>
      <c r="AR410" s="169"/>
      <c r="AS410" s="169"/>
      <c r="AT410" s="169"/>
      <c r="AU410" s="169"/>
      <c r="AV410" s="169"/>
      <c r="AW410" s="169"/>
      <c r="AX410" s="169"/>
      <c r="AY410" s="169"/>
      <c r="AZ410" s="169"/>
      <c r="BA410" s="169"/>
      <c r="BB410" s="169"/>
      <c r="BC410" s="169"/>
      <c r="BD410" s="169"/>
      <c r="BE410" s="169"/>
      <c r="BF410" s="169"/>
      <c r="BG410" s="169"/>
      <c r="BH410" s="169"/>
    </row>
    <row r="411" spans="1:60" ht="33.75" outlineLevel="1" x14ac:dyDescent="0.2">
      <c r="A411" s="170">
        <v>141</v>
      </c>
      <c r="B411" s="181" t="s">
        <v>673</v>
      </c>
      <c r="C411" s="209" t="s">
        <v>674</v>
      </c>
      <c r="D411" s="183" t="s">
        <v>303</v>
      </c>
      <c r="E411" s="187">
        <v>4.5</v>
      </c>
      <c r="F411" s="192"/>
      <c r="G411" s="193">
        <f>ROUND(E411*F411,2)</f>
        <v>0</v>
      </c>
      <c r="H411" s="192"/>
      <c r="I411" s="193">
        <f>ROUND(E411*H411,2)</f>
        <v>0</v>
      </c>
      <c r="J411" s="192"/>
      <c r="K411" s="193">
        <f>ROUND(E411*J411,2)</f>
        <v>0</v>
      </c>
      <c r="L411" s="193">
        <v>15</v>
      </c>
      <c r="M411" s="193">
        <f>G411*(1+L411/100)</f>
        <v>0</v>
      </c>
      <c r="N411" s="193">
        <v>1.404E-2</v>
      </c>
      <c r="O411" s="193">
        <f>ROUND(E411*N411,2)</f>
        <v>0.06</v>
      </c>
      <c r="P411" s="193">
        <v>0</v>
      </c>
      <c r="Q411" s="193">
        <f>ROUND(E411*P411,2)</f>
        <v>0</v>
      </c>
      <c r="R411" s="193"/>
      <c r="S411" s="193" t="s">
        <v>269</v>
      </c>
      <c r="T411" s="193">
        <v>0.92</v>
      </c>
      <c r="U411" s="194">
        <f>ROUND(E411*T411,2)</f>
        <v>4.1399999999999997</v>
      </c>
      <c r="V411" s="193"/>
      <c r="W411" s="169"/>
      <c r="X411" s="169"/>
      <c r="Y411" s="169"/>
      <c r="Z411" s="169"/>
      <c r="AA411" s="169"/>
      <c r="AB411" s="169"/>
      <c r="AC411" s="169"/>
      <c r="AD411" s="169"/>
      <c r="AE411" s="169"/>
      <c r="AF411" s="169"/>
      <c r="AG411" s="169" t="s">
        <v>218</v>
      </c>
      <c r="AH411" s="169"/>
      <c r="AI411" s="169"/>
      <c r="AJ411" s="169"/>
      <c r="AK411" s="169"/>
      <c r="AL411" s="169"/>
      <c r="AM411" s="169"/>
      <c r="AN411" s="169"/>
      <c r="AO411" s="169"/>
      <c r="AP411" s="169"/>
      <c r="AQ411" s="169"/>
      <c r="AR411" s="169"/>
      <c r="AS411" s="169"/>
      <c r="AT411" s="169"/>
      <c r="AU411" s="169"/>
      <c r="AV411" s="169"/>
      <c r="AW411" s="169"/>
      <c r="AX411" s="169"/>
      <c r="AY411" s="169"/>
      <c r="AZ411" s="169"/>
      <c r="BA411" s="169"/>
      <c r="BB411" s="169"/>
      <c r="BC411" s="169"/>
      <c r="BD411" s="169"/>
      <c r="BE411" s="169"/>
      <c r="BF411" s="169"/>
      <c r="BG411" s="169"/>
      <c r="BH411" s="169"/>
    </row>
    <row r="412" spans="1:60" outlineLevel="1" x14ac:dyDescent="0.2">
      <c r="A412" s="170"/>
      <c r="B412" s="181"/>
      <c r="C412" s="210" t="s">
        <v>675</v>
      </c>
      <c r="D412" s="184"/>
      <c r="E412" s="188">
        <v>4.5</v>
      </c>
      <c r="F412" s="193"/>
      <c r="G412" s="193"/>
      <c r="H412" s="193"/>
      <c r="I412" s="193"/>
      <c r="J412" s="193"/>
      <c r="K412" s="193"/>
      <c r="L412" s="193"/>
      <c r="M412" s="193"/>
      <c r="N412" s="193"/>
      <c r="O412" s="193"/>
      <c r="P412" s="193"/>
      <c r="Q412" s="193"/>
      <c r="R412" s="193"/>
      <c r="S412" s="193"/>
      <c r="T412" s="193"/>
      <c r="U412" s="194"/>
      <c r="V412" s="193"/>
      <c r="W412" s="169"/>
      <c r="X412" s="169"/>
      <c r="Y412" s="169"/>
      <c r="Z412" s="169"/>
      <c r="AA412" s="169"/>
      <c r="AB412" s="169"/>
      <c r="AC412" s="169"/>
      <c r="AD412" s="169"/>
      <c r="AE412" s="169"/>
      <c r="AF412" s="169"/>
      <c r="AG412" s="169" t="s">
        <v>222</v>
      </c>
      <c r="AH412" s="169">
        <v>0</v>
      </c>
      <c r="AI412" s="169"/>
      <c r="AJ412" s="169"/>
      <c r="AK412" s="169"/>
      <c r="AL412" s="169"/>
      <c r="AM412" s="169"/>
      <c r="AN412" s="169"/>
      <c r="AO412" s="169"/>
      <c r="AP412" s="169"/>
      <c r="AQ412" s="169"/>
      <c r="AR412" s="169"/>
      <c r="AS412" s="169"/>
      <c r="AT412" s="169"/>
      <c r="AU412" s="169"/>
      <c r="AV412" s="169"/>
      <c r="AW412" s="169"/>
      <c r="AX412" s="169"/>
      <c r="AY412" s="169"/>
      <c r="AZ412" s="169"/>
      <c r="BA412" s="169"/>
      <c r="BB412" s="169"/>
      <c r="BC412" s="169"/>
      <c r="BD412" s="169"/>
      <c r="BE412" s="169"/>
      <c r="BF412" s="169"/>
      <c r="BG412" s="169"/>
      <c r="BH412" s="169"/>
    </row>
    <row r="413" spans="1:60" x14ac:dyDescent="0.2">
      <c r="A413" s="178" t="s">
        <v>211</v>
      </c>
      <c r="B413" s="182" t="s">
        <v>119</v>
      </c>
      <c r="C413" s="211" t="s">
        <v>120</v>
      </c>
      <c r="D413" s="185"/>
      <c r="E413" s="189"/>
      <c r="F413" s="195"/>
      <c r="G413" s="195">
        <f>SUMIF(AG414:AG417,"&lt;&gt;NOR",G414:G417)</f>
        <v>0</v>
      </c>
      <c r="H413" s="195"/>
      <c r="I413" s="195">
        <f>SUM(I414:I417)</f>
        <v>0</v>
      </c>
      <c r="J413" s="195"/>
      <c r="K413" s="195">
        <f>SUM(K414:K417)</f>
        <v>0</v>
      </c>
      <c r="L413" s="195"/>
      <c r="M413" s="195">
        <f>SUM(M414:M417)</f>
        <v>0</v>
      </c>
      <c r="N413" s="195"/>
      <c r="O413" s="195">
        <f>SUM(O414:O417)</f>
        <v>0</v>
      </c>
      <c r="P413" s="195"/>
      <c r="Q413" s="195">
        <f>SUM(Q414:Q417)</f>
        <v>137.47</v>
      </c>
      <c r="R413" s="195"/>
      <c r="S413" s="195"/>
      <c r="T413" s="195"/>
      <c r="U413" s="196">
        <f>SUM(U414:U417)</f>
        <v>442.37</v>
      </c>
      <c r="V413" s="195"/>
      <c r="AG413" t="s">
        <v>212</v>
      </c>
    </row>
    <row r="414" spans="1:60" outlineLevel="1" x14ac:dyDescent="0.2">
      <c r="A414" s="170">
        <v>142</v>
      </c>
      <c r="B414" s="181" t="s">
        <v>676</v>
      </c>
      <c r="C414" s="209" t="s">
        <v>677</v>
      </c>
      <c r="D414" s="183" t="s">
        <v>225</v>
      </c>
      <c r="E414" s="187">
        <v>68.733000000000004</v>
      </c>
      <c r="F414" s="192"/>
      <c r="G414" s="193">
        <f>ROUND(E414*F414,2)</f>
        <v>0</v>
      </c>
      <c r="H414" s="192"/>
      <c r="I414" s="193">
        <f>ROUND(E414*H414,2)</f>
        <v>0</v>
      </c>
      <c r="J414" s="192"/>
      <c r="K414" s="193">
        <f>ROUND(E414*J414,2)</f>
        <v>0</v>
      </c>
      <c r="L414" s="193">
        <v>15</v>
      </c>
      <c r="M414" s="193">
        <f>G414*(1+L414/100)</f>
        <v>0</v>
      </c>
      <c r="N414" s="193">
        <v>0</v>
      </c>
      <c r="O414" s="193">
        <f>ROUND(E414*N414,2)</f>
        <v>0</v>
      </c>
      <c r="P414" s="193">
        <v>2</v>
      </c>
      <c r="Q414" s="193">
        <f>ROUND(E414*P414,2)</f>
        <v>137.47</v>
      </c>
      <c r="R414" s="193" t="s">
        <v>678</v>
      </c>
      <c r="S414" s="193" t="s">
        <v>217</v>
      </c>
      <c r="T414" s="193">
        <v>6.4359999999999999</v>
      </c>
      <c r="U414" s="194">
        <f>ROUND(E414*T414,2)</f>
        <v>442.37</v>
      </c>
      <c r="V414" s="193"/>
      <c r="W414" s="169"/>
      <c r="X414" s="169"/>
      <c r="Y414" s="169"/>
      <c r="Z414" s="169"/>
      <c r="AA414" s="169"/>
      <c r="AB414" s="169"/>
      <c r="AC414" s="169"/>
      <c r="AD414" s="169"/>
      <c r="AE414" s="169"/>
      <c r="AF414" s="169"/>
      <c r="AG414" s="169" t="s">
        <v>218</v>
      </c>
      <c r="AH414" s="169"/>
      <c r="AI414" s="169"/>
      <c r="AJ414" s="169"/>
      <c r="AK414" s="169"/>
      <c r="AL414" s="169"/>
      <c r="AM414" s="169"/>
      <c r="AN414" s="169"/>
      <c r="AO414" s="169"/>
      <c r="AP414" s="169"/>
      <c r="AQ414" s="169"/>
      <c r="AR414" s="169"/>
      <c r="AS414" s="169"/>
      <c r="AT414" s="169"/>
      <c r="AU414" s="169"/>
      <c r="AV414" s="169"/>
      <c r="AW414" s="169"/>
      <c r="AX414" s="169"/>
      <c r="AY414" s="169"/>
      <c r="AZ414" s="169"/>
      <c r="BA414" s="169"/>
      <c r="BB414" s="169"/>
      <c r="BC414" s="169"/>
      <c r="BD414" s="169"/>
      <c r="BE414" s="169"/>
      <c r="BF414" s="169"/>
      <c r="BG414" s="169"/>
      <c r="BH414" s="169"/>
    </row>
    <row r="415" spans="1:60" outlineLevel="1" x14ac:dyDescent="0.2">
      <c r="A415" s="170"/>
      <c r="B415" s="181"/>
      <c r="C415" s="272" t="s">
        <v>679</v>
      </c>
      <c r="D415" s="273"/>
      <c r="E415" s="274"/>
      <c r="F415" s="275"/>
      <c r="G415" s="276"/>
      <c r="H415" s="193"/>
      <c r="I415" s="193"/>
      <c r="J415" s="193"/>
      <c r="K415" s="193"/>
      <c r="L415" s="193"/>
      <c r="M415" s="193"/>
      <c r="N415" s="193"/>
      <c r="O415" s="193"/>
      <c r="P415" s="193"/>
      <c r="Q415" s="193"/>
      <c r="R415" s="193"/>
      <c r="S415" s="193"/>
      <c r="T415" s="193"/>
      <c r="U415" s="194"/>
      <c r="V415" s="193"/>
      <c r="W415" s="169"/>
      <c r="X415" s="169"/>
      <c r="Y415" s="169"/>
      <c r="Z415" s="169"/>
      <c r="AA415" s="169"/>
      <c r="AB415" s="169"/>
      <c r="AC415" s="169"/>
      <c r="AD415" s="169"/>
      <c r="AE415" s="169"/>
      <c r="AF415" s="169"/>
      <c r="AG415" s="169" t="s">
        <v>220</v>
      </c>
      <c r="AH415" s="169"/>
      <c r="AI415" s="169"/>
      <c r="AJ415" s="169"/>
      <c r="AK415" s="169"/>
      <c r="AL415" s="169"/>
      <c r="AM415" s="169"/>
      <c r="AN415" s="169"/>
      <c r="AO415" s="169"/>
      <c r="AP415" s="169"/>
      <c r="AQ415" s="169"/>
      <c r="AR415" s="169"/>
      <c r="AS415" s="169"/>
      <c r="AT415" s="169"/>
      <c r="AU415" s="169"/>
      <c r="AV415" s="169"/>
      <c r="AW415" s="169"/>
      <c r="AX415" s="169"/>
      <c r="AY415" s="169"/>
      <c r="AZ415" s="169"/>
      <c r="BA415" s="177" t="str">
        <f>C415</f>
        <v>SUŤ SE POUŽIJE NA ZÁSYPY, NÁSYPY A TERÉNNÍ ÚPRAVY</v>
      </c>
      <c r="BB415" s="169"/>
      <c r="BC415" s="169"/>
      <c r="BD415" s="169"/>
      <c r="BE415" s="169"/>
      <c r="BF415" s="169"/>
      <c r="BG415" s="169"/>
      <c r="BH415" s="169"/>
    </row>
    <row r="416" spans="1:60" outlineLevel="1" x14ac:dyDescent="0.2">
      <c r="A416" s="170"/>
      <c r="B416" s="181"/>
      <c r="C416" s="210" t="s">
        <v>680</v>
      </c>
      <c r="D416" s="184"/>
      <c r="E416" s="188">
        <v>34.875</v>
      </c>
      <c r="F416" s="193"/>
      <c r="G416" s="193"/>
      <c r="H416" s="193"/>
      <c r="I416" s="193"/>
      <c r="J416" s="193"/>
      <c r="K416" s="193"/>
      <c r="L416" s="193"/>
      <c r="M416" s="193"/>
      <c r="N416" s="193"/>
      <c r="O416" s="193"/>
      <c r="P416" s="193"/>
      <c r="Q416" s="193"/>
      <c r="R416" s="193"/>
      <c r="S416" s="193"/>
      <c r="T416" s="193"/>
      <c r="U416" s="194"/>
      <c r="V416" s="193"/>
      <c r="W416" s="169"/>
      <c r="X416" s="169"/>
      <c r="Y416" s="169"/>
      <c r="Z416" s="169"/>
      <c r="AA416" s="169"/>
      <c r="AB416" s="169"/>
      <c r="AC416" s="169"/>
      <c r="AD416" s="169"/>
      <c r="AE416" s="169"/>
      <c r="AF416" s="169"/>
      <c r="AG416" s="169" t="s">
        <v>222</v>
      </c>
      <c r="AH416" s="169">
        <v>0</v>
      </c>
      <c r="AI416" s="169"/>
      <c r="AJ416" s="169"/>
      <c r="AK416" s="169"/>
      <c r="AL416" s="169"/>
      <c r="AM416" s="169"/>
      <c r="AN416" s="169"/>
      <c r="AO416" s="169"/>
      <c r="AP416" s="169"/>
      <c r="AQ416" s="169"/>
      <c r="AR416" s="169"/>
      <c r="AS416" s="169"/>
      <c r="AT416" s="169"/>
      <c r="AU416" s="169"/>
      <c r="AV416" s="169"/>
      <c r="AW416" s="169"/>
      <c r="AX416" s="169"/>
      <c r="AY416" s="169"/>
      <c r="AZ416" s="169"/>
      <c r="BA416" s="169"/>
      <c r="BB416" s="169"/>
      <c r="BC416" s="169"/>
      <c r="BD416" s="169"/>
      <c r="BE416" s="169"/>
      <c r="BF416" s="169"/>
      <c r="BG416" s="169"/>
      <c r="BH416" s="169"/>
    </row>
    <row r="417" spans="1:60" outlineLevel="1" x14ac:dyDescent="0.2">
      <c r="A417" s="170"/>
      <c r="B417" s="181"/>
      <c r="C417" s="210" t="s">
        <v>681</v>
      </c>
      <c r="D417" s="184"/>
      <c r="E417" s="188">
        <v>33.857999999999997</v>
      </c>
      <c r="F417" s="193"/>
      <c r="G417" s="193"/>
      <c r="H417" s="193"/>
      <c r="I417" s="193"/>
      <c r="J417" s="193"/>
      <c r="K417" s="193"/>
      <c r="L417" s="193"/>
      <c r="M417" s="193"/>
      <c r="N417" s="193"/>
      <c r="O417" s="193"/>
      <c r="P417" s="193"/>
      <c r="Q417" s="193"/>
      <c r="R417" s="193"/>
      <c r="S417" s="193"/>
      <c r="T417" s="193"/>
      <c r="U417" s="194"/>
      <c r="V417" s="193"/>
      <c r="W417" s="169"/>
      <c r="X417" s="169"/>
      <c r="Y417" s="169"/>
      <c r="Z417" s="169"/>
      <c r="AA417" s="169"/>
      <c r="AB417" s="169"/>
      <c r="AC417" s="169"/>
      <c r="AD417" s="169"/>
      <c r="AE417" s="169"/>
      <c r="AF417" s="169"/>
      <c r="AG417" s="169" t="s">
        <v>222</v>
      </c>
      <c r="AH417" s="169">
        <v>0</v>
      </c>
      <c r="AI417" s="169"/>
      <c r="AJ417" s="169"/>
      <c r="AK417" s="169"/>
      <c r="AL417" s="169"/>
      <c r="AM417" s="169"/>
      <c r="AN417" s="169"/>
      <c r="AO417" s="169"/>
      <c r="AP417" s="169"/>
      <c r="AQ417" s="169"/>
      <c r="AR417" s="169"/>
      <c r="AS417" s="169"/>
      <c r="AT417" s="169"/>
      <c r="AU417" s="169"/>
      <c r="AV417" s="169"/>
      <c r="AW417" s="169"/>
      <c r="AX417" s="169"/>
      <c r="AY417" s="169"/>
      <c r="AZ417" s="169"/>
      <c r="BA417" s="169"/>
      <c r="BB417" s="169"/>
      <c r="BC417" s="169"/>
      <c r="BD417" s="169"/>
      <c r="BE417" s="169"/>
      <c r="BF417" s="169"/>
      <c r="BG417" s="169"/>
      <c r="BH417" s="169"/>
    </row>
    <row r="418" spans="1:60" x14ac:dyDescent="0.2">
      <c r="A418" s="178" t="s">
        <v>211</v>
      </c>
      <c r="B418" s="182" t="s">
        <v>121</v>
      </c>
      <c r="C418" s="211" t="s">
        <v>122</v>
      </c>
      <c r="D418" s="185"/>
      <c r="E418" s="189"/>
      <c r="F418" s="195"/>
      <c r="G418" s="195">
        <f>SUMIF(AG419:AG419,"&lt;&gt;NOR",G419:G419)</f>
        <v>0</v>
      </c>
      <c r="H418" s="195"/>
      <c r="I418" s="195">
        <f>SUM(I419:I419)</f>
        <v>0</v>
      </c>
      <c r="J418" s="195"/>
      <c r="K418" s="195">
        <f>SUM(K419:K419)</f>
        <v>0</v>
      </c>
      <c r="L418" s="195"/>
      <c r="M418" s="195">
        <f>SUM(M419:M419)</f>
        <v>0</v>
      </c>
      <c r="N418" s="195"/>
      <c r="O418" s="195">
        <f>SUM(O419:O419)</f>
        <v>0</v>
      </c>
      <c r="P418" s="195"/>
      <c r="Q418" s="195">
        <f>SUM(Q419:Q419)</f>
        <v>0</v>
      </c>
      <c r="R418" s="195"/>
      <c r="S418" s="195"/>
      <c r="T418" s="195"/>
      <c r="U418" s="196">
        <f>SUM(U419:U419)</f>
        <v>349.17</v>
      </c>
      <c r="V418" s="195"/>
      <c r="AG418" t="s">
        <v>212</v>
      </c>
    </row>
    <row r="419" spans="1:60" outlineLevel="1" x14ac:dyDescent="0.2">
      <c r="A419" s="170">
        <v>143</v>
      </c>
      <c r="B419" s="181" t="s">
        <v>682</v>
      </c>
      <c r="C419" s="209" t="s">
        <v>683</v>
      </c>
      <c r="D419" s="183" t="s">
        <v>289</v>
      </c>
      <c r="E419" s="187">
        <v>1137.3661</v>
      </c>
      <c r="F419" s="192"/>
      <c r="G419" s="193">
        <f>ROUND(E419*F419,2)</f>
        <v>0</v>
      </c>
      <c r="H419" s="192"/>
      <c r="I419" s="193">
        <f>ROUND(E419*H419,2)</f>
        <v>0</v>
      </c>
      <c r="J419" s="192"/>
      <c r="K419" s="193">
        <f>ROUND(E419*J419,2)</f>
        <v>0</v>
      </c>
      <c r="L419" s="193">
        <v>15</v>
      </c>
      <c r="M419" s="193">
        <f>G419*(1+L419/100)</f>
        <v>0</v>
      </c>
      <c r="N419" s="193">
        <v>0</v>
      </c>
      <c r="O419" s="193">
        <f>ROUND(E419*N419,2)</f>
        <v>0</v>
      </c>
      <c r="P419" s="193">
        <v>0</v>
      </c>
      <c r="Q419" s="193">
        <f>ROUND(E419*P419,2)</f>
        <v>0</v>
      </c>
      <c r="R419" s="193" t="s">
        <v>271</v>
      </c>
      <c r="S419" s="193" t="s">
        <v>217</v>
      </c>
      <c r="T419" s="193">
        <v>0.307</v>
      </c>
      <c r="U419" s="194">
        <f>ROUND(E419*T419,2)</f>
        <v>349.17</v>
      </c>
      <c r="V419" s="193"/>
      <c r="W419" s="169"/>
      <c r="X419" s="169"/>
      <c r="Y419" s="169"/>
      <c r="Z419" s="169"/>
      <c r="AA419" s="169"/>
      <c r="AB419" s="169"/>
      <c r="AC419" s="169"/>
      <c r="AD419" s="169"/>
      <c r="AE419" s="169"/>
      <c r="AF419" s="169"/>
      <c r="AG419" s="169" t="s">
        <v>684</v>
      </c>
      <c r="AH419" s="169"/>
      <c r="AI419" s="169"/>
      <c r="AJ419" s="169"/>
      <c r="AK419" s="169"/>
      <c r="AL419" s="169"/>
      <c r="AM419" s="169"/>
      <c r="AN419" s="169"/>
      <c r="AO419" s="169"/>
      <c r="AP419" s="169"/>
      <c r="AQ419" s="169"/>
      <c r="AR419" s="169"/>
      <c r="AS419" s="169"/>
      <c r="AT419" s="169"/>
      <c r="AU419" s="169"/>
      <c r="AV419" s="169"/>
      <c r="AW419" s="169"/>
      <c r="AX419" s="169"/>
      <c r="AY419" s="169"/>
      <c r="AZ419" s="169"/>
      <c r="BA419" s="169"/>
      <c r="BB419" s="169"/>
      <c r="BC419" s="169"/>
      <c r="BD419" s="169"/>
      <c r="BE419" s="169"/>
      <c r="BF419" s="169"/>
      <c r="BG419" s="169"/>
      <c r="BH419" s="169"/>
    </row>
    <row r="420" spans="1:60" x14ac:dyDescent="0.2">
      <c r="A420" s="178" t="s">
        <v>211</v>
      </c>
      <c r="B420" s="182" t="s">
        <v>147</v>
      </c>
      <c r="C420" s="211" t="s">
        <v>148</v>
      </c>
      <c r="D420" s="185"/>
      <c r="E420" s="189"/>
      <c r="F420" s="195"/>
      <c r="G420" s="195">
        <f>SUMIF(AG421:AG465,"&lt;&gt;NOR",G421:G465)</f>
        <v>0</v>
      </c>
      <c r="H420" s="195"/>
      <c r="I420" s="195">
        <f>SUM(I421:I465)</f>
        <v>0</v>
      </c>
      <c r="J420" s="195"/>
      <c r="K420" s="195">
        <f>SUM(K421:K465)</f>
        <v>0</v>
      </c>
      <c r="L420" s="195"/>
      <c r="M420" s="195">
        <f>SUM(M421:M465)</f>
        <v>0</v>
      </c>
      <c r="N420" s="195"/>
      <c r="O420" s="195">
        <f>SUM(O421:O465)</f>
        <v>2.39</v>
      </c>
      <c r="P420" s="195"/>
      <c r="Q420" s="195">
        <f>SUM(Q421:Q465)</f>
        <v>0</v>
      </c>
      <c r="R420" s="195"/>
      <c r="S420" s="195"/>
      <c r="T420" s="195"/>
      <c r="U420" s="196">
        <f>SUM(U421:U465)</f>
        <v>239.23000000000002</v>
      </c>
      <c r="V420" s="195"/>
      <c r="AG420" t="s">
        <v>212</v>
      </c>
    </row>
    <row r="421" spans="1:60" outlineLevel="1" x14ac:dyDescent="0.2">
      <c r="A421" s="170">
        <v>144</v>
      </c>
      <c r="B421" s="181" t="s">
        <v>685</v>
      </c>
      <c r="C421" s="209" t="s">
        <v>686</v>
      </c>
      <c r="D421" s="183" t="s">
        <v>215</v>
      </c>
      <c r="E421" s="187">
        <v>261.64</v>
      </c>
      <c r="F421" s="192"/>
      <c r="G421" s="193">
        <f>ROUND(E421*F421,2)</f>
        <v>0</v>
      </c>
      <c r="H421" s="192"/>
      <c r="I421" s="193">
        <f>ROUND(E421*H421,2)</f>
        <v>0</v>
      </c>
      <c r="J421" s="192"/>
      <c r="K421" s="193">
        <f>ROUND(E421*J421,2)</f>
        <v>0</v>
      </c>
      <c r="L421" s="193">
        <v>15</v>
      </c>
      <c r="M421" s="193">
        <f>G421*(1+L421/100)</f>
        <v>0</v>
      </c>
      <c r="N421" s="193">
        <v>0</v>
      </c>
      <c r="O421" s="193">
        <f>ROUND(E421*N421,2)</f>
        <v>0</v>
      </c>
      <c r="P421" s="193">
        <v>0</v>
      </c>
      <c r="Q421" s="193">
        <f>ROUND(E421*P421,2)</f>
        <v>0</v>
      </c>
      <c r="R421" s="193" t="s">
        <v>687</v>
      </c>
      <c r="S421" s="193" t="s">
        <v>217</v>
      </c>
      <c r="T421" s="193">
        <v>0.31</v>
      </c>
      <c r="U421" s="194">
        <f>ROUND(E421*T421,2)</f>
        <v>81.11</v>
      </c>
      <c r="V421" s="193"/>
      <c r="W421" s="169"/>
      <c r="X421" s="169"/>
      <c r="Y421" s="169"/>
      <c r="Z421" s="169"/>
      <c r="AA421" s="169"/>
      <c r="AB421" s="169"/>
      <c r="AC421" s="169"/>
      <c r="AD421" s="169"/>
      <c r="AE421" s="169"/>
      <c r="AF421" s="169"/>
      <c r="AG421" s="169" t="s">
        <v>218</v>
      </c>
      <c r="AH421" s="169"/>
      <c r="AI421" s="169"/>
      <c r="AJ421" s="169"/>
      <c r="AK421" s="169"/>
      <c r="AL421" s="169"/>
      <c r="AM421" s="169"/>
      <c r="AN421" s="169"/>
      <c r="AO421" s="169"/>
      <c r="AP421" s="169"/>
      <c r="AQ421" s="169"/>
      <c r="AR421" s="169"/>
      <c r="AS421" s="169"/>
      <c r="AT421" s="169"/>
      <c r="AU421" s="169"/>
      <c r="AV421" s="169"/>
      <c r="AW421" s="169"/>
      <c r="AX421" s="169"/>
      <c r="AY421" s="169"/>
      <c r="AZ421" s="169"/>
      <c r="BA421" s="169"/>
      <c r="BB421" s="169"/>
      <c r="BC421" s="169"/>
      <c r="BD421" s="169"/>
      <c r="BE421" s="169"/>
      <c r="BF421" s="169"/>
      <c r="BG421" s="169"/>
      <c r="BH421" s="169"/>
    </row>
    <row r="422" spans="1:60" outlineLevel="1" x14ac:dyDescent="0.2">
      <c r="A422" s="170"/>
      <c r="B422" s="181"/>
      <c r="C422" s="210" t="s">
        <v>688</v>
      </c>
      <c r="D422" s="184"/>
      <c r="E422" s="188">
        <v>181.64</v>
      </c>
      <c r="F422" s="193"/>
      <c r="G422" s="193"/>
      <c r="H422" s="193"/>
      <c r="I422" s="193"/>
      <c r="J422" s="193"/>
      <c r="K422" s="193"/>
      <c r="L422" s="193"/>
      <c r="M422" s="193"/>
      <c r="N422" s="193"/>
      <c r="O422" s="193"/>
      <c r="P422" s="193"/>
      <c r="Q422" s="193"/>
      <c r="R422" s="193"/>
      <c r="S422" s="193"/>
      <c r="T422" s="193"/>
      <c r="U422" s="194"/>
      <c r="V422" s="193"/>
      <c r="W422" s="169"/>
      <c r="X422" s="169"/>
      <c r="Y422" s="169"/>
      <c r="Z422" s="169"/>
      <c r="AA422" s="169"/>
      <c r="AB422" s="169"/>
      <c r="AC422" s="169"/>
      <c r="AD422" s="169"/>
      <c r="AE422" s="169"/>
      <c r="AF422" s="169"/>
      <c r="AG422" s="169" t="s">
        <v>222</v>
      </c>
      <c r="AH422" s="169">
        <v>0</v>
      </c>
      <c r="AI422" s="169"/>
      <c r="AJ422" s="169"/>
      <c r="AK422" s="169"/>
      <c r="AL422" s="169"/>
      <c r="AM422" s="169"/>
      <c r="AN422" s="169"/>
      <c r="AO422" s="169"/>
      <c r="AP422" s="169"/>
      <c r="AQ422" s="169"/>
      <c r="AR422" s="169"/>
      <c r="AS422" s="169"/>
      <c r="AT422" s="169"/>
      <c r="AU422" s="169"/>
      <c r="AV422" s="169"/>
      <c r="AW422" s="169"/>
      <c r="AX422" s="169"/>
      <c r="AY422" s="169"/>
      <c r="AZ422" s="169"/>
      <c r="BA422" s="169"/>
      <c r="BB422" s="169"/>
      <c r="BC422" s="169"/>
      <c r="BD422" s="169"/>
      <c r="BE422" s="169"/>
      <c r="BF422" s="169"/>
      <c r="BG422" s="169"/>
      <c r="BH422" s="169"/>
    </row>
    <row r="423" spans="1:60" outlineLevel="1" x14ac:dyDescent="0.2">
      <c r="A423" s="170"/>
      <c r="B423" s="181"/>
      <c r="C423" s="210" t="s">
        <v>257</v>
      </c>
      <c r="D423" s="184"/>
      <c r="E423" s="188">
        <v>80</v>
      </c>
      <c r="F423" s="193"/>
      <c r="G423" s="193"/>
      <c r="H423" s="193"/>
      <c r="I423" s="193"/>
      <c r="J423" s="193"/>
      <c r="K423" s="193"/>
      <c r="L423" s="193"/>
      <c r="M423" s="193"/>
      <c r="N423" s="193"/>
      <c r="O423" s="193"/>
      <c r="P423" s="193"/>
      <c r="Q423" s="193"/>
      <c r="R423" s="193"/>
      <c r="S423" s="193"/>
      <c r="T423" s="193"/>
      <c r="U423" s="194"/>
      <c r="V423" s="193"/>
      <c r="W423" s="169"/>
      <c r="X423" s="169"/>
      <c r="Y423" s="169"/>
      <c r="Z423" s="169"/>
      <c r="AA423" s="169"/>
      <c r="AB423" s="169"/>
      <c r="AC423" s="169"/>
      <c r="AD423" s="169"/>
      <c r="AE423" s="169"/>
      <c r="AF423" s="169"/>
      <c r="AG423" s="169" t="s">
        <v>222</v>
      </c>
      <c r="AH423" s="169">
        <v>0</v>
      </c>
      <c r="AI423" s="169"/>
      <c r="AJ423" s="169"/>
      <c r="AK423" s="169"/>
      <c r="AL423" s="169"/>
      <c r="AM423" s="169"/>
      <c r="AN423" s="169"/>
      <c r="AO423" s="169"/>
      <c r="AP423" s="169"/>
      <c r="AQ423" s="169"/>
      <c r="AR423" s="169"/>
      <c r="AS423" s="169"/>
      <c r="AT423" s="169"/>
      <c r="AU423" s="169"/>
      <c r="AV423" s="169"/>
      <c r="AW423" s="169"/>
      <c r="AX423" s="169"/>
      <c r="AY423" s="169"/>
      <c r="AZ423" s="169"/>
      <c r="BA423" s="169"/>
      <c r="BB423" s="169"/>
      <c r="BC423" s="169"/>
      <c r="BD423" s="169"/>
      <c r="BE423" s="169"/>
      <c r="BF423" s="169"/>
      <c r="BG423" s="169"/>
      <c r="BH423" s="169"/>
    </row>
    <row r="424" spans="1:60" outlineLevel="1" x14ac:dyDescent="0.2">
      <c r="A424" s="170">
        <v>145</v>
      </c>
      <c r="B424" s="181" t="s">
        <v>689</v>
      </c>
      <c r="C424" s="209" t="s">
        <v>690</v>
      </c>
      <c r="D424" s="183" t="s">
        <v>215</v>
      </c>
      <c r="E424" s="187">
        <v>156.20650000000001</v>
      </c>
      <c r="F424" s="192"/>
      <c r="G424" s="193">
        <f>ROUND(E424*F424,2)</f>
        <v>0</v>
      </c>
      <c r="H424" s="192"/>
      <c r="I424" s="193">
        <f>ROUND(E424*H424,2)</f>
        <v>0</v>
      </c>
      <c r="J424" s="192"/>
      <c r="K424" s="193">
        <f>ROUND(E424*J424,2)</f>
        <v>0</v>
      </c>
      <c r="L424" s="193">
        <v>15</v>
      </c>
      <c r="M424" s="193">
        <f>G424*(1+L424/100)</f>
        <v>0</v>
      </c>
      <c r="N424" s="193">
        <v>0</v>
      </c>
      <c r="O424" s="193">
        <f>ROUND(E424*N424,2)</f>
        <v>0</v>
      </c>
      <c r="P424" s="193">
        <v>0</v>
      </c>
      <c r="Q424" s="193">
        <f>ROUND(E424*P424,2)</f>
        <v>0</v>
      </c>
      <c r="R424" s="193" t="s">
        <v>687</v>
      </c>
      <c r="S424" s="193" t="s">
        <v>217</v>
      </c>
      <c r="T424" s="193">
        <v>0.39</v>
      </c>
      <c r="U424" s="194">
        <f>ROUND(E424*T424,2)</f>
        <v>60.92</v>
      </c>
      <c r="V424" s="193"/>
      <c r="W424" s="169"/>
      <c r="X424" s="169"/>
      <c r="Y424" s="169"/>
      <c r="Z424" s="169"/>
      <c r="AA424" s="169"/>
      <c r="AB424" s="169"/>
      <c r="AC424" s="169"/>
      <c r="AD424" s="169"/>
      <c r="AE424" s="169"/>
      <c r="AF424" s="169"/>
      <c r="AG424" s="169" t="s">
        <v>218</v>
      </c>
      <c r="AH424" s="169"/>
      <c r="AI424" s="169"/>
      <c r="AJ424" s="169"/>
      <c r="AK424" s="169"/>
      <c r="AL424" s="169"/>
      <c r="AM424" s="169"/>
      <c r="AN424" s="169"/>
      <c r="AO424" s="169"/>
      <c r="AP424" s="169"/>
      <c r="AQ424" s="169"/>
      <c r="AR424" s="169"/>
      <c r="AS424" s="169"/>
      <c r="AT424" s="169"/>
      <c r="AU424" s="169"/>
      <c r="AV424" s="169"/>
      <c r="AW424" s="169"/>
      <c r="AX424" s="169"/>
      <c r="AY424" s="169"/>
      <c r="AZ424" s="169"/>
      <c r="BA424" s="169"/>
      <c r="BB424" s="169"/>
      <c r="BC424" s="169"/>
      <c r="BD424" s="169"/>
      <c r="BE424" s="169"/>
      <c r="BF424" s="169"/>
      <c r="BG424" s="169"/>
      <c r="BH424" s="169"/>
    </row>
    <row r="425" spans="1:60" ht="33.75" outlineLevel="1" x14ac:dyDescent="0.2">
      <c r="A425" s="170"/>
      <c r="B425" s="181"/>
      <c r="C425" s="210" t="s">
        <v>691</v>
      </c>
      <c r="D425" s="184"/>
      <c r="E425" s="188">
        <v>87.362700000000004</v>
      </c>
      <c r="F425" s="193"/>
      <c r="G425" s="193"/>
      <c r="H425" s="193"/>
      <c r="I425" s="193"/>
      <c r="J425" s="193"/>
      <c r="K425" s="193"/>
      <c r="L425" s="193"/>
      <c r="M425" s="193"/>
      <c r="N425" s="193"/>
      <c r="O425" s="193"/>
      <c r="P425" s="193"/>
      <c r="Q425" s="193"/>
      <c r="R425" s="193"/>
      <c r="S425" s="193"/>
      <c r="T425" s="193"/>
      <c r="U425" s="194"/>
      <c r="V425" s="193"/>
      <c r="W425" s="169"/>
      <c r="X425" s="169"/>
      <c r="Y425" s="169"/>
      <c r="Z425" s="169"/>
      <c r="AA425" s="169"/>
      <c r="AB425" s="169"/>
      <c r="AC425" s="169"/>
      <c r="AD425" s="169"/>
      <c r="AE425" s="169"/>
      <c r="AF425" s="169"/>
      <c r="AG425" s="169" t="s">
        <v>222</v>
      </c>
      <c r="AH425" s="169">
        <v>0</v>
      </c>
      <c r="AI425" s="169"/>
      <c r="AJ425" s="169"/>
      <c r="AK425" s="169"/>
      <c r="AL425" s="169"/>
      <c r="AM425" s="169"/>
      <c r="AN425" s="169"/>
      <c r="AO425" s="169"/>
      <c r="AP425" s="169"/>
      <c r="AQ425" s="169"/>
      <c r="AR425" s="169"/>
      <c r="AS425" s="169"/>
      <c r="AT425" s="169"/>
      <c r="AU425" s="169"/>
      <c r="AV425" s="169"/>
      <c r="AW425" s="169"/>
      <c r="AX425" s="169"/>
      <c r="AY425" s="169"/>
      <c r="AZ425" s="169"/>
      <c r="BA425" s="169"/>
      <c r="BB425" s="169"/>
      <c r="BC425" s="169"/>
      <c r="BD425" s="169"/>
      <c r="BE425" s="169"/>
      <c r="BF425" s="169"/>
      <c r="BG425" s="169"/>
      <c r="BH425" s="169"/>
    </row>
    <row r="426" spans="1:60" ht="33.75" outlineLevel="1" x14ac:dyDescent="0.2">
      <c r="A426" s="170"/>
      <c r="B426" s="181"/>
      <c r="C426" s="210" t="s">
        <v>692</v>
      </c>
      <c r="D426" s="184"/>
      <c r="E426" s="188">
        <v>50.393799999999999</v>
      </c>
      <c r="F426" s="193"/>
      <c r="G426" s="193"/>
      <c r="H426" s="193"/>
      <c r="I426" s="193"/>
      <c r="J426" s="193"/>
      <c r="K426" s="193"/>
      <c r="L426" s="193"/>
      <c r="M426" s="193"/>
      <c r="N426" s="193"/>
      <c r="O426" s="193"/>
      <c r="P426" s="193"/>
      <c r="Q426" s="193"/>
      <c r="R426" s="193"/>
      <c r="S426" s="193"/>
      <c r="T426" s="193"/>
      <c r="U426" s="194"/>
      <c r="V426" s="193"/>
      <c r="W426" s="169"/>
      <c r="X426" s="169"/>
      <c r="Y426" s="169"/>
      <c r="Z426" s="169"/>
      <c r="AA426" s="169"/>
      <c r="AB426" s="169"/>
      <c r="AC426" s="169"/>
      <c r="AD426" s="169"/>
      <c r="AE426" s="169"/>
      <c r="AF426" s="169"/>
      <c r="AG426" s="169" t="s">
        <v>222</v>
      </c>
      <c r="AH426" s="169">
        <v>0</v>
      </c>
      <c r="AI426" s="169"/>
      <c r="AJ426" s="169"/>
      <c r="AK426" s="169"/>
      <c r="AL426" s="169"/>
      <c r="AM426" s="169"/>
      <c r="AN426" s="169"/>
      <c r="AO426" s="169"/>
      <c r="AP426" s="169"/>
      <c r="AQ426" s="169"/>
      <c r="AR426" s="169"/>
      <c r="AS426" s="169"/>
      <c r="AT426" s="169"/>
      <c r="AU426" s="169"/>
      <c r="AV426" s="169"/>
      <c r="AW426" s="169"/>
      <c r="AX426" s="169"/>
      <c r="AY426" s="169"/>
      <c r="AZ426" s="169"/>
      <c r="BA426" s="169"/>
      <c r="BB426" s="169"/>
      <c r="BC426" s="169"/>
      <c r="BD426" s="169"/>
      <c r="BE426" s="169"/>
      <c r="BF426" s="169"/>
      <c r="BG426" s="169"/>
      <c r="BH426" s="169"/>
    </row>
    <row r="427" spans="1:60" outlineLevel="1" x14ac:dyDescent="0.2">
      <c r="A427" s="170"/>
      <c r="B427" s="181"/>
      <c r="C427" s="210" t="s">
        <v>693</v>
      </c>
      <c r="D427" s="184"/>
      <c r="E427" s="188">
        <v>18.45</v>
      </c>
      <c r="F427" s="193"/>
      <c r="G427" s="193"/>
      <c r="H427" s="193"/>
      <c r="I427" s="193"/>
      <c r="J427" s="193"/>
      <c r="K427" s="193"/>
      <c r="L427" s="193"/>
      <c r="M427" s="193"/>
      <c r="N427" s="193"/>
      <c r="O427" s="193"/>
      <c r="P427" s="193"/>
      <c r="Q427" s="193"/>
      <c r="R427" s="193"/>
      <c r="S427" s="193"/>
      <c r="T427" s="193"/>
      <c r="U427" s="194"/>
      <c r="V427" s="193"/>
      <c r="W427" s="169"/>
      <c r="X427" s="169"/>
      <c r="Y427" s="169"/>
      <c r="Z427" s="169"/>
      <c r="AA427" s="169"/>
      <c r="AB427" s="169"/>
      <c r="AC427" s="169"/>
      <c r="AD427" s="169"/>
      <c r="AE427" s="169"/>
      <c r="AF427" s="169"/>
      <c r="AG427" s="169" t="s">
        <v>222</v>
      </c>
      <c r="AH427" s="169">
        <v>0</v>
      </c>
      <c r="AI427" s="169"/>
      <c r="AJ427" s="169"/>
      <c r="AK427" s="169"/>
      <c r="AL427" s="169"/>
      <c r="AM427" s="169"/>
      <c r="AN427" s="169"/>
      <c r="AO427" s="169"/>
      <c r="AP427" s="169"/>
      <c r="AQ427" s="169"/>
      <c r="AR427" s="169"/>
      <c r="AS427" s="169"/>
      <c r="AT427" s="169"/>
      <c r="AU427" s="169"/>
      <c r="AV427" s="169"/>
      <c r="AW427" s="169"/>
      <c r="AX427" s="169"/>
      <c r="AY427" s="169"/>
      <c r="AZ427" s="169"/>
      <c r="BA427" s="169"/>
      <c r="BB427" s="169"/>
      <c r="BC427" s="169"/>
      <c r="BD427" s="169"/>
      <c r="BE427" s="169"/>
      <c r="BF427" s="169"/>
      <c r="BG427" s="169"/>
      <c r="BH427" s="169"/>
    </row>
    <row r="428" spans="1:60" outlineLevel="1" x14ac:dyDescent="0.2">
      <c r="A428" s="170">
        <v>146</v>
      </c>
      <c r="B428" s="181" t="s">
        <v>694</v>
      </c>
      <c r="C428" s="209" t="s">
        <v>695</v>
      </c>
      <c r="D428" s="183" t="s">
        <v>215</v>
      </c>
      <c r="E428" s="187">
        <v>371.63114999999999</v>
      </c>
      <c r="F428" s="192"/>
      <c r="G428" s="193">
        <f>ROUND(E428*F428,2)</f>
        <v>0</v>
      </c>
      <c r="H428" s="192"/>
      <c r="I428" s="193">
        <f>ROUND(E428*H428,2)</f>
        <v>0</v>
      </c>
      <c r="J428" s="192"/>
      <c r="K428" s="193">
        <f>ROUND(E428*J428,2)</f>
        <v>0</v>
      </c>
      <c r="L428" s="193">
        <v>15</v>
      </c>
      <c r="M428" s="193">
        <f>G428*(1+L428/100)</f>
        <v>0</v>
      </c>
      <c r="N428" s="193">
        <v>2.5400000000000002E-3</v>
      </c>
      <c r="O428" s="193">
        <f>ROUND(E428*N428,2)</f>
        <v>0.94</v>
      </c>
      <c r="P428" s="193">
        <v>0</v>
      </c>
      <c r="Q428" s="193">
        <f>ROUND(E428*P428,2)</f>
        <v>0</v>
      </c>
      <c r="R428" s="193"/>
      <c r="S428" s="193" t="s">
        <v>269</v>
      </c>
      <c r="T428" s="193">
        <v>0</v>
      </c>
      <c r="U428" s="194">
        <f>ROUND(E428*T428,2)</f>
        <v>0</v>
      </c>
      <c r="V428" s="193"/>
      <c r="W428" s="169"/>
      <c r="X428" s="169"/>
      <c r="Y428" s="169"/>
      <c r="Z428" s="169"/>
      <c r="AA428" s="169"/>
      <c r="AB428" s="169"/>
      <c r="AC428" s="169"/>
      <c r="AD428" s="169"/>
      <c r="AE428" s="169"/>
      <c r="AF428" s="169"/>
      <c r="AG428" s="169" t="s">
        <v>311</v>
      </c>
      <c r="AH428" s="169"/>
      <c r="AI428" s="169"/>
      <c r="AJ428" s="169"/>
      <c r="AK428" s="169"/>
      <c r="AL428" s="169"/>
      <c r="AM428" s="169"/>
      <c r="AN428" s="169"/>
      <c r="AO428" s="169"/>
      <c r="AP428" s="169"/>
      <c r="AQ428" s="169"/>
      <c r="AR428" s="169"/>
      <c r="AS428" s="169"/>
      <c r="AT428" s="169"/>
      <c r="AU428" s="169"/>
      <c r="AV428" s="169"/>
      <c r="AW428" s="169"/>
      <c r="AX428" s="169"/>
      <c r="AY428" s="169"/>
      <c r="AZ428" s="169"/>
      <c r="BA428" s="169"/>
      <c r="BB428" s="169"/>
      <c r="BC428" s="169"/>
      <c r="BD428" s="169"/>
      <c r="BE428" s="169"/>
      <c r="BF428" s="169"/>
      <c r="BG428" s="169"/>
      <c r="BH428" s="169"/>
    </row>
    <row r="429" spans="1:60" outlineLevel="1" x14ac:dyDescent="0.2">
      <c r="A429" s="170"/>
      <c r="B429" s="181"/>
      <c r="C429" s="210" t="s">
        <v>696</v>
      </c>
      <c r="D429" s="184"/>
      <c r="E429" s="188">
        <v>199.804</v>
      </c>
      <c r="F429" s="193"/>
      <c r="G429" s="193"/>
      <c r="H429" s="193"/>
      <c r="I429" s="193"/>
      <c r="J429" s="193"/>
      <c r="K429" s="193"/>
      <c r="L429" s="193"/>
      <c r="M429" s="193"/>
      <c r="N429" s="193"/>
      <c r="O429" s="193"/>
      <c r="P429" s="193"/>
      <c r="Q429" s="193"/>
      <c r="R429" s="193"/>
      <c r="S429" s="193"/>
      <c r="T429" s="193"/>
      <c r="U429" s="194"/>
      <c r="V429" s="193"/>
      <c r="W429" s="169"/>
      <c r="X429" s="169"/>
      <c r="Y429" s="169"/>
      <c r="Z429" s="169"/>
      <c r="AA429" s="169"/>
      <c r="AB429" s="169"/>
      <c r="AC429" s="169"/>
      <c r="AD429" s="169"/>
      <c r="AE429" s="169"/>
      <c r="AF429" s="169"/>
      <c r="AG429" s="169" t="s">
        <v>222</v>
      </c>
      <c r="AH429" s="169">
        <v>0</v>
      </c>
      <c r="AI429" s="169"/>
      <c r="AJ429" s="169"/>
      <c r="AK429" s="169"/>
      <c r="AL429" s="169"/>
      <c r="AM429" s="169"/>
      <c r="AN429" s="169"/>
      <c r="AO429" s="169"/>
      <c r="AP429" s="169"/>
      <c r="AQ429" s="169"/>
      <c r="AR429" s="169"/>
      <c r="AS429" s="169"/>
      <c r="AT429" s="169"/>
      <c r="AU429" s="169"/>
      <c r="AV429" s="169"/>
      <c r="AW429" s="169"/>
      <c r="AX429" s="169"/>
      <c r="AY429" s="169"/>
      <c r="AZ429" s="169"/>
      <c r="BA429" s="169"/>
      <c r="BB429" s="169"/>
      <c r="BC429" s="169"/>
      <c r="BD429" s="169"/>
      <c r="BE429" s="169"/>
      <c r="BF429" s="169"/>
      <c r="BG429" s="169"/>
      <c r="BH429" s="169"/>
    </row>
    <row r="430" spans="1:60" outlineLevel="1" x14ac:dyDescent="0.2">
      <c r="A430" s="170"/>
      <c r="B430" s="181"/>
      <c r="C430" s="210" t="s">
        <v>697</v>
      </c>
      <c r="D430" s="184"/>
      <c r="E430" s="188">
        <v>171.82714999999999</v>
      </c>
      <c r="F430" s="193"/>
      <c r="G430" s="193"/>
      <c r="H430" s="193"/>
      <c r="I430" s="193"/>
      <c r="J430" s="193"/>
      <c r="K430" s="193"/>
      <c r="L430" s="193"/>
      <c r="M430" s="193"/>
      <c r="N430" s="193"/>
      <c r="O430" s="193"/>
      <c r="P430" s="193"/>
      <c r="Q430" s="193"/>
      <c r="R430" s="193"/>
      <c r="S430" s="193"/>
      <c r="T430" s="193"/>
      <c r="U430" s="194"/>
      <c r="V430" s="193"/>
      <c r="W430" s="169"/>
      <c r="X430" s="169"/>
      <c r="Y430" s="169"/>
      <c r="Z430" s="169"/>
      <c r="AA430" s="169"/>
      <c r="AB430" s="169"/>
      <c r="AC430" s="169"/>
      <c r="AD430" s="169"/>
      <c r="AE430" s="169"/>
      <c r="AF430" s="169"/>
      <c r="AG430" s="169" t="s">
        <v>222</v>
      </c>
      <c r="AH430" s="169">
        <v>0</v>
      </c>
      <c r="AI430" s="169"/>
      <c r="AJ430" s="169"/>
      <c r="AK430" s="169"/>
      <c r="AL430" s="169"/>
      <c r="AM430" s="169"/>
      <c r="AN430" s="169"/>
      <c r="AO430" s="169"/>
      <c r="AP430" s="169"/>
      <c r="AQ430" s="169"/>
      <c r="AR430" s="169"/>
      <c r="AS430" s="169"/>
      <c r="AT430" s="169"/>
      <c r="AU430" s="169"/>
      <c r="AV430" s="169"/>
      <c r="AW430" s="169"/>
      <c r="AX430" s="169"/>
      <c r="AY430" s="169"/>
      <c r="AZ430" s="169"/>
      <c r="BA430" s="169"/>
      <c r="BB430" s="169"/>
      <c r="BC430" s="169"/>
      <c r="BD430" s="169"/>
      <c r="BE430" s="169"/>
      <c r="BF430" s="169"/>
      <c r="BG430" s="169"/>
      <c r="BH430" s="169"/>
    </row>
    <row r="431" spans="1:60" outlineLevel="1" x14ac:dyDescent="0.2">
      <c r="A431" s="170">
        <v>147</v>
      </c>
      <c r="B431" s="181" t="s">
        <v>698</v>
      </c>
      <c r="C431" s="209" t="s">
        <v>699</v>
      </c>
      <c r="D431" s="183" t="s">
        <v>215</v>
      </c>
      <c r="E431" s="187">
        <v>88</v>
      </c>
      <c r="F431" s="192"/>
      <c r="G431" s="193">
        <f>ROUND(E431*F431,2)</f>
        <v>0</v>
      </c>
      <c r="H431" s="192"/>
      <c r="I431" s="193">
        <f>ROUND(E431*H431,2)</f>
        <v>0</v>
      </c>
      <c r="J431" s="192"/>
      <c r="K431" s="193">
        <f>ROUND(E431*J431,2)</f>
        <v>0</v>
      </c>
      <c r="L431" s="193">
        <v>15</v>
      </c>
      <c r="M431" s="193">
        <f>G431*(1+L431/100)</f>
        <v>0</v>
      </c>
      <c r="N431" s="193">
        <v>2.3E-3</v>
      </c>
      <c r="O431" s="193">
        <f>ROUND(E431*N431,2)</f>
        <v>0.2</v>
      </c>
      <c r="P431" s="193">
        <v>0</v>
      </c>
      <c r="Q431" s="193">
        <f>ROUND(E431*P431,2)</f>
        <v>0</v>
      </c>
      <c r="R431" s="193" t="s">
        <v>310</v>
      </c>
      <c r="S431" s="193" t="s">
        <v>217</v>
      </c>
      <c r="T431" s="193">
        <v>0</v>
      </c>
      <c r="U431" s="194">
        <f>ROUND(E431*T431,2)</f>
        <v>0</v>
      </c>
      <c r="V431" s="193"/>
      <c r="W431" s="169"/>
      <c r="X431" s="169"/>
      <c r="Y431" s="169"/>
      <c r="Z431" s="169"/>
      <c r="AA431" s="169"/>
      <c r="AB431" s="169"/>
      <c r="AC431" s="169"/>
      <c r="AD431" s="169"/>
      <c r="AE431" s="169"/>
      <c r="AF431" s="169"/>
      <c r="AG431" s="169" t="s">
        <v>311</v>
      </c>
      <c r="AH431" s="169"/>
      <c r="AI431" s="169"/>
      <c r="AJ431" s="169"/>
      <c r="AK431" s="169"/>
      <c r="AL431" s="169"/>
      <c r="AM431" s="169"/>
      <c r="AN431" s="169"/>
      <c r="AO431" s="169"/>
      <c r="AP431" s="169"/>
      <c r="AQ431" s="169"/>
      <c r="AR431" s="169"/>
      <c r="AS431" s="169"/>
      <c r="AT431" s="169"/>
      <c r="AU431" s="169"/>
      <c r="AV431" s="169"/>
      <c r="AW431" s="169"/>
      <c r="AX431" s="169"/>
      <c r="AY431" s="169"/>
      <c r="AZ431" s="169"/>
      <c r="BA431" s="169"/>
      <c r="BB431" s="169"/>
      <c r="BC431" s="169"/>
      <c r="BD431" s="169"/>
      <c r="BE431" s="169"/>
      <c r="BF431" s="169"/>
      <c r="BG431" s="169"/>
      <c r="BH431" s="169"/>
    </row>
    <row r="432" spans="1:60" outlineLevel="1" x14ac:dyDescent="0.2">
      <c r="A432" s="170"/>
      <c r="B432" s="181"/>
      <c r="C432" s="210" t="s">
        <v>700</v>
      </c>
      <c r="D432" s="184"/>
      <c r="E432" s="188">
        <v>88</v>
      </c>
      <c r="F432" s="193"/>
      <c r="G432" s="193"/>
      <c r="H432" s="193"/>
      <c r="I432" s="193"/>
      <c r="J432" s="193"/>
      <c r="K432" s="193"/>
      <c r="L432" s="193"/>
      <c r="M432" s="193"/>
      <c r="N432" s="193"/>
      <c r="O432" s="193"/>
      <c r="P432" s="193"/>
      <c r="Q432" s="193"/>
      <c r="R432" s="193"/>
      <c r="S432" s="193"/>
      <c r="T432" s="193"/>
      <c r="U432" s="194"/>
      <c r="V432" s="193"/>
      <c r="W432" s="169"/>
      <c r="X432" s="169"/>
      <c r="Y432" s="169"/>
      <c r="Z432" s="169"/>
      <c r="AA432" s="169"/>
      <c r="AB432" s="169"/>
      <c r="AC432" s="169"/>
      <c r="AD432" s="169"/>
      <c r="AE432" s="169"/>
      <c r="AF432" s="169"/>
      <c r="AG432" s="169" t="s">
        <v>222</v>
      </c>
      <c r="AH432" s="169">
        <v>0</v>
      </c>
      <c r="AI432" s="169"/>
      <c r="AJ432" s="169"/>
      <c r="AK432" s="169"/>
      <c r="AL432" s="169"/>
      <c r="AM432" s="169"/>
      <c r="AN432" s="169"/>
      <c r="AO432" s="169"/>
      <c r="AP432" s="169"/>
      <c r="AQ432" s="169"/>
      <c r="AR432" s="169"/>
      <c r="AS432" s="169"/>
      <c r="AT432" s="169"/>
      <c r="AU432" s="169"/>
      <c r="AV432" s="169"/>
      <c r="AW432" s="169"/>
      <c r="AX432" s="169"/>
      <c r="AY432" s="169"/>
      <c r="AZ432" s="169"/>
      <c r="BA432" s="169"/>
      <c r="BB432" s="169"/>
      <c r="BC432" s="169"/>
      <c r="BD432" s="169"/>
      <c r="BE432" s="169"/>
      <c r="BF432" s="169"/>
      <c r="BG432" s="169"/>
      <c r="BH432" s="169"/>
    </row>
    <row r="433" spans="1:60" ht="22.5" outlineLevel="1" x14ac:dyDescent="0.2">
      <c r="A433" s="170">
        <v>148</v>
      </c>
      <c r="B433" s="181" t="s">
        <v>701</v>
      </c>
      <c r="C433" s="209" t="s">
        <v>702</v>
      </c>
      <c r="D433" s="183" t="s">
        <v>215</v>
      </c>
      <c r="E433" s="187">
        <v>70.040000000000006</v>
      </c>
      <c r="F433" s="192"/>
      <c r="G433" s="193">
        <f>ROUND(E433*F433,2)</f>
        <v>0</v>
      </c>
      <c r="H433" s="192"/>
      <c r="I433" s="193">
        <f>ROUND(E433*H433,2)</f>
        <v>0</v>
      </c>
      <c r="J433" s="192"/>
      <c r="K433" s="193">
        <f>ROUND(E433*J433,2)</f>
        <v>0</v>
      </c>
      <c r="L433" s="193">
        <v>15</v>
      </c>
      <c r="M433" s="193">
        <f>G433*(1+L433/100)</f>
        <v>0</v>
      </c>
      <c r="N433" s="193">
        <v>3.3E-4</v>
      </c>
      <c r="O433" s="193">
        <f>ROUND(E433*N433,2)</f>
        <v>0.02</v>
      </c>
      <c r="P433" s="193">
        <v>0</v>
      </c>
      <c r="Q433" s="193">
        <f>ROUND(E433*P433,2)</f>
        <v>0</v>
      </c>
      <c r="R433" s="193" t="s">
        <v>687</v>
      </c>
      <c r="S433" s="193" t="s">
        <v>217</v>
      </c>
      <c r="T433" s="193">
        <v>2.75E-2</v>
      </c>
      <c r="U433" s="194">
        <f>ROUND(E433*T433,2)</f>
        <v>1.93</v>
      </c>
      <c r="V433" s="193"/>
      <c r="W433" s="169"/>
      <c r="X433" s="169"/>
      <c r="Y433" s="169"/>
      <c r="Z433" s="169"/>
      <c r="AA433" s="169"/>
      <c r="AB433" s="169"/>
      <c r="AC433" s="169"/>
      <c r="AD433" s="169"/>
      <c r="AE433" s="169"/>
      <c r="AF433" s="169"/>
      <c r="AG433" s="169" t="s">
        <v>218</v>
      </c>
      <c r="AH433" s="169"/>
      <c r="AI433" s="169"/>
      <c r="AJ433" s="169"/>
      <c r="AK433" s="169"/>
      <c r="AL433" s="169"/>
      <c r="AM433" s="169"/>
      <c r="AN433" s="169"/>
      <c r="AO433" s="169"/>
      <c r="AP433" s="169"/>
      <c r="AQ433" s="169"/>
      <c r="AR433" s="169"/>
      <c r="AS433" s="169"/>
      <c r="AT433" s="169"/>
      <c r="AU433" s="169"/>
      <c r="AV433" s="169"/>
      <c r="AW433" s="169"/>
      <c r="AX433" s="169"/>
      <c r="AY433" s="169"/>
      <c r="AZ433" s="169"/>
      <c r="BA433" s="169"/>
      <c r="BB433" s="169"/>
      <c r="BC433" s="169"/>
      <c r="BD433" s="169"/>
      <c r="BE433" s="169"/>
      <c r="BF433" s="169"/>
      <c r="BG433" s="169"/>
      <c r="BH433" s="169"/>
    </row>
    <row r="434" spans="1:60" outlineLevel="1" x14ac:dyDescent="0.2">
      <c r="A434" s="170"/>
      <c r="B434" s="181"/>
      <c r="C434" s="210" t="s">
        <v>703</v>
      </c>
      <c r="D434" s="184"/>
      <c r="E434" s="188">
        <v>70.040000000000006</v>
      </c>
      <c r="F434" s="193"/>
      <c r="G434" s="193"/>
      <c r="H434" s="193"/>
      <c r="I434" s="193"/>
      <c r="J434" s="193"/>
      <c r="K434" s="193"/>
      <c r="L434" s="193"/>
      <c r="M434" s="193"/>
      <c r="N434" s="193"/>
      <c r="O434" s="193"/>
      <c r="P434" s="193"/>
      <c r="Q434" s="193"/>
      <c r="R434" s="193"/>
      <c r="S434" s="193"/>
      <c r="T434" s="193"/>
      <c r="U434" s="194"/>
      <c r="V434" s="193"/>
      <c r="W434" s="169"/>
      <c r="X434" s="169"/>
      <c r="Y434" s="169"/>
      <c r="Z434" s="169"/>
      <c r="AA434" s="169"/>
      <c r="AB434" s="169"/>
      <c r="AC434" s="169"/>
      <c r="AD434" s="169"/>
      <c r="AE434" s="169"/>
      <c r="AF434" s="169"/>
      <c r="AG434" s="169" t="s">
        <v>222</v>
      </c>
      <c r="AH434" s="169">
        <v>0</v>
      </c>
      <c r="AI434" s="169"/>
      <c r="AJ434" s="169"/>
      <c r="AK434" s="169"/>
      <c r="AL434" s="169"/>
      <c r="AM434" s="169"/>
      <c r="AN434" s="169"/>
      <c r="AO434" s="169"/>
      <c r="AP434" s="169"/>
      <c r="AQ434" s="169"/>
      <c r="AR434" s="169"/>
      <c r="AS434" s="169"/>
      <c r="AT434" s="169"/>
      <c r="AU434" s="169"/>
      <c r="AV434" s="169"/>
      <c r="AW434" s="169"/>
      <c r="AX434" s="169"/>
      <c r="AY434" s="169"/>
      <c r="AZ434" s="169"/>
      <c r="BA434" s="169"/>
      <c r="BB434" s="169"/>
      <c r="BC434" s="169"/>
      <c r="BD434" s="169"/>
      <c r="BE434" s="169"/>
      <c r="BF434" s="169"/>
      <c r="BG434" s="169"/>
      <c r="BH434" s="169"/>
    </row>
    <row r="435" spans="1:60" ht="22.5" outlineLevel="1" x14ac:dyDescent="0.2">
      <c r="A435" s="170">
        <v>149</v>
      </c>
      <c r="B435" s="181" t="s">
        <v>704</v>
      </c>
      <c r="C435" s="209" t="s">
        <v>705</v>
      </c>
      <c r="D435" s="183" t="s">
        <v>215</v>
      </c>
      <c r="E435" s="187">
        <v>55.23</v>
      </c>
      <c r="F435" s="192"/>
      <c r="G435" s="193">
        <f>ROUND(E435*F435,2)</f>
        <v>0</v>
      </c>
      <c r="H435" s="192"/>
      <c r="I435" s="193">
        <f>ROUND(E435*H435,2)</f>
        <v>0</v>
      </c>
      <c r="J435" s="192"/>
      <c r="K435" s="193">
        <f>ROUND(E435*J435,2)</f>
        <v>0</v>
      </c>
      <c r="L435" s="193">
        <v>15</v>
      </c>
      <c r="M435" s="193">
        <f>G435*(1+L435/100)</f>
        <v>0</v>
      </c>
      <c r="N435" s="193">
        <v>6.3000000000000003E-4</v>
      </c>
      <c r="O435" s="193">
        <f>ROUND(E435*N435,2)</f>
        <v>0.03</v>
      </c>
      <c r="P435" s="193">
        <v>0</v>
      </c>
      <c r="Q435" s="193">
        <f>ROUND(E435*P435,2)</f>
        <v>0</v>
      </c>
      <c r="R435" s="193" t="s">
        <v>687</v>
      </c>
      <c r="S435" s="193" t="s">
        <v>217</v>
      </c>
      <c r="T435" s="193">
        <v>6.4000000000000001E-2</v>
      </c>
      <c r="U435" s="194">
        <f>ROUND(E435*T435,2)</f>
        <v>3.53</v>
      </c>
      <c r="V435" s="193"/>
      <c r="W435" s="169"/>
      <c r="X435" s="169"/>
      <c r="Y435" s="169"/>
      <c r="Z435" s="169"/>
      <c r="AA435" s="169"/>
      <c r="AB435" s="169"/>
      <c r="AC435" s="169"/>
      <c r="AD435" s="169"/>
      <c r="AE435" s="169"/>
      <c r="AF435" s="169"/>
      <c r="AG435" s="169" t="s">
        <v>218</v>
      </c>
      <c r="AH435" s="169"/>
      <c r="AI435" s="169"/>
      <c r="AJ435" s="169"/>
      <c r="AK435" s="169"/>
      <c r="AL435" s="169"/>
      <c r="AM435" s="169"/>
      <c r="AN435" s="169"/>
      <c r="AO435" s="169"/>
      <c r="AP435" s="169"/>
      <c r="AQ435" s="169"/>
      <c r="AR435" s="169"/>
      <c r="AS435" s="169"/>
      <c r="AT435" s="169"/>
      <c r="AU435" s="169"/>
      <c r="AV435" s="169"/>
      <c r="AW435" s="169"/>
      <c r="AX435" s="169"/>
      <c r="AY435" s="169"/>
      <c r="AZ435" s="169"/>
      <c r="BA435" s="169"/>
      <c r="BB435" s="169"/>
      <c r="BC435" s="169"/>
      <c r="BD435" s="169"/>
      <c r="BE435" s="169"/>
      <c r="BF435" s="169"/>
      <c r="BG435" s="169"/>
      <c r="BH435" s="169"/>
    </row>
    <row r="436" spans="1:60" outlineLevel="1" x14ac:dyDescent="0.2">
      <c r="A436" s="170"/>
      <c r="B436" s="181"/>
      <c r="C436" s="210" t="s">
        <v>706</v>
      </c>
      <c r="D436" s="184"/>
      <c r="E436" s="188">
        <v>22.23</v>
      </c>
      <c r="F436" s="193"/>
      <c r="G436" s="193"/>
      <c r="H436" s="193"/>
      <c r="I436" s="193"/>
      <c r="J436" s="193"/>
      <c r="K436" s="193"/>
      <c r="L436" s="193"/>
      <c r="M436" s="193"/>
      <c r="N436" s="193"/>
      <c r="O436" s="193"/>
      <c r="P436" s="193"/>
      <c r="Q436" s="193"/>
      <c r="R436" s="193"/>
      <c r="S436" s="193"/>
      <c r="T436" s="193"/>
      <c r="U436" s="194"/>
      <c r="V436" s="193"/>
      <c r="W436" s="169"/>
      <c r="X436" s="169"/>
      <c r="Y436" s="169"/>
      <c r="Z436" s="169"/>
      <c r="AA436" s="169"/>
      <c r="AB436" s="169"/>
      <c r="AC436" s="169"/>
      <c r="AD436" s="169"/>
      <c r="AE436" s="169"/>
      <c r="AF436" s="169"/>
      <c r="AG436" s="169" t="s">
        <v>222</v>
      </c>
      <c r="AH436" s="169">
        <v>0</v>
      </c>
      <c r="AI436" s="169"/>
      <c r="AJ436" s="169"/>
      <c r="AK436" s="169"/>
      <c r="AL436" s="169"/>
      <c r="AM436" s="169"/>
      <c r="AN436" s="169"/>
      <c r="AO436" s="169"/>
      <c r="AP436" s="169"/>
      <c r="AQ436" s="169"/>
      <c r="AR436" s="169"/>
      <c r="AS436" s="169"/>
      <c r="AT436" s="169"/>
      <c r="AU436" s="169"/>
      <c r="AV436" s="169"/>
      <c r="AW436" s="169"/>
      <c r="AX436" s="169"/>
      <c r="AY436" s="169"/>
      <c r="AZ436" s="169"/>
      <c r="BA436" s="169"/>
      <c r="BB436" s="169"/>
      <c r="BC436" s="169"/>
      <c r="BD436" s="169"/>
      <c r="BE436" s="169"/>
      <c r="BF436" s="169"/>
      <c r="BG436" s="169"/>
      <c r="BH436" s="169"/>
    </row>
    <row r="437" spans="1:60" outlineLevel="1" x14ac:dyDescent="0.2">
      <c r="A437" s="170"/>
      <c r="B437" s="181"/>
      <c r="C437" s="210" t="s">
        <v>707</v>
      </c>
      <c r="D437" s="184"/>
      <c r="E437" s="188">
        <v>9.9</v>
      </c>
      <c r="F437" s="193"/>
      <c r="G437" s="193"/>
      <c r="H437" s="193"/>
      <c r="I437" s="193"/>
      <c r="J437" s="193"/>
      <c r="K437" s="193"/>
      <c r="L437" s="193"/>
      <c r="M437" s="193"/>
      <c r="N437" s="193"/>
      <c r="O437" s="193"/>
      <c r="P437" s="193"/>
      <c r="Q437" s="193"/>
      <c r="R437" s="193"/>
      <c r="S437" s="193"/>
      <c r="T437" s="193"/>
      <c r="U437" s="194"/>
      <c r="V437" s="193"/>
      <c r="W437" s="169"/>
      <c r="X437" s="169"/>
      <c r="Y437" s="169"/>
      <c r="Z437" s="169"/>
      <c r="AA437" s="169"/>
      <c r="AB437" s="169"/>
      <c r="AC437" s="169"/>
      <c r="AD437" s="169"/>
      <c r="AE437" s="169"/>
      <c r="AF437" s="169"/>
      <c r="AG437" s="169" t="s">
        <v>222</v>
      </c>
      <c r="AH437" s="169">
        <v>0</v>
      </c>
      <c r="AI437" s="169"/>
      <c r="AJ437" s="169"/>
      <c r="AK437" s="169"/>
      <c r="AL437" s="169"/>
      <c r="AM437" s="169"/>
      <c r="AN437" s="169"/>
      <c r="AO437" s="169"/>
      <c r="AP437" s="169"/>
      <c r="AQ437" s="169"/>
      <c r="AR437" s="169"/>
      <c r="AS437" s="169"/>
      <c r="AT437" s="169"/>
      <c r="AU437" s="169"/>
      <c r="AV437" s="169"/>
      <c r="AW437" s="169"/>
      <c r="AX437" s="169"/>
      <c r="AY437" s="169"/>
      <c r="AZ437" s="169"/>
      <c r="BA437" s="169"/>
      <c r="BB437" s="169"/>
      <c r="BC437" s="169"/>
      <c r="BD437" s="169"/>
      <c r="BE437" s="169"/>
      <c r="BF437" s="169"/>
      <c r="BG437" s="169"/>
      <c r="BH437" s="169"/>
    </row>
    <row r="438" spans="1:60" outlineLevel="1" x14ac:dyDescent="0.2">
      <c r="A438" s="170"/>
      <c r="B438" s="181"/>
      <c r="C438" s="210" t="s">
        <v>708</v>
      </c>
      <c r="D438" s="184"/>
      <c r="E438" s="188">
        <v>23.1</v>
      </c>
      <c r="F438" s="193"/>
      <c r="G438" s="193"/>
      <c r="H438" s="193"/>
      <c r="I438" s="193"/>
      <c r="J438" s="193"/>
      <c r="K438" s="193"/>
      <c r="L438" s="193"/>
      <c r="M438" s="193"/>
      <c r="N438" s="193"/>
      <c r="O438" s="193"/>
      <c r="P438" s="193"/>
      <c r="Q438" s="193"/>
      <c r="R438" s="193"/>
      <c r="S438" s="193"/>
      <c r="T438" s="193"/>
      <c r="U438" s="194"/>
      <c r="V438" s="193"/>
      <c r="W438" s="169"/>
      <c r="X438" s="169"/>
      <c r="Y438" s="169"/>
      <c r="Z438" s="169"/>
      <c r="AA438" s="169"/>
      <c r="AB438" s="169"/>
      <c r="AC438" s="169"/>
      <c r="AD438" s="169"/>
      <c r="AE438" s="169"/>
      <c r="AF438" s="169"/>
      <c r="AG438" s="169" t="s">
        <v>222</v>
      </c>
      <c r="AH438" s="169">
        <v>0</v>
      </c>
      <c r="AI438" s="169"/>
      <c r="AJ438" s="169"/>
      <c r="AK438" s="169"/>
      <c r="AL438" s="169"/>
      <c r="AM438" s="169"/>
      <c r="AN438" s="169"/>
      <c r="AO438" s="169"/>
      <c r="AP438" s="169"/>
      <c r="AQ438" s="169"/>
      <c r="AR438" s="169"/>
      <c r="AS438" s="169"/>
      <c r="AT438" s="169"/>
      <c r="AU438" s="169"/>
      <c r="AV438" s="169"/>
      <c r="AW438" s="169"/>
      <c r="AX438" s="169"/>
      <c r="AY438" s="169"/>
      <c r="AZ438" s="169"/>
      <c r="BA438" s="169"/>
      <c r="BB438" s="169"/>
      <c r="BC438" s="169"/>
      <c r="BD438" s="169"/>
      <c r="BE438" s="169"/>
      <c r="BF438" s="169"/>
      <c r="BG438" s="169"/>
      <c r="BH438" s="169"/>
    </row>
    <row r="439" spans="1:60" ht="22.5" outlineLevel="1" x14ac:dyDescent="0.2">
      <c r="A439" s="170">
        <v>150</v>
      </c>
      <c r="B439" s="181" t="s">
        <v>709</v>
      </c>
      <c r="C439" s="209" t="s">
        <v>710</v>
      </c>
      <c r="D439" s="183" t="s">
        <v>215</v>
      </c>
      <c r="E439" s="187">
        <v>70.040000000000006</v>
      </c>
      <c r="F439" s="192"/>
      <c r="G439" s="193">
        <f>ROUND(E439*F439,2)</f>
        <v>0</v>
      </c>
      <c r="H439" s="192"/>
      <c r="I439" s="193">
        <f>ROUND(E439*H439,2)</f>
        <v>0</v>
      </c>
      <c r="J439" s="192"/>
      <c r="K439" s="193">
        <f>ROUND(E439*J439,2)</f>
        <v>0</v>
      </c>
      <c r="L439" s="193">
        <v>15</v>
      </c>
      <c r="M439" s="193">
        <f>G439*(1+L439/100)</f>
        <v>0</v>
      </c>
      <c r="N439" s="193">
        <v>5.7000000000000002E-3</v>
      </c>
      <c r="O439" s="193">
        <f>ROUND(E439*N439,2)</f>
        <v>0.4</v>
      </c>
      <c r="P439" s="193">
        <v>0</v>
      </c>
      <c r="Q439" s="193">
        <f>ROUND(E439*P439,2)</f>
        <v>0</v>
      </c>
      <c r="R439" s="193" t="s">
        <v>687</v>
      </c>
      <c r="S439" s="193" t="s">
        <v>217</v>
      </c>
      <c r="T439" s="193">
        <v>0.22991</v>
      </c>
      <c r="U439" s="194">
        <f>ROUND(E439*T439,2)</f>
        <v>16.100000000000001</v>
      </c>
      <c r="V439" s="193"/>
      <c r="W439" s="169"/>
      <c r="X439" s="169"/>
      <c r="Y439" s="169"/>
      <c r="Z439" s="169"/>
      <c r="AA439" s="169"/>
      <c r="AB439" s="169"/>
      <c r="AC439" s="169"/>
      <c r="AD439" s="169"/>
      <c r="AE439" s="169"/>
      <c r="AF439" s="169"/>
      <c r="AG439" s="169" t="s">
        <v>218</v>
      </c>
      <c r="AH439" s="169"/>
      <c r="AI439" s="169"/>
      <c r="AJ439" s="169"/>
      <c r="AK439" s="169"/>
      <c r="AL439" s="169"/>
      <c r="AM439" s="169"/>
      <c r="AN439" s="169"/>
      <c r="AO439" s="169"/>
      <c r="AP439" s="169"/>
      <c r="AQ439" s="169"/>
      <c r="AR439" s="169"/>
      <c r="AS439" s="169"/>
      <c r="AT439" s="169"/>
      <c r="AU439" s="169"/>
      <c r="AV439" s="169"/>
      <c r="AW439" s="169"/>
      <c r="AX439" s="169"/>
      <c r="AY439" s="169"/>
      <c r="AZ439" s="169"/>
      <c r="BA439" s="169"/>
      <c r="BB439" s="169"/>
      <c r="BC439" s="169"/>
      <c r="BD439" s="169"/>
      <c r="BE439" s="169"/>
      <c r="BF439" s="169"/>
      <c r="BG439" s="169"/>
      <c r="BH439" s="169"/>
    </row>
    <row r="440" spans="1:60" ht="22.5" outlineLevel="1" x14ac:dyDescent="0.2">
      <c r="A440" s="170"/>
      <c r="B440" s="181"/>
      <c r="C440" s="272" t="s">
        <v>711</v>
      </c>
      <c r="D440" s="273"/>
      <c r="E440" s="274"/>
      <c r="F440" s="275"/>
      <c r="G440" s="276"/>
      <c r="H440" s="193"/>
      <c r="I440" s="193"/>
      <c r="J440" s="193"/>
      <c r="K440" s="193"/>
      <c r="L440" s="193"/>
      <c r="M440" s="193"/>
      <c r="N440" s="193"/>
      <c r="O440" s="193"/>
      <c r="P440" s="193"/>
      <c r="Q440" s="193"/>
      <c r="R440" s="193"/>
      <c r="S440" s="193"/>
      <c r="T440" s="193"/>
      <c r="U440" s="194"/>
      <c r="V440" s="193"/>
      <c r="W440" s="169"/>
      <c r="X440" s="169"/>
      <c r="Y440" s="169"/>
      <c r="Z440" s="169"/>
      <c r="AA440" s="169"/>
      <c r="AB440" s="169"/>
      <c r="AC440" s="169"/>
      <c r="AD440" s="169"/>
      <c r="AE440" s="169"/>
      <c r="AF440" s="169"/>
      <c r="AG440" s="169" t="s">
        <v>220</v>
      </c>
      <c r="AH440" s="169"/>
      <c r="AI440" s="169"/>
      <c r="AJ440" s="169"/>
      <c r="AK440" s="169"/>
      <c r="AL440" s="169"/>
      <c r="AM440" s="169"/>
      <c r="AN440" s="169"/>
      <c r="AO440" s="169"/>
      <c r="AP440" s="169"/>
      <c r="AQ440" s="169"/>
      <c r="AR440" s="169"/>
      <c r="AS440" s="169"/>
      <c r="AT440" s="169"/>
      <c r="AU440" s="169"/>
      <c r="AV440" s="169"/>
      <c r="AW440" s="169"/>
      <c r="AX440" s="169"/>
      <c r="AY440" s="169"/>
      <c r="AZ440" s="169"/>
      <c r="BA440" s="177" t="str">
        <f>C440</f>
        <v>Provedení očištění povrchu a natavení jedné vrstvy modifikovaného asfaltového pásu včetně dodávky materiálů.</v>
      </c>
      <c r="BB440" s="169"/>
      <c r="BC440" s="169"/>
      <c r="BD440" s="169"/>
      <c r="BE440" s="169"/>
      <c r="BF440" s="169"/>
      <c r="BG440" s="169"/>
      <c r="BH440" s="169"/>
    </row>
    <row r="441" spans="1:60" outlineLevel="1" x14ac:dyDescent="0.2">
      <c r="A441" s="170"/>
      <c r="B441" s="181"/>
      <c r="C441" s="210" t="s">
        <v>712</v>
      </c>
      <c r="D441" s="184"/>
      <c r="E441" s="188">
        <v>70.040000000000006</v>
      </c>
      <c r="F441" s="193"/>
      <c r="G441" s="193"/>
      <c r="H441" s="193"/>
      <c r="I441" s="193"/>
      <c r="J441" s="193"/>
      <c r="K441" s="193"/>
      <c r="L441" s="193"/>
      <c r="M441" s="193"/>
      <c r="N441" s="193"/>
      <c r="O441" s="193"/>
      <c r="P441" s="193"/>
      <c r="Q441" s="193"/>
      <c r="R441" s="193"/>
      <c r="S441" s="193"/>
      <c r="T441" s="193"/>
      <c r="U441" s="194"/>
      <c r="V441" s="193"/>
      <c r="W441" s="169"/>
      <c r="X441" s="169"/>
      <c r="Y441" s="169"/>
      <c r="Z441" s="169"/>
      <c r="AA441" s="169"/>
      <c r="AB441" s="169"/>
      <c r="AC441" s="169"/>
      <c r="AD441" s="169"/>
      <c r="AE441" s="169"/>
      <c r="AF441" s="169"/>
      <c r="AG441" s="169" t="s">
        <v>222</v>
      </c>
      <c r="AH441" s="169">
        <v>0</v>
      </c>
      <c r="AI441" s="169"/>
      <c r="AJ441" s="169"/>
      <c r="AK441" s="169"/>
      <c r="AL441" s="169"/>
      <c r="AM441" s="169"/>
      <c r="AN441" s="169"/>
      <c r="AO441" s="169"/>
      <c r="AP441" s="169"/>
      <c r="AQ441" s="169"/>
      <c r="AR441" s="169"/>
      <c r="AS441" s="169"/>
      <c r="AT441" s="169"/>
      <c r="AU441" s="169"/>
      <c r="AV441" s="169"/>
      <c r="AW441" s="169"/>
      <c r="AX441" s="169"/>
      <c r="AY441" s="169"/>
      <c r="AZ441" s="169"/>
      <c r="BA441" s="169"/>
      <c r="BB441" s="169"/>
      <c r="BC441" s="169"/>
      <c r="BD441" s="169"/>
      <c r="BE441" s="169"/>
      <c r="BF441" s="169"/>
      <c r="BG441" s="169"/>
      <c r="BH441" s="169"/>
    </row>
    <row r="442" spans="1:60" ht="22.5" outlineLevel="1" x14ac:dyDescent="0.2">
      <c r="A442" s="170">
        <v>151</v>
      </c>
      <c r="B442" s="181" t="s">
        <v>713</v>
      </c>
      <c r="C442" s="209" t="s">
        <v>714</v>
      </c>
      <c r="D442" s="183" t="s">
        <v>215</v>
      </c>
      <c r="E442" s="187">
        <v>55.23</v>
      </c>
      <c r="F442" s="192"/>
      <c r="G442" s="193">
        <f>ROUND(E442*F442,2)</f>
        <v>0</v>
      </c>
      <c r="H442" s="192"/>
      <c r="I442" s="193">
        <f>ROUND(E442*H442,2)</f>
        <v>0</v>
      </c>
      <c r="J442" s="192"/>
      <c r="K442" s="193">
        <f>ROUND(E442*J442,2)</f>
        <v>0</v>
      </c>
      <c r="L442" s="193">
        <v>15</v>
      </c>
      <c r="M442" s="193">
        <f>G442*(1+L442/100)</f>
        <v>0</v>
      </c>
      <c r="N442" s="193">
        <v>6.1000000000000004E-3</v>
      </c>
      <c r="O442" s="193">
        <f>ROUND(E442*N442,2)</f>
        <v>0.34</v>
      </c>
      <c r="P442" s="193">
        <v>0</v>
      </c>
      <c r="Q442" s="193">
        <f>ROUND(E442*P442,2)</f>
        <v>0</v>
      </c>
      <c r="R442" s="193" t="s">
        <v>687</v>
      </c>
      <c r="S442" s="193" t="s">
        <v>217</v>
      </c>
      <c r="T442" s="193">
        <v>0.26600000000000001</v>
      </c>
      <c r="U442" s="194">
        <f>ROUND(E442*T442,2)</f>
        <v>14.69</v>
      </c>
      <c r="V442" s="193"/>
      <c r="W442" s="169"/>
      <c r="X442" s="169"/>
      <c r="Y442" s="169"/>
      <c r="Z442" s="169"/>
      <c r="AA442" s="169"/>
      <c r="AB442" s="169"/>
      <c r="AC442" s="169"/>
      <c r="AD442" s="169"/>
      <c r="AE442" s="169"/>
      <c r="AF442" s="169"/>
      <c r="AG442" s="169" t="s">
        <v>218</v>
      </c>
      <c r="AH442" s="169"/>
      <c r="AI442" s="169"/>
      <c r="AJ442" s="169"/>
      <c r="AK442" s="169"/>
      <c r="AL442" s="169"/>
      <c r="AM442" s="169"/>
      <c r="AN442" s="169"/>
      <c r="AO442" s="169"/>
      <c r="AP442" s="169"/>
      <c r="AQ442" s="169"/>
      <c r="AR442" s="169"/>
      <c r="AS442" s="169"/>
      <c r="AT442" s="169"/>
      <c r="AU442" s="169"/>
      <c r="AV442" s="169"/>
      <c r="AW442" s="169"/>
      <c r="AX442" s="169"/>
      <c r="AY442" s="169"/>
      <c r="AZ442" s="169"/>
      <c r="BA442" s="169"/>
      <c r="BB442" s="169"/>
      <c r="BC442" s="169"/>
      <c r="BD442" s="169"/>
      <c r="BE442" s="169"/>
      <c r="BF442" s="169"/>
      <c r="BG442" s="169"/>
      <c r="BH442" s="169"/>
    </row>
    <row r="443" spans="1:60" outlineLevel="1" x14ac:dyDescent="0.2">
      <c r="A443" s="170"/>
      <c r="B443" s="181"/>
      <c r="C443" s="210" t="s">
        <v>706</v>
      </c>
      <c r="D443" s="184"/>
      <c r="E443" s="188">
        <v>22.23</v>
      </c>
      <c r="F443" s="193"/>
      <c r="G443" s="193"/>
      <c r="H443" s="193"/>
      <c r="I443" s="193"/>
      <c r="J443" s="193"/>
      <c r="K443" s="193"/>
      <c r="L443" s="193"/>
      <c r="M443" s="193"/>
      <c r="N443" s="193"/>
      <c r="O443" s="193"/>
      <c r="P443" s="193"/>
      <c r="Q443" s="193"/>
      <c r="R443" s="193"/>
      <c r="S443" s="193"/>
      <c r="T443" s="193"/>
      <c r="U443" s="194"/>
      <c r="V443" s="193"/>
      <c r="W443" s="169"/>
      <c r="X443" s="169"/>
      <c r="Y443" s="169"/>
      <c r="Z443" s="169"/>
      <c r="AA443" s="169"/>
      <c r="AB443" s="169"/>
      <c r="AC443" s="169"/>
      <c r="AD443" s="169"/>
      <c r="AE443" s="169"/>
      <c r="AF443" s="169"/>
      <c r="AG443" s="169" t="s">
        <v>222</v>
      </c>
      <c r="AH443" s="169">
        <v>0</v>
      </c>
      <c r="AI443" s="169"/>
      <c r="AJ443" s="169"/>
      <c r="AK443" s="169"/>
      <c r="AL443" s="169"/>
      <c r="AM443" s="169"/>
      <c r="AN443" s="169"/>
      <c r="AO443" s="169"/>
      <c r="AP443" s="169"/>
      <c r="AQ443" s="169"/>
      <c r="AR443" s="169"/>
      <c r="AS443" s="169"/>
      <c r="AT443" s="169"/>
      <c r="AU443" s="169"/>
      <c r="AV443" s="169"/>
      <c r="AW443" s="169"/>
      <c r="AX443" s="169"/>
      <c r="AY443" s="169"/>
      <c r="AZ443" s="169"/>
      <c r="BA443" s="169"/>
      <c r="BB443" s="169"/>
      <c r="BC443" s="169"/>
      <c r="BD443" s="169"/>
      <c r="BE443" s="169"/>
      <c r="BF443" s="169"/>
      <c r="BG443" s="169"/>
      <c r="BH443" s="169"/>
    </row>
    <row r="444" spans="1:60" outlineLevel="1" x14ac:dyDescent="0.2">
      <c r="A444" s="170"/>
      <c r="B444" s="181"/>
      <c r="C444" s="210" t="s">
        <v>707</v>
      </c>
      <c r="D444" s="184"/>
      <c r="E444" s="188">
        <v>9.9</v>
      </c>
      <c r="F444" s="193"/>
      <c r="G444" s="193"/>
      <c r="H444" s="193"/>
      <c r="I444" s="193"/>
      <c r="J444" s="193"/>
      <c r="K444" s="193"/>
      <c r="L444" s="193"/>
      <c r="M444" s="193"/>
      <c r="N444" s="193"/>
      <c r="O444" s="193"/>
      <c r="P444" s="193"/>
      <c r="Q444" s="193"/>
      <c r="R444" s="193"/>
      <c r="S444" s="193"/>
      <c r="T444" s="193"/>
      <c r="U444" s="194"/>
      <c r="V444" s="193"/>
      <c r="W444" s="169"/>
      <c r="X444" s="169"/>
      <c r="Y444" s="169"/>
      <c r="Z444" s="169"/>
      <c r="AA444" s="169"/>
      <c r="AB444" s="169"/>
      <c r="AC444" s="169"/>
      <c r="AD444" s="169"/>
      <c r="AE444" s="169"/>
      <c r="AF444" s="169"/>
      <c r="AG444" s="169" t="s">
        <v>222</v>
      </c>
      <c r="AH444" s="169">
        <v>0</v>
      </c>
      <c r="AI444" s="169"/>
      <c r="AJ444" s="169"/>
      <c r="AK444" s="169"/>
      <c r="AL444" s="169"/>
      <c r="AM444" s="169"/>
      <c r="AN444" s="169"/>
      <c r="AO444" s="169"/>
      <c r="AP444" s="169"/>
      <c r="AQ444" s="169"/>
      <c r="AR444" s="169"/>
      <c r="AS444" s="169"/>
      <c r="AT444" s="169"/>
      <c r="AU444" s="169"/>
      <c r="AV444" s="169"/>
      <c r="AW444" s="169"/>
      <c r="AX444" s="169"/>
      <c r="AY444" s="169"/>
      <c r="AZ444" s="169"/>
      <c r="BA444" s="169"/>
      <c r="BB444" s="169"/>
      <c r="BC444" s="169"/>
      <c r="BD444" s="169"/>
      <c r="BE444" s="169"/>
      <c r="BF444" s="169"/>
      <c r="BG444" s="169"/>
      <c r="BH444" s="169"/>
    </row>
    <row r="445" spans="1:60" outlineLevel="1" x14ac:dyDescent="0.2">
      <c r="A445" s="170"/>
      <c r="B445" s="181"/>
      <c r="C445" s="210" t="s">
        <v>708</v>
      </c>
      <c r="D445" s="184"/>
      <c r="E445" s="188">
        <v>23.1</v>
      </c>
      <c r="F445" s="193"/>
      <c r="G445" s="193"/>
      <c r="H445" s="193"/>
      <c r="I445" s="193"/>
      <c r="J445" s="193"/>
      <c r="K445" s="193"/>
      <c r="L445" s="193"/>
      <c r="M445" s="193"/>
      <c r="N445" s="193"/>
      <c r="O445" s="193"/>
      <c r="P445" s="193"/>
      <c r="Q445" s="193"/>
      <c r="R445" s="193"/>
      <c r="S445" s="193"/>
      <c r="T445" s="193"/>
      <c r="U445" s="194"/>
      <c r="V445" s="193"/>
      <c r="W445" s="169"/>
      <c r="X445" s="169"/>
      <c r="Y445" s="169"/>
      <c r="Z445" s="169"/>
      <c r="AA445" s="169"/>
      <c r="AB445" s="169"/>
      <c r="AC445" s="169"/>
      <c r="AD445" s="169"/>
      <c r="AE445" s="169"/>
      <c r="AF445" s="169"/>
      <c r="AG445" s="169" t="s">
        <v>222</v>
      </c>
      <c r="AH445" s="169">
        <v>0</v>
      </c>
      <c r="AI445" s="169"/>
      <c r="AJ445" s="169"/>
      <c r="AK445" s="169"/>
      <c r="AL445" s="169"/>
      <c r="AM445" s="169"/>
      <c r="AN445" s="169"/>
      <c r="AO445" s="169"/>
      <c r="AP445" s="169"/>
      <c r="AQ445" s="169"/>
      <c r="AR445" s="169"/>
      <c r="AS445" s="169"/>
      <c r="AT445" s="169"/>
      <c r="AU445" s="169"/>
      <c r="AV445" s="169"/>
      <c r="AW445" s="169"/>
      <c r="AX445" s="169"/>
      <c r="AY445" s="169"/>
      <c r="AZ445" s="169"/>
      <c r="BA445" s="169"/>
      <c r="BB445" s="169"/>
      <c r="BC445" s="169"/>
      <c r="BD445" s="169"/>
      <c r="BE445" s="169"/>
      <c r="BF445" s="169"/>
      <c r="BG445" s="169"/>
      <c r="BH445" s="169"/>
    </row>
    <row r="446" spans="1:60" outlineLevel="1" x14ac:dyDescent="0.2">
      <c r="A446" s="170">
        <v>152</v>
      </c>
      <c r="B446" s="181" t="s">
        <v>715</v>
      </c>
      <c r="C446" s="209" t="s">
        <v>716</v>
      </c>
      <c r="D446" s="183" t="s">
        <v>215</v>
      </c>
      <c r="E446" s="187">
        <v>118.97750000000001</v>
      </c>
      <c r="F446" s="192"/>
      <c r="G446" s="193">
        <f>ROUND(E446*F446,2)</f>
        <v>0</v>
      </c>
      <c r="H446" s="192"/>
      <c r="I446" s="193">
        <f>ROUND(E446*H446,2)</f>
        <v>0</v>
      </c>
      <c r="J446" s="192"/>
      <c r="K446" s="193">
        <f>ROUND(E446*J446,2)</f>
        <v>0</v>
      </c>
      <c r="L446" s="193">
        <v>15</v>
      </c>
      <c r="M446" s="193">
        <f>G446*(1+L446/100)</f>
        <v>0</v>
      </c>
      <c r="N446" s="193">
        <v>2.1000000000000001E-4</v>
      </c>
      <c r="O446" s="193">
        <f>ROUND(E446*N446,2)</f>
        <v>0.02</v>
      </c>
      <c r="P446" s="193">
        <v>0</v>
      </c>
      <c r="Q446" s="193">
        <f>ROUND(E446*P446,2)</f>
        <v>0</v>
      </c>
      <c r="R446" s="193" t="s">
        <v>687</v>
      </c>
      <c r="S446" s="193" t="s">
        <v>217</v>
      </c>
      <c r="T446" s="193">
        <v>9.5000000000000001E-2</v>
      </c>
      <c r="U446" s="194">
        <f>ROUND(E446*T446,2)</f>
        <v>11.3</v>
      </c>
      <c r="V446" s="193"/>
      <c r="W446" s="169"/>
      <c r="X446" s="169"/>
      <c r="Y446" s="169"/>
      <c r="Z446" s="169"/>
      <c r="AA446" s="169"/>
      <c r="AB446" s="169"/>
      <c r="AC446" s="169"/>
      <c r="AD446" s="169"/>
      <c r="AE446" s="169"/>
      <c r="AF446" s="169"/>
      <c r="AG446" s="169" t="s">
        <v>218</v>
      </c>
      <c r="AH446" s="169"/>
      <c r="AI446" s="169"/>
      <c r="AJ446" s="169"/>
      <c r="AK446" s="169"/>
      <c r="AL446" s="169"/>
      <c r="AM446" s="169"/>
      <c r="AN446" s="169"/>
      <c r="AO446" s="169"/>
      <c r="AP446" s="169"/>
      <c r="AQ446" s="169"/>
      <c r="AR446" s="169"/>
      <c r="AS446" s="169"/>
      <c r="AT446" s="169"/>
      <c r="AU446" s="169"/>
      <c r="AV446" s="169"/>
      <c r="AW446" s="169"/>
      <c r="AX446" s="169"/>
      <c r="AY446" s="169"/>
      <c r="AZ446" s="169"/>
      <c r="BA446" s="169"/>
      <c r="BB446" s="169"/>
      <c r="BC446" s="169"/>
      <c r="BD446" s="169"/>
      <c r="BE446" s="169"/>
      <c r="BF446" s="169"/>
      <c r="BG446" s="169"/>
      <c r="BH446" s="169"/>
    </row>
    <row r="447" spans="1:60" outlineLevel="1" x14ac:dyDescent="0.2">
      <c r="A447" s="170"/>
      <c r="B447" s="181"/>
      <c r="C447" s="210" t="s">
        <v>536</v>
      </c>
      <c r="D447" s="184"/>
      <c r="E447" s="188"/>
      <c r="F447" s="193"/>
      <c r="G447" s="193"/>
      <c r="H447" s="193"/>
      <c r="I447" s="193"/>
      <c r="J447" s="193"/>
      <c r="K447" s="193"/>
      <c r="L447" s="193"/>
      <c r="M447" s="193"/>
      <c r="N447" s="193"/>
      <c r="O447" s="193"/>
      <c r="P447" s="193"/>
      <c r="Q447" s="193"/>
      <c r="R447" s="193"/>
      <c r="S447" s="193"/>
      <c r="T447" s="193"/>
      <c r="U447" s="194"/>
      <c r="V447" s="193"/>
      <c r="W447" s="169"/>
      <c r="X447" s="169"/>
      <c r="Y447" s="169"/>
      <c r="Z447" s="169"/>
      <c r="AA447" s="169"/>
      <c r="AB447" s="169"/>
      <c r="AC447" s="169"/>
      <c r="AD447" s="169"/>
      <c r="AE447" s="169"/>
      <c r="AF447" s="169"/>
      <c r="AG447" s="169" t="s">
        <v>222</v>
      </c>
      <c r="AH447" s="169">
        <v>0</v>
      </c>
      <c r="AI447" s="169"/>
      <c r="AJ447" s="169"/>
      <c r="AK447" s="169"/>
      <c r="AL447" s="169"/>
      <c r="AM447" s="169"/>
      <c r="AN447" s="169"/>
      <c r="AO447" s="169"/>
      <c r="AP447" s="169"/>
      <c r="AQ447" s="169"/>
      <c r="AR447" s="169"/>
      <c r="AS447" s="169"/>
      <c r="AT447" s="169"/>
      <c r="AU447" s="169"/>
      <c r="AV447" s="169"/>
      <c r="AW447" s="169"/>
      <c r="AX447" s="169"/>
      <c r="AY447" s="169"/>
      <c r="AZ447" s="169"/>
      <c r="BA447" s="169"/>
      <c r="BB447" s="169"/>
      <c r="BC447" s="169"/>
      <c r="BD447" s="169"/>
      <c r="BE447" s="169"/>
      <c r="BF447" s="169"/>
      <c r="BG447" s="169"/>
      <c r="BH447" s="169"/>
    </row>
    <row r="448" spans="1:60" outlineLevel="1" x14ac:dyDescent="0.2">
      <c r="A448" s="170"/>
      <c r="B448" s="181"/>
      <c r="C448" s="210" t="s">
        <v>537</v>
      </c>
      <c r="D448" s="184"/>
      <c r="E448" s="188">
        <v>2.82</v>
      </c>
      <c r="F448" s="193"/>
      <c r="G448" s="193"/>
      <c r="H448" s="193"/>
      <c r="I448" s="193"/>
      <c r="J448" s="193"/>
      <c r="K448" s="193"/>
      <c r="L448" s="193"/>
      <c r="M448" s="193"/>
      <c r="N448" s="193"/>
      <c r="O448" s="193"/>
      <c r="P448" s="193"/>
      <c r="Q448" s="193"/>
      <c r="R448" s="193"/>
      <c r="S448" s="193"/>
      <c r="T448" s="193"/>
      <c r="U448" s="194"/>
      <c r="V448" s="193"/>
      <c r="W448" s="169"/>
      <c r="X448" s="169"/>
      <c r="Y448" s="169"/>
      <c r="Z448" s="169"/>
      <c r="AA448" s="169"/>
      <c r="AB448" s="169"/>
      <c r="AC448" s="169"/>
      <c r="AD448" s="169"/>
      <c r="AE448" s="169"/>
      <c r="AF448" s="169"/>
      <c r="AG448" s="169" t="s">
        <v>222</v>
      </c>
      <c r="AH448" s="169">
        <v>0</v>
      </c>
      <c r="AI448" s="169"/>
      <c r="AJ448" s="169"/>
      <c r="AK448" s="169"/>
      <c r="AL448" s="169"/>
      <c r="AM448" s="169"/>
      <c r="AN448" s="169"/>
      <c r="AO448" s="169"/>
      <c r="AP448" s="169"/>
      <c r="AQ448" s="169"/>
      <c r="AR448" s="169"/>
      <c r="AS448" s="169"/>
      <c r="AT448" s="169"/>
      <c r="AU448" s="169"/>
      <c r="AV448" s="169"/>
      <c r="AW448" s="169"/>
      <c r="AX448" s="169"/>
      <c r="AY448" s="169"/>
      <c r="AZ448" s="169"/>
      <c r="BA448" s="169"/>
      <c r="BB448" s="169"/>
      <c r="BC448" s="169"/>
      <c r="BD448" s="169"/>
      <c r="BE448" s="169"/>
      <c r="BF448" s="169"/>
      <c r="BG448" s="169"/>
      <c r="BH448" s="169"/>
    </row>
    <row r="449" spans="1:60" ht="22.5" outlineLevel="1" x14ac:dyDescent="0.2">
      <c r="A449" s="170"/>
      <c r="B449" s="181"/>
      <c r="C449" s="210" t="s">
        <v>538</v>
      </c>
      <c r="D449" s="184"/>
      <c r="E449" s="188">
        <v>26.963750000000001</v>
      </c>
      <c r="F449" s="193"/>
      <c r="G449" s="193"/>
      <c r="H449" s="193"/>
      <c r="I449" s="193"/>
      <c r="J449" s="193"/>
      <c r="K449" s="193"/>
      <c r="L449" s="193"/>
      <c r="M449" s="193"/>
      <c r="N449" s="193"/>
      <c r="O449" s="193"/>
      <c r="P449" s="193"/>
      <c r="Q449" s="193"/>
      <c r="R449" s="193"/>
      <c r="S449" s="193"/>
      <c r="T449" s="193"/>
      <c r="U449" s="194"/>
      <c r="V449" s="193"/>
      <c r="W449" s="169"/>
      <c r="X449" s="169"/>
      <c r="Y449" s="169"/>
      <c r="Z449" s="169"/>
      <c r="AA449" s="169"/>
      <c r="AB449" s="169"/>
      <c r="AC449" s="169"/>
      <c r="AD449" s="169"/>
      <c r="AE449" s="169"/>
      <c r="AF449" s="169"/>
      <c r="AG449" s="169" t="s">
        <v>222</v>
      </c>
      <c r="AH449" s="169">
        <v>0</v>
      </c>
      <c r="AI449" s="169"/>
      <c r="AJ449" s="169"/>
      <c r="AK449" s="169"/>
      <c r="AL449" s="169"/>
      <c r="AM449" s="169"/>
      <c r="AN449" s="169"/>
      <c r="AO449" s="169"/>
      <c r="AP449" s="169"/>
      <c r="AQ449" s="169"/>
      <c r="AR449" s="169"/>
      <c r="AS449" s="169"/>
      <c r="AT449" s="169"/>
      <c r="AU449" s="169"/>
      <c r="AV449" s="169"/>
      <c r="AW449" s="169"/>
      <c r="AX449" s="169"/>
      <c r="AY449" s="169"/>
      <c r="AZ449" s="169"/>
      <c r="BA449" s="169"/>
      <c r="BB449" s="169"/>
      <c r="BC449" s="169"/>
      <c r="BD449" s="169"/>
      <c r="BE449" s="169"/>
      <c r="BF449" s="169"/>
      <c r="BG449" s="169"/>
      <c r="BH449" s="169"/>
    </row>
    <row r="450" spans="1:60" ht="22.5" outlineLevel="1" x14ac:dyDescent="0.2">
      <c r="A450" s="170"/>
      <c r="B450" s="181"/>
      <c r="C450" s="210" t="s">
        <v>539</v>
      </c>
      <c r="D450" s="184"/>
      <c r="E450" s="188">
        <v>12.34775</v>
      </c>
      <c r="F450" s="193"/>
      <c r="G450" s="193"/>
      <c r="H450" s="193"/>
      <c r="I450" s="193"/>
      <c r="J450" s="193"/>
      <c r="K450" s="193"/>
      <c r="L450" s="193"/>
      <c r="M450" s="193"/>
      <c r="N450" s="193"/>
      <c r="O450" s="193"/>
      <c r="P450" s="193"/>
      <c r="Q450" s="193"/>
      <c r="R450" s="193"/>
      <c r="S450" s="193"/>
      <c r="T450" s="193"/>
      <c r="U450" s="194"/>
      <c r="V450" s="193"/>
      <c r="W450" s="169"/>
      <c r="X450" s="169"/>
      <c r="Y450" s="169"/>
      <c r="Z450" s="169"/>
      <c r="AA450" s="169"/>
      <c r="AB450" s="169"/>
      <c r="AC450" s="169"/>
      <c r="AD450" s="169"/>
      <c r="AE450" s="169"/>
      <c r="AF450" s="169"/>
      <c r="AG450" s="169" t="s">
        <v>222</v>
      </c>
      <c r="AH450" s="169">
        <v>0</v>
      </c>
      <c r="AI450" s="169"/>
      <c r="AJ450" s="169"/>
      <c r="AK450" s="169"/>
      <c r="AL450" s="169"/>
      <c r="AM450" s="169"/>
      <c r="AN450" s="169"/>
      <c r="AO450" s="169"/>
      <c r="AP450" s="169"/>
      <c r="AQ450" s="169"/>
      <c r="AR450" s="169"/>
      <c r="AS450" s="169"/>
      <c r="AT450" s="169"/>
      <c r="AU450" s="169"/>
      <c r="AV450" s="169"/>
      <c r="AW450" s="169"/>
      <c r="AX450" s="169"/>
      <c r="AY450" s="169"/>
      <c r="AZ450" s="169"/>
      <c r="BA450" s="169"/>
      <c r="BB450" s="169"/>
      <c r="BC450" s="169"/>
      <c r="BD450" s="169"/>
      <c r="BE450" s="169"/>
      <c r="BF450" s="169"/>
      <c r="BG450" s="169"/>
      <c r="BH450" s="169"/>
    </row>
    <row r="451" spans="1:60" ht="22.5" outlineLevel="1" x14ac:dyDescent="0.2">
      <c r="A451" s="170"/>
      <c r="B451" s="181"/>
      <c r="C451" s="210" t="s">
        <v>540</v>
      </c>
      <c r="D451" s="184"/>
      <c r="E451" s="188">
        <v>20.154</v>
      </c>
      <c r="F451" s="193"/>
      <c r="G451" s="193"/>
      <c r="H451" s="193"/>
      <c r="I451" s="193"/>
      <c r="J451" s="193"/>
      <c r="K451" s="193"/>
      <c r="L451" s="193"/>
      <c r="M451" s="193"/>
      <c r="N451" s="193"/>
      <c r="O451" s="193"/>
      <c r="P451" s="193"/>
      <c r="Q451" s="193"/>
      <c r="R451" s="193"/>
      <c r="S451" s="193"/>
      <c r="T451" s="193"/>
      <c r="U451" s="194"/>
      <c r="V451" s="193"/>
      <c r="W451" s="169"/>
      <c r="X451" s="169"/>
      <c r="Y451" s="169"/>
      <c r="Z451" s="169"/>
      <c r="AA451" s="169"/>
      <c r="AB451" s="169"/>
      <c r="AC451" s="169"/>
      <c r="AD451" s="169"/>
      <c r="AE451" s="169"/>
      <c r="AF451" s="169"/>
      <c r="AG451" s="169" t="s">
        <v>222</v>
      </c>
      <c r="AH451" s="169">
        <v>0</v>
      </c>
      <c r="AI451" s="169"/>
      <c r="AJ451" s="169"/>
      <c r="AK451" s="169"/>
      <c r="AL451" s="169"/>
      <c r="AM451" s="169"/>
      <c r="AN451" s="169"/>
      <c r="AO451" s="169"/>
      <c r="AP451" s="169"/>
      <c r="AQ451" s="169"/>
      <c r="AR451" s="169"/>
      <c r="AS451" s="169"/>
      <c r="AT451" s="169"/>
      <c r="AU451" s="169"/>
      <c r="AV451" s="169"/>
      <c r="AW451" s="169"/>
      <c r="AX451" s="169"/>
      <c r="AY451" s="169"/>
      <c r="AZ451" s="169"/>
      <c r="BA451" s="169"/>
      <c r="BB451" s="169"/>
      <c r="BC451" s="169"/>
      <c r="BD451" s="169"/>
      <c r="BE451" s="169"/>
      <c r="BF451" s="169"/>
      <c r="BG451" s="169"/>
      <c r="BH451" s="169"/>
    </row>
    <row r="452" spans="1:60" ht="22.5" outlineLevel="1" x14ac:dyDescent="0.2">
      <c r="A452" s="170"/>
      <c r="B452" s="181"/>
      <c r="C452" s="210" t="s">
        <v>541</v>
      </c>
      <c r="D452" s="184"/>
      <c r="E452" s="188">
        <v>12.554</v>
      </c>
      <c r="F452" s="193"/>
      <c r="G452" s="193"/>
      <c r="H452" s="193"/>
      <c r="I452" s="193"/>
      <c r="J452" s="193"/>
      <c r="K452" s="193"/>
      <c r="L452" s="193"/>
      <c r="M452" s="193"/>
      <c r="N452" s="193"/>
      <c r="O452" s="193"/>
      <c r="P452" s="193"/>
      <c r="Q452" s="193"/>
      <c r="R452" s="193"/>
      <c r="S452" s="193"/>
      <c r="T452" s="193"/>
      <c r="U452" s="194"/>
      <c r="V452" s="193"/>
      <c r="W452" s="169"/>
      <c r="X452" s="169"/>
      <c r="Y452" s="169"/>
      <c r="Z452" s="169"/>
      <c r="AA452" s="169"/>
      <c r="AB452" s="169"/>
      <c r="AC452" s="169"/>
      <c r="AD452" s="169"/>
      <c r="AE452" s="169"/>
      <c r="AF452" s="169"/>
      <c r="AG452" s="169" t="s">
        <v>222</v>
      </c>
      <c r="AH452" s="169">
        <v>0</v>
      </c>
      <c r="AI452" s="169"/>
      <c r="AJ452" s="169"/>
      <c r="AK452" s="169"/>
      <c r="AL452" s="169"/>
      <c r="AM452" s="169"/>
      <c r="AN452" s="169"/>
      <c r="AO452" s="169"/>
      <c r="AP452" s="169"/>
      <c r="AQ452" s="169"/>
      <c r="AR452" s="169"/>
      <c r="AS452" s="169"/>
      <c r="AT452" s="169"/>
      <c r="AU452" s="169"/>
      <c r="AV452" s="169"/>
      <c r="AW452" s="169"/>
      <c r="AX452" s="169"/>
      <c r="AY452" s="169"/>
      <c r="AZ452" s="169"/>
      <c r="BA452" s="169"/>
      <c r="BB452" s="169"/>
      <c r="BC452" s="169"/>
      <c r="BD452" s="169"/>
      <c r="BE452" s="169"/>
      <c r="BF452" s="169"/>
      <c r="BG452" s="169"/>
      <c r="BH452" s="169"/>
    </row>
    <row r="453" spans="1:60" outlineLevel="1" x14ac:dyDescent="0.2">
      <c r="A453" s="170"/>
      <c r="B453" s="181"/>
      <c r="C453" s="210" t="s">
        <v>542</v>
      </c>
      <c r="D453" s="184"/>
      <c r="E453" s="188">
        <v>21.038</v>
      </c>
      <c r="F453" s="193"/>
      <c r="G453" s="193"/>
      <c r="H453" s="193"/>
      <c r="I453" s="193"/>
      <c r="J453" s="193"/>
      <c r="K453" s="193"/>
      <c r="L453" s="193"/>
      <c r="M453" s="193"/>
      <c r="N453" s="193"/>
      <c r="O453" s="193"/>
      <c r="P453" s="193"/>
      <c r="Q453" s="193"/>
      <c r="R453" s="193"/>
      <c r="S453" s="193"/>
      <c r="T453" s="193"/>
      <c r="U453" s="194"/>
      <c r="V453" s="193"/>
      <c r="W453" s="169"/>
      <c r="X453" s="169"/>
      <c r="Y453" s="169"/>
      <c r="Z453" s="169"/>
      <c r="AA453" s="169"/>
      <c r="AB453" s="169"/>
      <c r="AC453" s="169"/>
      <c r="AD453" s="169"/>
      <c r="AE453" s="169"/>
      <c r="AF453" s="169"/>
      <c r="AG453" s="169" t="s">
        <v>222</v>
      </c>
      <c r="AH453" s="169">
        <v>0</v>
      </c>
      <c r="AI453" s="169"/>
      <c r="AJ453" s="169"/>
      <c r="AK453" s="169"/>
      <c r="AL453" s="169"/>
      <c r="AM453" s="169"/>
      <c r="AN453" s="169"/>
      <c r="AO453" s="169"/>
      <c r="AP453" s="169"/>
      <c r="AQ453" s="169"/>
      <c r="AR453" s="169"/>
      <c r="AS453" s="169"/>
      <c r="AT453" s="169"/>
      <c r="AU453" s="169"/>
      <c r="AV453" s="169"/>
      <c r="AW453" s="169"/>
      <c r="AX453" s="169"/>
      <c r="AY453" s="169"/>
      <c r="AZ453" s="169"/>
      <c r="BA453" s="169"/>
      <c r="BB453" s="169"/>
      <c r="BC453" s="169"/>
      <c r="BD453" s="169"/>
      <c r="BE453" s="169"/>
      <c r="BF453" s="169"/>
      <c r="BG453" s="169"/>
      <c r="BH453" s="169"/>
    </row>
    <row r="454" spans="1:60" outlineLevel="1" x14ac:dyDescent="0.2">
      <c r="A454" s="170"/>
      <c r="B454" s="181"/>
      <c r="C454" s="210" t="s">
        <v>717</v>
      </c>
      <c r="D454" s="184"/>
      <c r="E454" s="188">
        <v>23.1</v>
      </c>
      <c r="F454" s="193"/>
      <c r="G454" s="193"/>
      <c r="H454" s="193"/>
      <c r="I454" s="193"/>
      <c r="J454" s="193"/>
      <c r="K454" s="193"/>
      <c r="L454" s="193"/>
      <c r="M454" s="193"/>
      <c r="N454" s="193"/>
      <c r="O454" s="193"/>
      <c r="P454" s="193"/>
      <c r="Q454" s="193"/>
      <c r="R454" s="193"/>
      <c r="S454" s="193"/>
      <c r="T454" s="193"/>
      <c r="U454" s="194"/>
      <c r="V454" s="193"/>
      <c r="W454" s="169"/>
      <c r="X454" s="169"/>
      <c r="Y454" s="169"/>
      <c r="Z454" s="169"/>
      <c r="AA454" s="169"/>
      <c r="AB454" s="169"/>
      <c r="AC454" s="169"/>
      <c r="AD454" s="169"/>
      <c r="AE454" s="169"/>
      <c r="AF454" s="169"/>
      <c r="AG454" s="169" t="s">
        <v>222</v>
      </c>
      <c r="AH454" s="169">
        <v>0</v>
      </c>
      <c r="AI454" s="169"/>
      <c r="AJ454" s="169"/>
      <c r="AK454" s="169"/>
      <c r="AL454" s="169"/>
      <c r="AM454" s="169"/>
      <c r="AN454" s="169"/>
      <c r="AO454" s="169"/>
      <c r="AP454" s="169"/>
      <c r="AQ454" s="169"/>
      <c r="AR454" s="169"/>
      <c r="AS454" s="169"/>
      <c r="AT454" s="169"/>
      <c r="AU454" s="169"/>
      <c r="AV454" s="169"/>
      <c r="AW454" s="169"/>
      <c r="AX454" s="169"/>
      <c r="AY454" s="169"/>
      <c r="AZ454" s="169"/>
      <c r="BA454" s="169"/>
      <c r="BB454" s="169"/>
      <c r="BC454" s="169"/>
      <c r="BD454" s="169"/>
      <c r="BE454" s="169"/>
      <c r="BF454" s="169"/>
      <c r="BG454" s="169"/>
      <c r="BH454" s="169"/>
    </row>
    <row r="455" spans="1:60" outlineLevel="1" x14ac:dyDescent="0.2">
      <c r="A455" s="170">
        <v>153</v>
      </c>
      <c r="B455" s="181" t="s">
        <v>718</v>
      </c>
      <c r="C455" s="209" t="s">
        <v>719</v>
      </c>
      <c r="D455" s="183" t="s">
        <v>215</v>
      </c>
      <c r="E455" s="187">
        <v>118.97750000000001</v>
      </c>
      <c r="F455" s="192"/>
      <c r="G455" s="193">
        <f>ROUND(E455*F455,2)</f>
        <v>0</v>
      </c>
      <c r="H455" s="192"/>
      <c r="I455" s="193">
        <f>ROUND(E455*H455,2)</f>
        <v>0</v>
      </c>
      <c r="J455" s="192"/>
      <c r="K455" s="193">
        <f>ROUND(E455*J455,2)</f>
        <v>0</v>
      </c>
      <c r="L455" s="193">
        <v>15</v>
      </c>
      <c r="M455" s="193">
        <f>G455*(1+L455/100)</f>
        <v>0</v>
      </c>
      <c r="N455" s="193">
        <v>3.6800000000000001E-3</v>
      </c>
      <c r="O455" s="193">
        <f>ROUND(E455*N455,2)</f>
        <v>0.44</v>
      </c>
      <c r="P455" s="193">
        <v>0</v>
      </c>
      <c r="Q455" s="193">
        <f>ROUND(E455*P455,2)</f>
        <v>0</v>
      </c>
      <c r="R455" s="193" t="s">
        <v>687</v>
      </c>
      <c r="S455" s="193" t="s">
        <v>217</v>
      </c>
      <c r="T455" s="193">
        <v>0.38500000000000001</v>
      </c>
      <c r="U455" s="194">
        <f>ROUND(E455*T455,2)</f>
        <v>45.81</v>
      </c>
      <c r="V455" s="193"/>
      <c r="W455" s="169"/>
      <c r="X455" s="169"/>
      <c r="Y455" s="169"/>
      <c r="Z455" s="169"/>
      <c r="AA455" s="169"/>
      <c r="AB455" s="169"/>
      <c r="AC455" s="169"/>
      <c r="AD455" s="169"/>
      <c r="AE455" s="169"/>
      <c r="AF455" s="169"/>
      <c r="AG455" s="169" t="s">
        <v>218</v>
      </c>
      <c r="AH455" s="169"/>
      <c r="AI455" s="169"/>
      <c r="AJ455" s="169"/>
      <c r="AK455" s="169"/>
      <c r="AL455" s="169"/>
      <c r="AM455" s="169"/>
      <c r="AN455" s="169"/>
      <c r="AO455" s="169"/>
      <c r="AP455" s="169"/>
      <c r="AQ455" s="169"/>
      <c r="AR455" s="169"/>
      <c r="AS455" s="169"/>
      <c r="AT455" s="169"/>
      <c r="AU455" s="169"/>
      <c r="AV455" s="169"/>
      <c r="AW455" s="169"/>
      <c r="AX455" s="169"/>
      <c r="AY455" s="169"/>
      <c r="AZ455" s="169"/>
      <c r="BA455" s="169"/>
      <c r="BB455" s="169"/>
      <c r="BC455" s="169"/>
      <c r="BD455" s="169"/>
      <c r="BE455" s="169"/>
      <c r="BF455" s="169"/>
      <c r="BG455" s="169"/>
      <c r="BH455" s="169"/>
    </row>
    <row r="456" spans="1:60" outlineLevel="1" x14ac:dyDescent="0.2">
      <c r="A456" s="170"/>
      <c r="B456" s="181"/>
      <c r="C456" s="272" t="s">
        <v>720</v>
      </c>
      <c r="D456" s="273"/>
      <c r="E456" s="274"/>
      <c r="F456" s="275"/>
      <c r="G456" s="276"/>
      <c r="H456" s="193"/>
      <c r="I456" s="193"/>
      <c r="J456" s="193"/>
      <c r="K456" s="193"/>
      <c r="L456" s="193"/>
      <c r="M456" s="193"/>
      <c r="N456" s="193"/>
      <c r="O456" s="193"/>
      <c r="P456" s="193"/>
      <c r="Q456" s="193"/>
      <c r="R456" s="193"/>
      <c r="S456" s="193"/>
      <c r="T456" s="193"/>
      <c r="U456" s="194"/>
      <c r="V456" s="193"/>
      <c r="W456" s="169"/>
      <c r="X456" s="169"/>
      <c r="Y456" s="169"/>
      <c r="Z456" s="169"/>
      <c r="AA456" s="169"/>
      <c r="AB456" s="169"/>
      <c r="AC456" s="169"/>
      <c r="AD456" s="169"/>
      <c r="AE456" s="169"/>
      <c r="AF456" s="169"/>
      <c r="AG456" s="169" t="s">
        <v>220</v>
      </c>
      <c r="AH456" s="169"/>
      <c r="AI456" s="169"/>
      <c r="AJ456" s="169"/>
      <c r="AK456" s="169"/>
      <c r="AL456" s="169"/>
      <c r="AM456" s="169"/>
      <c r="AN456" s="169"/>
      <c r="AO456" s="169"/>
      <c r="AP456" s="169"/>
      <c r="AQ456" s="169"/>
      <c r="AR456" s="169"/>
      <c r="AS456" s="169"/>
      <c r="AT456" s="169"/>
      <c r="AU456" s="169"/>
      <c r="AV456" s="169"/>
      <c r="AW456" s="169"/>
      <c r="AX456" s="169"/>
      <c r="AY456" s="169"/>
      <c r="AZ456" s="169"/>
      <c r="BA456" s="177" t="str">
        <f>C456</f>
        <v>dvouvrstvá</v>
      </c>
      <c r="BB456" s="169"/>
      <c r="BC456" s="169"/>
      <c r="BD456" s="169"/>
      <c r="BE456" s="169"/>
      <c r="BF456" s="169"/>
      <c r="BG456" s="169"/>
      <c r="BH456" s="169"/>
    </row>
    <row r="457" spans="1:60" outlineLevel="1" x14ac:dyDescent="0.2">
      <c r="A457" s="170"/>
      <c r="B457" s="181"/>
      <c r="C457" s="210" t="s">
        <v>536</v>
      </c>
      <c r="D457" s="184"/>
      <c r="E457" s="188"/>
      <c r="F457" s="193"/>
      <c r="G457" s="193"/>
      <c r="H457" s="193"/>
      <c r="I457" s="193"/>
      <c r="J457" s="193"/>
      <c r="K457" s="193"/>
      <c r="L457" s="193"/>
      <c r="M457" s="193"/>
      <c r="N457" s="193"/>
      <c r="O457" s="193"/>
      <c r="P457" s="193"/>
      <c r="Q457" s="193"/>
      <c r="R457" s="193"/>
      <c r="S457" s="193"/>
      <c r="T457" s="193"/>
      <c r="U457" s="194"/>
      <c r="V457" s="193"/>
      <c r="W457" s="169"/>
      <c r="X457" s="169"/>
      <c r="Y457" s="169"/>
      <c r="Z457" s="169"/>
      <c r="AA457" s="169"/>
      <c r="AB457" s="169"/>
      <c r="AC457" s="169"/>
      <c r="AD457" s="169"/>
      <c r="AE457" s="169"/>
      <c r="AF457" s="169"/>
      <c r="AG457" s="169" t="s">
        <v>222</v>
      </c>
      <c r="AH457" s="169">
        <v>0</v>
      </c>
      <c r="AI457" s="169"/>
      <c r="AJ457" s="169"/>
      <c r="AK457" s="169"/>
      <c r="AL457" s="169"/>
      <c r="AM457" s="169"/>
      <c r="AN457" s="169"/>
      <c r="AO457" s="169"/>
      <c r="AP457" s="169"/>
      <c r="AQ457" s="169"/>
      <c r="AR457" s="169"/>
      <c r="AS457" s="169"/>
      <c r="AT457" s="169"/>
      <c r="AU457" s="169"/>
      <c r="AV457" s="169"/>
      <c r="AW457" s="169"/>
      <c r="AX457" s="169"/>
      <c r="AY457" s="169"/>
      <c r="AZ457" s="169"/>
      <c r="BA457" s="169"/>
      <c r="BB457" s="169"/>
      <c r="BC457" s="169"/>
      <c r="BD457" s="169"/>
      <c r="BE457" s="169"/>
      <c r="BF457" s="169"/>
      <c r="BG457" s="169"/>
      <c r="BH457" s="169"/>
    </row>
    <row r="458" spans="1:60" outlineLevel="1" x14ac:dyDescent="0.2">
      <c r="A458" s="170"/>
      <c r="B458" s="181"/>
      <c r="C458" s="210" t="s">
        <v>537</v>
      </c>
      <c r="D458" s="184"/>
      <c r="E458" s="188">
        <v>2.82</v>
      </c>
      <c r="F458" s="193"/>
      <c r="G458" s="193"/>
      <c r="H458" s="193"/>
      <c r="I458" s="193"/>
      <c r="J458" s="193"/>
      <c r="K458" s="193"/>
      <c r="L458" s="193"/>
      <c r="M458" s="193"/>
      <c r="N458" s="193"/>
      <c r="O458" s="193"/>
      <c r="P458" s="193"/>
      <c r="Q458" s="193"/>
      <c r="R458" s="193"/>
      <c r="S458" s="193"/>
      <c r="T458" s="193"/>
      <c r="U458" s="194"/>
      <c r="V458" s="193"/>
      <c r="W458" s="169"/>
      <c r="X458" s="169"/>
      <c r="Y458" s="169"/>
      <c r="Z458" s="169"/>
      <c r="AA458" s="169"/>
      <c r="AB458" s="169"/>
      <c r="AC458" s="169"/>
      <c r="AD458" s="169"/>
      <c r="AE458" s="169"/>
      <c r="AF458" s="169"/>
      <c r="AG458" s="169" t="s">
        <v>222</v>
      </c>
      <c r="AH458" s="169">
        <v>0</v>
      </c>
      <c r="AI458" s="169"/>
      <c r="AJ458" s="169"/>
      <c r="AK458" s="169"/>
      <c r="AL458" s="169"/>
      <c r="AM458" s="169"/>
      <c r="AN458" s="169"/>
      <c r="AO458" s="169"/>
      <c r="AP458" s="169"/>
      <c r="AQ458" s="169"/>
      <c r="AR458" s="169"/>
      <c r="AS458" s="169"/>
      <c r="AT458" s="169"/>
      <c r="AU458" s="169"/>
      <c r="AV458" s="169"/>
      <c r="AW458" s="169"/>
      <c r="AX458" s="169"/>
      <c r="AY458" s="169"/>
      <c r="AZ458" s="169"/>
      <c r="BA458" s="169"/>
      <c r="BB458" s="169"/>
      <c r="BC458" s="169"/>
      <c r="BD458" s="169"/>
      <c r="BE458" s="169"/>
      <c r="BF458" s="169"/>
      <c r="BG458" s="169"/>
      <c r="BH458" s="169"/>
    </row>
    <row r="459" spans="1:60" ht="22.5" outlineLevel="1" x14ac:dyDescent="0.2">
      <c r="A459" s="170"/>
      <c r="B459" s="181"/>
      <c r="C459" s="210" t="s">
        <v>538</v>
      </c>
      <c r="D459" s="184"/>
      <c r="E459" s="188">
        <v>26.963750000000001</v>
      </c>
      <c r="F459" s="193"/>
      <c r="G459" s="193"/>
      <c r="H459" s="193"/>
      <c r="I459" s="193"/>
      <c r="J459" s="193"/>
      <c r="K459" s="193"/>
      <c r="L459" s="193"/>
      <c r="M459" s="193"/>
      <c r="N459" s="193"/>
      <c r="O459" s="193"/>
      <c r="P459" s="193"/>
      <c r="Q459" s="193"/>
      <c r="R459" s="193"/>
      <c r="S459" s="193"/>
      <c r="T459" s="193"/>
      <c r="U459" s="194"/>
      <c r="V459" s="193"/>
      <c r="W459" s="169"/>
      <c r="X459" s="169"/>
      <c r="Y459" s="169"/>
      <c r="Z459" s="169"/>
      <c r="AA459" s="169"/>
      <c r="AB459" s="169"/>
      <c r="AC459" s="169"/>
      <c r="AD459" s="169"/>
      <c r="AE459" s="169"/>
      <c r="AF459" s="169"/>
      <c r="AG459" s="169" t="s">
        <v>222</v>
      </c>
      <c r="AH459" s="169">
        <v>0</v>
      </c>
      <c r="AI459" s="169"/>
      <c r="AJ459" s="169"/>
      <c r="AK459" s="169"/>
      <c r="AL459" s="169"/>
      <c r="AM459" s="169"/>
      <c r="AN459" s="169"/>
      <c r="AO459" s="169"/>
      <c r="AP459" s="169"/>
      <c r="AQ459" s="169"/>
      <c r="AR459" s="169"/>
      <c r="AS459" s="169"/>
      <c r="AT459" s="169"/>
      <c r="AU459" s="169"/>
      <c r="AV459" s="169"/>
      <c r="AW459" s="169"/>
      <c r="AX459" s="169"/>
      <c r="AY459" s="169"/>
      <c r="AZ459" s="169"/>
      <c r="BA459" s="169"/>
      <c r="BB459" s="169"/>
      <c r="BC459" s="169"/>
      <c r="BD459" s="169"/>
      <c r="BE459" s="169"/>
      <c r="BF459" s="169"/>
      <c r="BG459" s="169"/>
      <c r="BH459" s="169"/>
    </row>
    <row r="460" spans="1:60" ht="22.5" outlineLevel="1" x14ac:dyDescent="0.2">
      <c r="A460" s="170"/>
      <c r="B460" s="181"/>
      <c r="C460" s="210" t="s">
        <v>539</v>
      </c>
      <c r="D460" s="184"/>
      <c r="E460" s="188">
        <v>12.34775</v>
      </c>
      <c r="F460" s="193"/>
      <c r="G460" s="193"/>
      <c r="H460" s="193"/>
      <c r="I460" s="193"/>
      <c r="J460" s="193"/>
      <c r="K460" s="193"/>
      <c r="L460" s="193"/>
      <c r="M460" s="193"/>
      <c r="N460" s="193"/>
      <c r="O460" s="193"/>
      <c r="P460" s="193"/>
      <c r="Q460" s="193"/>
      <c r="R460" s="193"/>
      <c r="S460" s="193"/>
      <c r="T460" s="193"/>
      <c r="U460" s="194"/>
      <c r="V460" s="193"/>
      <c r="W460" s="169"/>
      <c r="X460" s="169"/>
      <c r="Y460" s="169"/>
      <c r="Z460" s="169"/>
      <c r="AA460" s="169"/>
      <c r="AB460" s="169"/>
      <c r="AC460" s="169"/>
      <c r="AD460" s="169"/>
      <c r="AE460" s="169"/>
      <c r="AF460" s="169"/>
      <c r="AG460" s="169" t="s">
        <v>222</v>
      </c>
      <c r="AH460" s="169">
        <v>0</v>
      </c>
      <c r="AI460" s="169"/>
      <c r="AJ460" s="169"/>
      <c r="AK460" s="169"/>
      <c r="AL460" s="169"/>
      <c r="AM460" s="169"/>
      <c r="AN460" s="169"/>
      <c r="AO460" s="169"/>
      <c r="AP460" s="169"/>
      <c r="AQ460" s="169"/>
      <c r="AR460" s="169"/>
      <c r="AS460" s="169"/>
      <c r="AT460" s="169"/>
      <c r="AU460" s="169"/>
      <c r="AV460" s="169"/>
      <c r="AW460" s="169"/>
      <c r="AX460" s="169"/>
      <c r="AY460" s="169"/>
      <c r="AZ460" s="169"/>
      <c r="BA460" s="169"/>
      <c r="BB460" s="169"/>
      <c r="BC460" s="169"/>
      <c r="BD460" s="169"/>
      <c r="BE460" s="169"/>
      <c r="BF460" s="169"/>
      <c r="BG460" s="169"/>
      <c r="BH460" s="169"/>
    </row>
    <row r="461" spans="1:60" ht="22.5" outlineLevel="1" x14ac:dyDescent="0.2">
      <c r="A461" s="170"/>
      <c r="B461" s="181"/>
      <c r="C461" s="210" t="s">
        <v>540</v>
      </c>
      <c r="D461" s="184"/>
      <c r="E461" s="188">
        <v>20.154</v>
      </c>
      <c r="F461" s="193"/>
      <c r="G461" s="193"/>
      <c r="H461" s="193"/>
      <c r="I461" s="193"/>
      <c r="J461" s="193"/>
      <c r="K461" s="193"/>
      <c r="L461" s="193"/>
      <c r="M461" s="193"/>
      <c r="N461" s="193"/>
      <c r="O461" s="193"/>
      <c r="P461" s="193"/>
      <c r="Q461" s="193"/>
      <c r="R461" s="193"/>
      <c r="S461" s="193"/>
      <c r="T461" s="193"/>
      <c r="U461" s="194"/>
      <c r="V461" s="193"/>
      <c r="W461" s="169"/>
      <c r="X461" s="169"/>
      <c r="Y461" s="169"/>
      <c r="Z461" s="169"/>
      <c r="AA461" s="169"/>
      <c r="AB461" s="169"/>
      <c r="AC461" s="169"/>
      <c r="AD461" s="169"/>
      <c r="AE461" s="169"/>
      <c r="AF461" s="169"/>
      <c r="AG461" s="169" t="s">
        <v>222</v>
      </c>
      <c r="AH461" s="169">
        <v>0</v>
      </c>
      <c r="AI461" s="169"/>
      <c r="AJ461" s="169"/>
      <c r="AK461" s="169"/>
      <c r="AL461" s="169"/>
      <c r="AM461" s="169"/>
      <c r="AN461" s="169"/>
      <c r="AO461" s="169"/>
      <c r="AP461" s="169"/>
      <c r="AQ461" s="169"/>
      <c r="AR461" s="169"/>
      <c r="AS461" s="169"/>
      <c r="AT461" s="169"/>
      <c r="AU461" s="169"/>
      <c r="AV461" s="169"/>
      <c r="AW461" s="169"/>
      <c r="AX461" s="169"/>
      <c r="AY461" s="169"/>
      <c r="AZ461" s="169"/>
      <c r="BA461" s="169"/>
      <c r="BB461" s="169"/>
      <c r="BC461" s="169"/>
      <c r="BD461" s="169"/>
      <c r="BE461" s="169"/>
      <c r="BF461" s="169"/>
      <c r="BG461" s="169"/>
      <c r="BH461" s="169"/>
    </row>
    <row r="462" spans="1:60" ht="22.5" outlineLevel="1" x14ac:dyDescent="0.2">
      <c r="A462" s="170"/>
      <c r="B462" s="181"/>
      <c r="C462" s="210" t="s">
        <v>541</v>
      </c>
      <c r="D462" s="184"/>
      <c r="E462" s="188">
        <v>12.554</v>
      </c>
      <c r="F462" s="193"/>
      <c r="G462" s="193"/>
      <c r="H462" s="193"/>
      <c r="I462" s="193"/>
      <c r="J462" s="193"/>
      <c r="K462" s="193"/>
      <c r="L462" s="193"/>
      <c r="M462" s="193"/>
      <c r="N462" s="193"/>
      <c r="O462" s="193"/>
      <c r="P462" s="193"/>
      <c r="Q462" s="193"/>
      <c r="R462" s="193"/>
      <c r="S462" s="193"/>
      <c r="T462" s="193"/>
      <c r="U462" s="194"/>
      <c r="V462" s="193"/>
      <c r="W462" s="169"/>
      <c r="X462" s="169"/>
      <c r="Y462" s="169"/>
      <c r="Z462" s="169"/>
      <c r="AA462" s="169"/>
      <c r="AB462" s="169"/>
      <c r="AC462" s="169"/>
      <c r="AD462" s="169"/>
      <c r="AE462" s="169"/>
      <c r="AF462" s="169"/>
      <c r="AG462" s="169" t="s">
        <v>222</v>
      </c>
      <c r="AH462" s="169">
        <v>0</v>
      </c>
      <c r="AI462" s="169"/>
      <c r="AJ462" s="169"/>
      <c r="AK462" s="169"/>
      <c r="AL462" s="169"/>
      <c r="AM462" s="169"/>
      <c r="AN462" s="169"/>
      <c r="AO462" s="169"/>
      <c r="AP462" s="169"/>
      <c r="AQ462" s="169"/>
      <c r="AR462" s="169"/>
      <c r="AS462" s="169"/>
      <c r="AT462" s="169"/>
      <c r="AU462" s="169"/>
      <c r="AV462" s="169"/>
      <c r="AW462" s="169"/>
      <c r="AX462" s="169"/>
      <c r="AY462" s="169"/>
      <c r="AZ462" s="169"/>
      <c r="BA462" s="169"/>
      <c r="BB462" s="169"/>
      <c r="BC462" s="169"/>
      <c r="BD462" s="169"/>
      <c r="BE462" s="169"/>
      <c r="BF462" s="169"/>
      <c r="BG462" s="169"/>
      <c r="BH462" s="169"/>
    </row>
    <row r="463" spans="1:60" outlineLevel="1" x14ac:dyDescent="0.2">
      <c r="A463" s="170"/>
      <c r="B463" s="181"/>
      <c r="C463" s="210" t="s">
        <v>542</v>
      </c>
      <c r="D463" s="184"/>
      <c r="E463" s="188">
        <v>21.038</v>
      </c>
      <c r="F463" s="193"/>
      <c r="G463" s="193"/>
      <c r="H463" s="193"/>
      <c r="I463" s="193"/>
      <c r="J463" s="193"/>
      <c r="K463" s="193"/>
      <c r="L463" s="193"/>
      <c r="M463" s="193"/>
      <c r="N463" s="193"/>
      <c r="O463" s="193"/>
      <c r="P463" s="193"/>
      <c r="Q463" s="193"/>
      <c r="R463" s="193"/>
      <c r="S463" s="193"/>
      <c r="T463" s="193"/>
      <c r="U463" s="194"/>
      <c r="V463" s="193"/>
      <c r="W463" s="169"/>
      <c r="X463" s="169"/>
      <c r="Y463" s="169"/>
      <c r="Z463" s="169"/>
      <c r="AA463" s="169"/>
      <c r="AB463" s="169"/>
      <c r="AC463" s="169"/>
      <c r="AD463" s="169"/>
      <c r="AE463" s="169"/>
      <c r="AF463" s="169"/>
      <c r="AG463" s="169" t="s">
        <v>222</v>
      </c>
      <c r="AH463" s="169">
        <v>0</v>
      </c>
      <c r="AI463" s="169"/>
      <c r="AJ463" s="169"/>
      <c r="AK463" s="169"/>
      <c r="AL463" s="169"/>
      <c r="AM463" s="169"/>
      <c r="AN463" s="169"/>
      <c r="AO463" s="169"/>
      <c r="AP463" s="169"/>
      <c r="AQ463" s="169"/>
      <c r="AR463" s="169"/>
      <c r="AS463" s="169"/>
      <c r="AT463" s="169"/>
      <c r="AU463" s="169"/>
      <c r="AV463" s="169"/>
      <c r="AW463" s="169"/>
      <c r="AX463" s="169"/>
      <c r="AY463" s="169"/>
      <c r="AZ463" s="169"/>
      <c r="BA463" s="169"/>
      <c r="BB463" s="169"/>
      <c r="BC463" s="169"/>
      <c r="BD463" s="169"/>
      <c r="BE463" s="169"/>
      <c r="BF463" s="169"/>
      <c r="BG463" s="169"/>
      <c r="BH463" s="169"/>
    </row>
    <row r="464" spans="1:60" outlineLevel="1" x14ac:dyDescent="0.2">
      <c r="A464" s="170"/>
      <c r="B464" s="181"/>
      <c r="C464" s="210" t="s">
        <v>717</v>
      </c>
      <c r="D464" s="184"/>
      <c r="E464" s="188">
        <v>23.1</v>
      </c>
      <c r="F464" s="193"/>
      <c r="G464" s="193"/>
      <c r="H464" s="193"/>
      <c r="I464" s="193"/>
      <c r="J464" s="193"/>
      <c r="K464" s="193"/>
      <c r="L464" s="193"/>
      <c r="M464" s="193"/>
      <c r="N464" s="193"/>
      <c r="O464" s="193"/>
      <c r="P464" s="193"/>
      <c r="Q464" s="193"/>
      <c r="R464" s="193"/>
      <c r="S464" s="193"/>
      <c r="T464" s="193"/>
      <c r="U464" s="194"/>
      <c r="V464" s="193"/>
      <c r="W464" s="169"/>
      <c r="X464" s="169"/>
      <c r="Y464" s="169"/>
      <c r="Z464" s="169"/>
      <c r="AA464" s="169"/>
      <c r="AB464" s="169"/>
      <c r="AC464" s="169"/>
      <c r="AD464" s="169"/>
      <c r="AE464" s="169"/>
      <c r="AF464" s="169"/>
      <c r="AG464" s="169" t="s">
        <v>222</v>
      </c>
      <c r="AH464" s="169">
        <v>0</v>
      </c>
      <c r="AI464" s="169"/>
      <c r="AJ464" s="169"/>
      <c r="AK464" s="169"/>
      <c r="AL464" s="169"/>
      <c r="AM464" s="169"/>
      <c r="AN464" s="169"/>
      <c r="AO464" s="169"/>
      <c r="AP464" s="169"/>
      <c r="AQ464" s="169"/>
      <c r="AR464" s="169"/>
      <c r="AS464" s="169"/>
      <c r="AT464" s="169"/>
      <c r="AU464" s="169"/>
      <c r="AV464" s="169"/>
      <c r="AW464" s="169"/>
      <c r="AX464" s="169"/>
      <c r="AY464" s="169"/>
      <c r="AZ464" s="169"/>
      <c r="BA464" s="169"/>
      <c r="BB464" s="169"/>
      <c r="BC464" s="169"/>
      <c r="BD464" s="169"/>
      <c r="BE464" s="169"/>
      <c r="BF464" s="169"/>
      <c r="BG464" s="169"/>
      <c r="BH464" s="169"/>
    </row>
    <row r="465" spans="1:60" outlineLevel="1" x14ac:dyDescent="0.2">
      <c r="A465" s="170">
        <v>154</v>
      </c>
      <c r="B465" s="181" t="s">
        <v>721</v>
      </c>
      <c r="C465" s="209" t="s">
        <v>722</v>
      </c>
      <c r="D465" s="183" t="s">
        <v>289</v>
      </c>
      <c r="E465" s="187">
        <v>2.4032</v>
      </c>
      <c r="F465" s="192"/>
      <c r="G465" s="193">
        <f>ROUND(E465*F465,2)</f>
        <v>0</v>
      </c>
      <c r="H465" s="192"/>
      <c r="I465" s="193">
        <f>ROUND(E465*H465,2)</f>
        <v>0</v>
      </c>
      <c r="J465" s="192"/>
      <c r="K465" s="193">
        <f>ROUND(E465*J465,2)</f>
        <v>0</v>
      </c>
      <c r="L465" s="193">
        <v>15</v>
      </c>
      <c r="M465" s="193">
        <f>G465*(1+L465/100)</f>
        <v>0</v>
      </c>
      <c r="N465" s="193">
        <v>0</v>
      </c>
      <c r="O465" s="193">
        <f>ROUND(E465*N465,2)</f>
        <v>0</v>
      </c>
      <c r="P465" s="193">
        <v>0</v>
      </c>
      <c r="Q465" s="193">
        <f>ROUND(E465*P465,2)</f>
        <v>0</v>
      </c>
      <c r="R465" s="193" t="s">
        <v>687</v>
      </c>
      <c r="S465" s="193" t="s">
        <v>217</v>
      </c>
      <c r="T465" s="193">
        <v>1.5980000000000001</v>
      </c>
      <c r="U465" s="194">
        <f>ROUND(E465*T465,2)</f>
        <v>3.84</v>
      </c>
      <c r="V465" s="193"/>
      <c r="W465" s="169"/>
      <c r="X465" s="169"/>
      <c r="Y465" s="169"/>
      <c r="Z465" s="169"/>
      <c r="AA465" s="169"/>
      <c r="AB465" s="169"/>
      <c r="AC465" s="169"/>
      <c r="AD465" s="169"/>
      <c r="AE465" s="169"/>
      <c r="AF465" s="169"/>
      <c r="AG465" s="169" t="s">
        <v>684</v>
      </c>
      <c r="AH465" s="169"/>
      <c r="AI465" s="169"/>
      <c r="AJ465" s="169"/>
      <c r="AK465" s="169"/>
      <c r="AL465" s="169"/>
      <c r="AM465" s="169"/>
      <c r="AN465" s="169"/>
      <c r="AO465" s="169"/>
      <c r="AP465" s="169"/>
      <c r="AQ465" s="169"/>
      <c r="AR465" s="169"/>
      <c r="AS465" s="169"/>
      <c r="AT465" s="169"/>
      <c r="AU465" s="169"/>
      <c r="AV465" s="169"/>
      <c r="AW465" s="169"/>
      <c r="AX465" s="169"/>
      <c r="AY465" s="169"/>
      <c r="AZ465" s="169"/>
      <c r="BA465" s="169"/>
      <c r="BB465" s="169"/>
      <c r="BC465" s="169"/>
      <c r="BD465" s="169"/>
      <c r="BE465" s="169"/>
      <c r="BF465" s="169"/>
      <c r="BG465" s="169"/>
      <c r="BH465" s="169"/>
    </row>
    <row r="466" spans="1:60" x14ac:dyDescent="0.2">
      <c r="A466" s="178" t="s">
        <v>211</v>
      </c>
      <c r="B466" s="182" t="s">
        <v>149</v>
      </c>
      <c r="C466" s="211" t="s">
        <v>150</v>
      </c>
      <c r="D466" s="185"/>
      <c r="E466" s="189"/>
      <c r="F466" s="195"/>
      <c r="G466" s="195">
        <f>SUMIF(AG467:AG470,"&lt;&gt;NOR",G467:G470)</f>
        <v>0</v>
      </c>
      <c r="H466" s="195"/>
      <c r="I466" s="195">
        <f>SUM(I467:I470)</f>
        <v>0</v>
      </c>
      <c r="J466" s="195"/>
      <c r="K466" s="195">
        <f>SUM(K467:K470)</f>
        <v>0</v>
      </c>
      <c r="L466" s="195"/>
      <c r="M466" s="195">
        <f>SUM(M467:M470)</f>
        <v>0</v>
      </c>
      <c r="N466" s="195"/>
      <c r="O466" s="195">
        <f>SUM(O467:O470)</f>
        <v>0.06</v>
      </c>
      <c r="P466" s="195"/>
      <c r="Q466" s="195">
        <f>SUM(Q467:Q470)</f>
        <v>0</v>
      </c>
      <c r="R466" s="195"/>
      <c r="S466" s="195"/>
      <c r="T466" s="195"/>
      <c r="U466" s="196">
        <f>SUM(U467:U470)</f>
        <v>7.8999999999999995</v>
      </c>
      <c r="V466" s="195"/>
      <c r="AG466" t="s">
        <v>212</v>
      </c>
    </row>
    <row r="467" spans="1:60" outlineLevel="1" x14ac:dyDescent="0.2">
      <c r="A467" s="170">
        <v>155</v>
      </c>
      <c r="B467" s="181" t="s">
        <v>723</v>
      </c>
      <c r="C467" s="209" t="s">
        <v>724</v>
      </c>
      <c r="D467" s="183" t="s">
        <v>303</v>
      </c>
      <c r="E467" s="187">
        <v>31</v>
      </c>
      <c r="F467" s="192"/>
      <c r="G467" s="193">
        <f>ROUND(E467*F467,2)</f>
        <v>0</v>
      </c>
      <c r="H467" s="192"/>
      <c r="I467" s="193">
        <f>ROUND(E467*H467,2)</f>
        <v>0</v>
      </c>
      <c r="J467" s="192"/>
      <c r="K467" s="193">
        <f>ROUND(E467*J467,2)</f>
        <v>0</v>
      </c>
      <c r="L467" s="193">
        <v>15</v>
      </c>
      <c r="M467" s="193">
        <f>G467*(1+L467/100)</f>
        <v>0</v>
      </c>
      <c r="N467" s="193">
        <v>1.8400000000000001E-3</v>
      </c>
      <c r="O467" s="193">
        <f>ROUND(E467*N467,2)</f>
        <v>0.06</v>
      </c>
      <c r="P467" s="193">
        <v>0</v>
      </c>
      <c r="Q467" s="193">
        <f>ROUND(E467*P467,2)</f>
        <v>0</v>
      </c>
      <c r="R467" s="193"/>
      <c r="S467" s="193" t="s">
        <v>269</v>
      </c>
      <c r="T467" s="193">
        <v>0.252</v>
      </c>
      <c r="U467" s="194">
        <f>ROUND(E467*T467,2)</f>
        <v>7.81</v>
      </c>
      <c r="V467" s="193"/>
      <c r="W467" s="169"/>
      <c r="X467" s="169"/>
      <c r="Y467" s="169"/>
      <c r="Z467" s="169"/>
      <c r="AA467" s="169"/>
      <c r="AB467" s="169"/>
      <c r="AC467" s="169"/>
      <c r="AD467" s="169"/>
      <c r="AE467" s="169"/>
      <c r="AF467" s="169"/>
      <c r="AG467" s="169" t="s">
        <v>218</v>
      </c>
      <c r="AH467" s="169"/>
      <c r="AI467" s="169"/>
      <c r="AJ467" s="169"/>
      <c r="AK467" s="169"/>
      <c r="AL467" s="169"/>
      <c r="AM467" s="169"/>
      <c r="AN467" s="169"/>
      <c r="AO467" s="169"/>
      <c r="AP467" s="169"/>
      <c r="AQ467" s="169"/>
      <c r="AR467" s="169"/>
      <c r="AS467" s="169"/>
      <c r="AT467" s="169"/>
      <c r="AU467" s="169"/>
      <c r="AV467" s="169"/>
      <c r="AW467" s="169"/>
      <c r="AX467" s="169"/>
      <c r="AY467" s="169"/>
      <c r="AZ467" s="169"/>
      <c r="BA467" s="169"/>
      <c r="BB467" s="169"/>
      <c r="BC467" s="169"/>
      <c r="BD467" s="169"/>
      <c r="BE467" s="169"/>
      <c r="BF467" s="169"/>
      <c r="BG467" s="169"/>
      <c r="BH467" s="169"/>
    </row>
    <row r="468" spans="1:60" outlineLevel="1" x14ac:dyDescent="0.2">
      <c r="A468" s="170"/>
      <c r="B468" s="181"/>
      <c r="C468" s="272" t="s">
        <v>725</v>
      </c>
      <c r="D468" s="273"/>
      <c r="E468" s="274"/>
      <c r="F468" s="275"/>
      <c r="G468" s="276"/>
      <c r="H468" s="193"/>
      <c r="I468" s="193"/>
      <c r="J468" s="193"/>
      <c r="K468" s="193"/>
      <c r="L468" s="193"/>
      <c r="M468" s="193"/>
      <c r="N468" s="193"/>
      <c r="O468" s="193"/>
      <c r="P468" s="193"/>
      <c r="Q468" s="193"/>
      <c r="R468" s="193"/>
      <c r="S468" s="193"/>
      <c r="T468" s="193"/>
      <c r="U468" s="194"/>
      <c r="V468" s="193"/>
      <c r="W468" s="169"/>
      <c r="X468" s="169"/>
      <c r="Y468" s="169"/>
      <c r="Z468" s="169"/>
      <c r="AA468" s="169"/>
      <c r="AB468" s="169"/>
      <c r="AC468" s="169"/>
      <c r="AD468" s="169"/>
      <c r="AE468" s="169"/>
      <c r="AF468" s="169"/>
      <c r="AG468" s="169" t="s">
        <v>220</v>
      </c>
      <c r="AH468" s="169"/>
      <c r="AI468" s="169"/>
      <c r="AJ468" s="169"/>
      <c r="AK468" s="169"/>
      <c r="AL468" s="169"/>
      <c r="AM468" s="169"/>
      <c r="AN468" s="169"/>
      <c r="AO468" s="169"/>
      <c r="AP468" s="169"/>
      <c r="AQ468" s="169"/>
      <c r="AR468" s="169"/>
      <c r="AS468" s="169"/>
      <c r="AT468" s="169"/>
      <c r="AU468" s="169"/>
      <c r="AV468" s="169"/>
      <c r="AW468" s="169"/>
      <c r="AX468" s="169"/>
      <c r="AY468" s="169"/>
      <c r="AZ468" s="169"/>
      <c r="BA468" s="177" t="str">
        <f>C468</f>
        <v>Úprava délky a připevnění okapnice natloukacími hmoždinkami včetně dodávky okapnice.</v>
      </c>
      <c r="BB468" s="169"/>
      <c r="BC468" s="169"/>
      <c r="BD468" s="169"/>
      <c r="BE468" s="169"/>
      <c r="BF468" s="169"/>
      <c r="BG468" s="169"/>
      <c r="BH468" s="169"/>
    </row>
    <row r="469" spans="1:60" outlineLevel="1" x14ac:dyDescent="0.2">
      <c r="A469" s="170"/>
      <c r="B469" s="181"/>
      <c r="C469" s="210" t="s">
        <v>726</v>
      </c>
      <c r="D469" s="184"/>
      <c r="E469" s="188">
        <v>31</v>
      </c>
      <c r="F469" s="193"/>
      <c r="G469" s="193"/>
      <c r="H469" s="193"/>
      <c r="I469" s="193"/>
      <c r="J469" s="193"/>
      <c r="K469" s="193"/>
      <c r="L469" s="193"/>
      <c r="M469" s="193"/>
      <c r="N469" s="193"/>
      <c r="O469" s="193"/>
      <c r="P469" s="193"/>
      <c r="Q469" s="193"/>
      <c r="R469" s="193"/>
      <c r="S469" s="193"/>
      <c r="T469" s="193"/>
      <c r="U469" s="194"/>
      <c r="V469" s="193"/>
      <c r="W469" s="169"/>
      <c r="X469" s="169"/>
      <c r="Y469" s="169"/>
      <c r="Z469" s="169"/>
      <c r="AA469" s="169"/>
      <c r="AB469" s="169"/>
      <c r="AC469" s="169"/>
      <c r="AD469" s="169"/>
      <c r="AE469" s="169"/>
      <c r="AF469" s="169"/>
      <c r="AG469" s="169" t="s">
        <v>222</v>
      </c>
      <c r="AH469" s="169">
        <v>0</v>
      </c>
      <c r="AI469" s="169"/>
      <c r="AJ469" s="169"/>
      <c r="AK469" s="169"/>
      <c r="AL469" s="169"/>
      <c r="AM469" s="169"/>
      <c r="AN469" s="169"/>
      <c r="AO469" s="169"/>
      <c r="AP469" s="169"/>
      <c r="AQ469" s="169"/>
      <c r="AR469" s="169"/>
      <c r="AS469" s="169"/>
      <c r="AT469" s="169"/>
      <c r="AU469" s="169"/>
      <c r="AV469" s="169"/>
      <c r="AW469" s="169"/>
      <c r="AX469" s="169"/>
      <c r="AY469" s="169"/>
      <c r="AZ469" s="169"/>
      <c r="BA469" s="169"/>
      <c r="BB469" s="169"/>
      <c r="BC469" s="169"/>
      <c r="BD469" s="169"/>
      <c r="BE469" s="169"/>
      <c r="BF469" s="169"/>
      <c r="BG469" s="169"/>
      <c r="BH469" s="169"/>
    </row>
    <row r="470" spans="1:60" outlineLevel="1" x14ac:dyDescent="0.2">
      <c r="A470" s="170">
        <v>156</v>
      </c>
      <c r="B470" s="181" t="s">
        <v>727</v>
      </c>
      <c r="C470" s="209" t="s">
        <v>728</v>
      </c>
      <c r="D470" s="183" t="s">
        <v>289</v>
      </c>
      <c r="E470" s="187">
        <v>5.704E-2</v>
      </c>
      <c r="F470" s="192"/>
      <c r="G470" s="193">
        <f>ROUND(E470*F470,2)</f>
        <v>0</v>
      </c>
      <c r="H470" s="192"/>
      <c r="I470" s="193">
        <f>ROUND(E470*H470,2)</f>
        <v>0</v>
      </c>
      <c r="J470" s="192"/>
      <c r="K470" s="193">
        <f>ROUND(E470*J470,2)</f>
        <v>0</v>
      </c>
      <c r="L470" s="193">
        <v>15</v>
      </c>
      <c r="M470" s="193">
        <f>G470*(1+L470/100)</f>
        <v>0</v>
      </c>
      <c r="N470" s="193">
        <v>0</v>
      </c>
      <c r="O470" s="193">
        <f>ROUND(E470*N470,2)</f>
        <v>0</v>
      </c>
      <c r="P470" s="193">
        <v>0</v>
      </c>
      <c r="Q470" s="193">
        <f>ROUND(E470*P470,2)</f>
        <v>0</v>
      </c>
      <c r="R470" s="193" t="s">
        <v>687</v>
      </c>
      <c r="S470" s="193" t="s">
        <v>217</v>
      </c>
      <c r="T470" s="193">
        <v>1.609</v>
      </c>
      <c r="U470" s="194">
        <f>ROUND(E470*T470,2)</f>
        <v>0.09</v>
      </c>
      <c r="V470" s="193"/>
      <c r="W470" s="169"/>
      <c r="X470" s="169"/>
      <c r="Y470" s="169"/>
      <c r="Z470" s="169"/>
      <c r="AA470" s="169"/>
      <c r="AB470" s="169"/>
      <c r="AC470" s="169"/>
      <c r="AD470" s="169"/>
      <c r="AE470" s="169"/>
      <c r="AF470" s="169"/>
      <c r="AG470" s="169" t="s">
        <v>684</v>
      </c>
      <c r="AH470" s="169"/>
      <c r="AI470" s="169"/>
      <c r="AJ470" s="169"/>
      <c r="AK470" s="169"/>
      <c r="AL470" s="169"/>
      <c r="AM470" s="169"/>
      <c r="AN470" s="169"/>
      <c r="AO470" s="169"/>
      <c r="AP470" s="169"/>
      <c r="AQ470" s="169"/>
      <c r="AR470" s="169"/>
      <c r="AS470" s="169"/>
      <c r="AT470" s="169"/>
      <c r="AU470" s="169"/>
      <c r="AV470" s="169"/>
      <c r="AW470" s="169"/>
      <c r="AX470" s="169"/>
      <c r="AY470" s="169"/>
      <c r="AZ470" s="169"/>
      <c r="BA470" s="169"/>
      <c r="BB470" s="169"/>
      <c r="BC470" s="169"/>
      <c r="BD470" s="169"/>
      <c r="BE470" s="169"/>
      <c r="BF470" s="169"/>
      <c r="BG470" s="169"/>
      <c r="BH470" s="169"/>
    </row>
    <row r="471" spans="1:60" x14ac:dyDescent="0.2">
      <c r="A471" s="178" t="s">
        <v>211</v>
      </c>
      <c r="B471" s="182" t="s">
        <v>151</v>
      </c>
      <c r="C471" s="211" t="s">
        <v>126</v>
      </c>
      <c r="D471" s="185"/>
      <c r="E471" s="189"/>
      <c r="F471" s="195"/>
      <c r="G471" s="195">
        <f>SUMIF(AG472:AG490,"&lt;&gt;NOR",G472:G490)</f>
        <v>0</v>
      </c>
      <c r="H471" s="195"/>
      <c r="I471" s="195">
        <f>SUM(I472:I490)</f>
        <v>0</v>
      </c>
      <c r="J471" s="195"/>
      <c r="K471" s="195">
        <f>SUM(K472:K490)</f>
        <v>0</v>
      </c>
      <c r="L471" s="195"/>
      <c r="M471" s="195">
        <f>SUM(M472:M490)</f>
        <v>0</v>
      </c>
      <c r="N471" s="195"/>
      <c r="O471" s="195">
        <f>SUM(O472:O490)</f>
        <v>0.56000000000000005</v>
      </c>
      <c r="P471" s="195"/>
      <c r="Q471" s="195">
        <f>SUM(Q472:Q490)</f>
        <v>0</v>
      </c>
      <c r="R471" s="195"/>
      <c r="S471" s="195"/>
      <c r="T471" s="195"/>
      <c r="U471" s="196">
        <f>SUM(U472:U490)</f>
        <v>54.27</v>
      </c>
      <c r="V471" s="195"/>
      <c r="AG471" t="s">
        <v>212</v>
      </c>
    </row>
    <row r="472" spans="1:60" ht="22.5" outlineLevel="1" x14ac:dyDescent="0.2">
      <c r="A472" s="170">
        <v>157</v>
      </c>
      <c r="B472" s="181" t="s">
        <v>729</v>
      </c>
      <c r="C472" s="209" t="s">
        <v>730</v>
      </c>
      <c r="D472" s="183" t="s">
        <v>215</v>
      </c>
      <c r="E472" s="187">
        <v>51.3</v>
      </c>
      <c r="F472" s="192"/>
      <c r="G472" s="193">
        <f>ROUND(E472*F472,2)</f>
        <v>0</v>
      </c>
      <c r="H472" s="192"/>
      <c r="I472" s="193">
        <f>ROUND(E472*H472,2)</f>
        <v>0</v>
      </c>
      <c r="J472" s="192"/>
      <c r="K472" s="193">
        <f>ROUND(E472*J472,2)</f>
        <v>0</v>
      </c>
      <c r="L472" s="193">
        <v>15</v>
      </c>
      <c r="M472" s="193">
        <f>G472*(1+L472/100)</f>
        <v>0</v>
      </c>
      <c r="N472" s="193">
        <v>1.6299999999999999E-3</v>
      </c>
      <c r="O472" s="193">
        <f>ROUND(E472*N472,2)</f>
        <v>0.08</v>
      </c>
      <c r="P472" s="193">
        <v>0</v>
      </c>
      <c r="Q472" s="193">
        <f>ROUND(E472*P472,2)</f>
        <v>0</v>
      </c>
      <c r="R472" s="193" t="s">
        <v>731</v>
      </c>
      <c r="S472" s="193" t="s">
        <v>217</v>
      </c>
      <c r="T472" s="193">
        <v>7.0000000000000007E-2</v>
      </c>
      <c r="U472" s="194">
        <f>ROUND(E472*T472,2)</f>
        <v>3.59</v>
      </c>
      <c r="V472" s="193"/>
      <c r="W472" s="169"/>
      <c r="X472" s="169"/>
      <c r="Y472" s="169"/>
      <c r="Z472" s="169"/>
      <c r="AA472" s="169"/>
      <c r="AB472" s="169"/>
      <c r="AC472" s="169"/>
      <c r="AD472" s="169"/>
      <c r="AE472" s="169"/>
      <c r="AF472" s="169"/>
      <c r="AG472" s="169" t="s">
        <v>218</v>
      </c>
      <c r="AH472" s="169"/>
      <c r="AI472" s="169"/>
      <c r="AJ472" s="169"/>
      <c r="AK472" s="169"/>
      <c r="AL472" s="169"/>
      <c r="AM472" s="169"/>
      <c r="AN472" s="169"/>
      <c r="AO472" s="169"/>
      <c r="AP472" s="169"/>
      <c r="AQ472" s="169"/>
      <c r="AR472" s="169"/>
      <c r="AS472" s="169"/>
      <c r="AT472" s="169"/>
      <c r="AU472" s="169"/>
      <c r="AV472" s="169"/>
      <c r="AW472" s="169"/>
      <c r="AX472" s="169"/>
      <c r="AY472" s="169"/>
      <c r="AZ472" s="169"/>
      <c r="BA472" s="169"/>
      <c r="BB472" s="169"/>
      <c r="BC472" s="169"/>
      <c r="BD472" s="169"/>
      <c r="BE472" s="169"/>
      <c r="BF472" s="169"/>
      <c r="BG472" s="169"/>
      <c r="BH472" s="169"/>
    </row>
    <row r="473" spans="1:60" outlineLevel="1" x14ac:dyDescent="0.2">
      <c r="A473" s="170"/>
      <c r="B473" s="181"/>
      <c r="C473" s="210" t="s">
        <v>626</v>
      </c>
      <c r="D473" s="184"/>
      <c r="E473" s="188">
        <v>51.3</v>
      </c>
      <c r="F473" s="193"/>
      <c r="G473" s="193"/>
      <c r="H473" s="193"/>
      <c r="I473" s="193"/>
      <c r="J473" s="193"/>
      <c r="K473" s="193"/>
      <c r="L473" s="193"/>
      <c r="M473" s="193"/>
      <c r="N473" s="193"/>
      <c r="O473" s="193"/>
      <c r="P473" s="193"/>
      <c r="Q473" s="193"/>
      <c r="R473" s="193"/>
      <c r="S473" s="193"/>
      <c r="T473" s="193"/>
      <c r="U473" s="194"/>
      <c r="V473" s="193"/>
      <c r="W473" s="169"/>
      <c r="X473" s="169"/>
      <c r="Y473" s="169"/>
      <c r="Z473" s="169"/>
      <c r="AA473" s="169"/>
      <c r="AB473" s="169"/>
      <c r="AC473" s="169"/>
      <c r="AD473" s="169"/>
      <c r="AE473" s="169"/>
      <c r="AF473" s="169"/>
      <c r="AG473" s="169" t="s">
        <v>222</v>
      </c>
      <c r="AH473" s="169">
        <v>0</v>
      </c>
      <c r="AI473" s="169"/>
      <c r="AJ473" s="169"/>
      <c r="AK473" s="169"/>
      <c r="AL473" s="169"/>
      <c r="AM473" s="169"/>
      <c r="AN473" s="169"/>
      <c r="AO473" s="169"/>
      <c r="AP473" s="169"/>
      <c r="AQ473" s="169"/>
      <c r="AR473" s="169"/>
      <c r="AS473" s="169"/>
      <c r="AT473" s="169"/>
      <c r="AU473" s="169"/>
      <c r="AV473" s="169"/>
      <c r="AW473" s="169"/>
      <c r="AX473" s="169"/>
      <c r="AY473" s="169"/>
      <c r="AZ473" s="169"/>
      <c r="BA473" s="169"/>
      <c r="BB473" s="169"/>
      <c r="BC473" s="169"/>
      <c r="BD473" s="169"/>
      <c r="BE473" s="169"/>
      <c r="BF473" s="169"/>
      <c r="BG473" s="169"/>
      <c r="BH473" s="169"/>
    </row>
    <row r="474" spans="1:60" ht="22.5" outlineLevel="1" x14ac:dyDescent="0.2">
      <c r="A474" s="170">
        <v>158</v>
      </c>
      <c r="B474" s="181" t="s">
        <v>732</v>
      </c>
      <c r="C474" s="209" t="s">
        <v>733</v>
      </c>
      <c r="D474" s="183" t="s">
        <v>215</v>
      </c>
      <c r="E474" s="187">
        <v>241.6</v>
      </c>
      <c r="F474" s="192"/>
      <c r="G474" s="193">
        <f>ROUND(E474*F474,2)</f>
        <v>0</v>
      </c>
      <c r="H474" s="192"/>
      <c r="I474" s="193">
        <f>ROUND(E474*H474,2)</f>
        <v>0</v>
      </c>
      <c r="J474" s="192"/>
      <c r="K474" s="193">
        <f>ROUND(E474*J474,2)</f>
        <v>0</v>
      </c>
      <c r="L474" s="193">
        <v>15</v>
      </c>
      <c r="M474" s="193">
        <f>G474*(1+L474/100)</f>
        <v>0</v>
      </c>
      <c r="N474" s="193">
        <v>1.0200000000000001E-3</v>
      </c>
      <c r="O474" s="193">
        <f>ROUND(E474*N474,2)</f>
        <v>0.25</v>
      </c>
      <c r="P474" s="193">
        <v>0</v>
      </c>
      <c r="Q474" s="193">
        <f>ROUND(E474*P474,2)</f>
        <v>0</v>
      </c>
      <c r="R474" s="193"/>
      <c r="S474" s="193" t="s">
        <v>269</v>
      </c>
      <c r="T474" s="193">
        <v>0.08</v>
      </c>
      <c r="U474" s="194">
        <f>ROUND(E474*T474,2)</f>
        <v>19.329999999999998</v>
      </c>
      <c r="V474" s="193"/>
      <c r="W474" s="169"/>
      <c r="X474" s="169"/>
      <c r="Y474" s="169"/>
      <c r="Z474" s="169"/>
      <c r="AA474" s="169"/>
      <c r="AB474" s="169"/>
      <c r="AC474" s="169"/>
      <c r="AD474" s="169"/>
      <c r="AE474" s="169"/>
      <c r="AF474" s="169"/>
      <c r="AG474" s="169" t="s">
        <v>218</v>
      </c>
      <c r="AH474" s="169"/>
      <c r="AI474" s="169"/>
      <c r="AJ474" s="169"/>
      <c r="AK474" s="169"/>
      <c r="AL474" s="169"/>
      <c r="AM474" s="169"/>
      <c r="AN474" s="169"/>
      <c r="AO474" s="169"/>
      <c r="AP474" s="169"/>
      <c r="AQ474" s="169"/>
      <c r="AR474" s="169"/>
      <c r="AS474" s="169"/>
      <c r="AT474" s="169"/>
      <c r="AU474" s="169"/>
      <c r="AV474" s="169"/>
      <c r="AW474" s="169"/>
      <c r="AX474" s="169"/>
      <c r="AY474" s="169"/>
      <c r="AZ474" s="169"/>
      <c r="BA474" s="169"/>
      <c r="BB474" s="169"/>
      <c r="BC474" s="169"/>
      <c r="BD474" s="169"/>
      <c r="BE474" s="169"/>
      <c r="BF474" s="169"/>
      <c r="BG474" s="169"/>
      <c r="BH474" s="169"/>
    </row>
    <row r="475" spans="1:60" ht="33.75" outlineLevel="1" x14ac:dyDescent="0.2">
      <c r="A475" s="170"/>
      <c r="B475" s="181"/>
      <c r="C475" s="210" t="s">
        <v>627</v>
      </c>
      <c r="D475" s="184"/>
      <c r="E475" s="188">
        <v>241.6</v>
      </c>
      <c r="F475" s="193"/>
      <c r="G475" s="193"/>
      <c r="H475" s="193"/>
      <c r="I475" s="193"/>
      <c r="J475" s="193"/>
      <c r="K475" s="193"/>
      <c r="L475" s="193"/>
      <c r="M475" s="193"/>
      <c r="N475" s="193"/>
      <c r="O475" s="193"/>
      <c r="P475" s="193"/>
      <c r="Q475" s="193"/>
      <c r="R475" s="193"/>
      <c r="S475" s="193"/>
      <c r="T475" s="193"/>
      <c r="U475" s="194"/>
      <c r="V475" s="193"/>
      <c r="W475" s="169"/>
      <c r="X475" s="169"/>
      <c r="Y475" s="169"/>
      <c r="Z475" s="169"/>
      <c r="AA475" s="169"/>
      <c r="AB475" s="169"/>
      <c r="AC475" s="169"/>
      <c r="AD475" s="169"/>
      <c r="AE475" s="169"/>
      <c r="AF475" s="169"/>
      <c r="AG475" s="169" t="s">
        <v>222</v>
      </c>
      <c r="AH475" s="169">
        <v>0</v>
      </c>
      <c r="AI475" s="169"/>
      <c r="AJ475" s="169"/>
      <c r="AK475" s="169"/>
      <c r="AL475" s="169"/>
      <c r="AM475" s="169"/>
      <c r="AN475" s="169"/>
      <c r="AO475" s="169"/>
      <c r="AP475" s="169"/>
      <c r="AQ475" s="169"/>
      <c r="AR475" s="169"/>
      <c r="AS475" s="169"/>
      <c r="AT475" s="169"/>
      <c r="AU475" s="169"/>
      <c r="AV475" s="169"/>
      <c r="AW475" s="169"/>
      <c r="AX475" s="169"/>
      <c r="AY475" s="169"/>
      <c r="AZ475" s="169"/>
      <c r="BA475" s="169"/>
      <c r="BB475" s="169"/>
      <c r="BC475" s="169"/>
      <c r="BD475" s="169"/>
      <c r="BE475" s="169"/>
      <c r="BF475" s="169"/>
      <c r="BG475" s="169"/>
      <c r="BH475" s="169"/>
    </row>
    <row r="476" spans="1:60" outlineLevel="1" x14ac:dyDescent="0.2">
      <c r="A476" s="170">
        <v>159</v>
      </c>
      <c r="B476" s="181" t="s">
        <v>734</v>
      </c>
      <c r="C476" s="209" t="s">
        <v>735</v>
      </c>
      <c r="D476" s="183" t="s">
        <v>215</v>
      </c>
      <c r="E476" s="187">
        <v>292.89999999999998</v>
      </c>
      <c r="F476" s="192"/>
      <c r="G476" s="193">
        <f>ROUND(E476*F476,2)</f>
        <v>0</v>
      </c>
      <c r="H476" s="192"/>
      <c r="I476" s="193">
        <f>ROUND(E476*H476,2)</f>
        <v>0</v>
      </c>
      <c r="J476" s="192"/>
      <c r="K476" s="193">
        <f>ROUND(E476*J476,2)</f>
        <v>0</v>
      </c>
      <c r="L476" s="193">
        <v>15</v>
      </c>
      <c r="M476" s="193">
        <f>G476*(1+L476/100)</f>
        <v>0</v>
      </c>
      <c r="N476" s="193">
        <v>1.0000000000000001E-5</v>
      </c>
      <c r="O476" s="193">
        <f>ROUND(E476*N476,2)</f>
        <v>0</v>
      </c>
      <c r="P476" s="193">
        <v>0</v>
      </c>
      <c r="Q476" s="193">
        <f>ROUND(E476*P476,2)</f>
        <v>0</v>
      </c>
      <c r="R476" s="193" t="s">
        <v>731</v>
      </c>
      <c r="S476" s="193" t="s">
        <v>217</v>
      </c>
      <c r="T476" s="193">
        <v>7.0000000000000007E-2</v>
      </c>
      <c r="U476" s="194">
        <f>ROUND(E476*T476,2)</f>
        <v>20.5</v>
      </c>
      <c r="V476" s="193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 t="s">
        <v>218</v>
      </c>
      <c r="AH476" s="169"/>
      <c r="AI476" s="169"/>
      <c r="AJ476" s="169"/>
      <c r="AK476" s="169"/>
      <c r="AL476" s="169"/>
      <c r="AM476" s="169"/>
      <c r="AN476" s="169"/>
      <c r="AO476" s="169"/>
      <c r="AP476" s="169"/>
      <c r="AQ476" s="169"/>
      <c r="AR476" s="169"/>
      <c r="AS476" s="169"/>
      <c r="AT476" s="169"/>
      <c r="AU476" s="169"/>
      <c r="AV476" s="169"/>
      <c r="AW476" s="169"/>
      <c r="AX476" s="169"/>
      <c r="AY476" s="169"/>
      <c r="AZ476" s="169"/>
      <c r="BA476" s="169"/>
      <c r="BB476" s="169"/>
      <c r="BC476" s="169"/>
      <c r="BD476" s="169"/>
      <c r="BE476" s="169"/>
      <c r="BF476" s="169"/>
      <c r="BG476" s="169"/>
      <c r="BH476" s="169"/>
    </row>
    <row r="477" spans="1:60" outlineLevel="1" x14ac:dyDescent="0.2">
      <c r="A477" s="170"/>
      <c r="B477" s="181"/>
      <c r="C477" s="210" t="s">
        <v>626</v>
      </c>
      <c r="D477" s="184"/>
      <c r="E477" s="188">
        <v>51.3</v>
      </c>
      <c r="F477" s="193"/>
      <c r="G477" s="193"/>
      <c r="H477" s="193"/>
      <c r="I477" s="193"/>
      <c r="J477" s="193"/>
      <c r="K477" s="193"/>
      <c r="L477" s="193"/>
      <c r="M477" s="193"/>
      <c r="N477" s="193"/>
      <c r="O477" s="193"/>
      <c r="P477" s="193"/>
      <c r="Q477" s="193"/>
      <c r="R477" s="193"/>
      <c r="S477" s="193"/>
      <c r="T477" s="193"/>
      <c r="U477" s="194"/>
      <c r="V477" s="193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 t="s">
        <v>222</v>
      </c>
      <c r="AH477" s="169">
        <v>0</v>
      </c>
      <c r="AI477" s="169"/>
      <c r="AJ477" s="169"/>
      <c r="AK477" s="169"/>
      <c r="AL477" s="169"/>
      <c r="AM477" s="169"/>
      <c r="AN477" s="169"/>
      <c r="AO477" s="169"/>
      <c r="AP477" s="169"/>
      <c r="AQ477" s="169"/>
      <c r="AR477" s="169"/>
      <c r="AS477" s="169"/>
      <c r="AT477" s="169"/>
      <c r="AU477" s="169"/>
      <c r="AV477" s="169"/>
      <c r="AW477" s="169"/>
      <c r="AX477" s="169"/>
      <c r="AY477" s="169"/>
      <c r="AZ477" s="169"/>
      <c r="BA477" s="169"/>
      <c r="BB477" s="169"/>
      <c r="BC477" s="169"/>
      <c r="BD477" s="169"/>
      <c r="BE477" s="169"/>
      <c r="BF477" s="169"/>
      <c r="BG477" s="169"/>
      <c r="BH477" s="169"/>
    </row>
    <row r="478" spans="1:60" ht="33.75" outlineLevel="1" x14ac:dyDescent="0.2">
      <c r="A478" s="170"/>
      <c r="B478" s="181"/>
      <c r="C478" s="210" t="s">
        <v>627</v>
      </c>
      <c r="D478" s="184"/>
      <c r="E478" s="188">
        <v>241.6</v>
      </c>
      <c r="F478" s="193"/>
      <c r="G478" s="193"/>
      <c r="H478" s="193"/>
      <c r="I478" s="193"/>
      <c r="J478" s="193"/>
      <c r="K478" s="193"/>
      <c r="L478" s="193"/>
      <c r="M478" s="193"/>
      <c r="N478" s="193"/>
      <c r="O478" s="193"/>
      <c r="P478" s="193"/>
      <c r="Q478" s="193"/>
      <c r="R478" s="193"/>
      <c r="S478" s="193"/>
      <c r="T478" s="193"/>
      <c r="U478" s="194"/>
      <c r="V478" s="193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 t="s">
        <v>222</v>
      </c>
      <c r="AH478" s="169">
        <v>0</v>
      </c>
      <c r="AI478" s="169"/>
      <c r="AJ478" s="169"/>
      <c r="AK478" s="169"/>
      <c r="AL478" s="169"/>
      <c r="AM478" s="169"/>
      <c r="AN478" s="169"/>
      <c r="AO478" s="169"/>
      <c r="AP478" s="169"/>
      <c r="AQ478" s="169"/>
      <c r="AR478" s="169"/>
      <c r="AS478" s="169"/>
      <c r="AT478" s="169"/>
      <c r="AU478" s="169"/>
      <c r="AV478" s="169"/>
      <c r="AW478" s="169"/>
      <c r="AX478" s="169"/>
      <c r="AY478" s="169"/>
      <c r="AZ478" s="169"/>
      <c r="BA478" s="169"/>
      <c r="BB478" s="169"/>
      <c r="BC478" s="169"/>
      <c r="BD478" s="169"/>
      <c r="BE478" s="169"/>
      <c r="BF478" s="169"/>
      <c r="BG478" s="169"/>
      <c r="BH478" s="169"/>
    </row>
    <row r="479" spans="1:60" outlineLevel="1" x14ac:dyDescent="0.2">
      <c r="A479" s="170">
        <v>160</v>
      </c>
      <c r="B479" s="181" t="s">
        <v>736</v>
      </c>
      <c r="C479" s="209" t="s">
        <v>737</v>
      </c>
      <c r="D479" s="183" t="s">
        <v>215</v>
      </c>
      <c r="E479" s="187">
        <v>36.843200000000003</v>
      </c>
      <c r="F479" s="192"/>
      <c r="G479" s="193">
        <f>ROUND(E479*F479,2)</f>
        <v>0</v>
      </c>
      <c r="H479" s="192"/>
      <c r="I479" s="193">
        <f>ROUND(E479*H479,2)</f>
        <v>0</v>
      </c>
      <c r="J479" s="192"/>
      <c r="K479" s="193">
        <f>ROUND(E479*J479,2)</f>
        <v>0</v>
      </c>
      <c r="L479" s="193">
        <v>15</v>
      </c>
      <c r="M479" s="193">
        <f>G479*(1+L479/100)</f>
        <v>0</v>
      </c>
      <c r="N479" s="193">
        <v>2.3000000000000001E-4</v>
      </c>
      <c r="O479" s="193">
        <f>ROUND(E479*N479,2)</f>
        <v>0.01</v>
      </c>
      <c r="P479" s="193">
        <v>0</v>
      </c>
      <c r="Q479" s="193">
        <f>ROUND(E479*P479,2)</f>
        <v>0</v>
      </c>
      <c r="R479" s="193" t="s">
        <v>731</v>
      </c>
      <c r="S479" s="193" t="s">
        <v>217</v>
      </c>
      <c r="T479" s="193">
        <v>0.161</v>
      </c>
      <c r="U479" s="194">
        <f>ROUND(E479*T479,2)</f>
        <v>5.93</v>
      </c>
      <c r="V479" s="193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 t="s">
        <v>218</v>
      </c>
      <c r="AH479" s="169"/>
      <c r="AI479" s="169"/>
      <c r="AJ479" s="169"/>
      <c r="AK479" s="169"/>
      <c r="AL479" s="169"/>
      <c r="AM479" s="169"/>
      <c r="AN479" s="169"/>
      <c r="AO479" s="169"/>
      <c r="AP479" s="169"/>
      <c r="AQ479" s="169"/>
      <c r="AR479" s="169"/>
      <c r="AS479" s="169"/>
      <c r="AT479" s="169"/>
      <c r="AU479" s="169"/>
      <c r="AV479" s="169"/>
      <c r="AW479" s="169"/>
      <c r="AX479" s="169"/>
      <c r="AY479" s="169"/>
      <c r="AZ479" s="169"/>
      <c r="BA479" s="169"/>
      <c r="BB479" s="169"/>
      <c r="BC479" s="169"/>
      <c r="BD479" s="169"/>
      <c r="BE479" s="169"/>
      <c r="BF479" s="169"/>
      <c r="BG479" s="169"/>
      <c r="BH479" s="169"/>
    </row>
    <row r="480" spans="1:60" outlineLevel="1" x14ac:dyDescent="0.2">
      <c r="A480" s="170"/>
      <c r="B480" s="181"/>
      <c r="C480" s="272" t="s">
        <v>1137</v>
      </c>
      <c r="D480" s="273"/>
      <c r="E480" s="274"/>
      <c r="F480" s="275"/>
      <c r="G480" s="276"/>
      <c r="H480" s="193"/>
      <c r="I480" s="193"/>
      <c r="J480" s="193"/>
      <c r="K480" s="193"/>
      <c r="L480" s="193"/>
      <c r="M480" s="193"/>
      <c r="N480" s="193"/>
      <c r="O480" s="193"/>
      <c r="P480" s="193"/>
      <c r="Q480" s="193"/>
      <c r="R480" s="193"/>
      <c r="S480" s="193"/>
      <c r="T480" s="193"/>
      <c r="U480" s="194"/>
      <c r="V480" s="193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 t="s">
        <v>220</v>
      </c>
      <c r="AH480" s="169"/>
      <c r="AI480" s="169"/>
      <c r="AJ480" s="169"/>
      <c r="AK480" s="169"/>
      <c r="AL480" s="169"/>
      <c r="AM480" s="169"/>
      <c r="AN480" s="169"/>
      <c r="AO480" s="169"/>
      <c r="AP480" s="169"/>
      <c r="AQ480" s="169"/>
      <c r="AR480" s="169"/>
      <c r="AS480" s="169"/>
      <c r="AT480" s="169"/>
      <c r="AU480" s="169"/>
      <c r="AV480" s="169"/>
      <c r="AW480" s="169"/>
      <c r="AX480" s="169"/>
      <c r="AY480" s="169"/>
      <c r="AZ480" s="169"/>
      <c r="BA480" s="177" t="str">
        <f>C480</f>
        <v>Nařezání izolace na potřebný rouzměr. Vložení izolace do stěny bez dodávky tepelné izolace.</v>
      </c>
      <c r="BB480" s="169"/>
      <c r="BC480" s="169"/>
      <c r="BD480" s="169"/>
      <c r="BE480" s="169"/>
      <c r="BF480" s="169"/>
      <c r="BG480" s="169"/>
      <c r="BH480" s="169"/>
    </row>
    <row r="481" spans="1:60" outlineLevel="1" x14ac:dyDescent="0.2">
      <c r="A481" s="170"/>
      <c r="B481" s="181"/>
      <c r="C481" s="272" t="s">
        <v>738</v>
      </c>
      <c r="D481" s="273"/>
      <c r="E481" s="274"/>
      <c r="F481" s="275"/>
      <c r="G481" s="276"/>
      <c r="H481" s="193"/>
      <c r="I481" s="193"/>
      <c r="J481" s="193"/>
      <c r="K481" s="193"/>
      <c r="L481" s="193"/>
      <c r="M481" s="193"/>
      <c r="N481" s="193"/>
      <c r="O481" s="193"/>
      <c r="P481" s="193"/>
      <c r="Q481" s="193"/>
      <c r="R481" s="193"/>
      <c r="S481" s="193"/>
      <c r="T481" s="193"/>
      <c r="U481" s="194"/>
      <c r="V481" s="193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 t="s">
        <v>220</v>
      </c>
      <c r="AH481" s="169"/>
      <c r="AI481" s="169"/>
      <c r="AJ481" s="169"/>
      <c r="AK481" s="169"/>
      <c r="AL481" s="169"/>
      <c r="AM481" s="169"/>
      <c r="AN481" s="169"/>
      <c r="AO481" s="169"/>
      <c r="AP481" s="169"/>
      <c r="AQ481" s="169"/>
      <c r="AR481" s="169"/>
      <c r="AS481" s="169"/>
      <c r="AT481" s="169"/>
      <c r="AU481" s="169"/>
      <c r="AV481" s="169"/>
      <c r="AW481" s="169"/>
      <c r="AX481" s="169"/>
      <c r="AY481" s="169"/>
      <c r="AZ481" s="169"/>
      <c r="BA481" s="177" t="str">
        <f>C481</f>
        <v>Včetně pomocného lešení o výšce podlahy do 1900 mm a pro zatížení do 1,5 kPa.</v>
      </c>
      <c r="BB481" s="169"/>
      <c r="BC481" s="169"/>
      <c r="BD481" s="169"/>
      <c r="BE481" s="169"/>
      <c r="BF481" s="169"/>
      <c r="BG481" s="169"/>
      <c r="BH481" s="169"/>
    </row>
    <row r="482" spans="1:60" ht="22.5" outlineLevel="1" x14ac:dyDescent="0.2">
      <c r="A482" s="170"/>
      <c r="B482" s="181"/>
      <c r="C482" s="210" t="s">
        <v>739</v>
      </c>
      <c r="D482" s="184"/>
      <c r="E482" s="188">
        <v>36.843200000000003</v>
      </c>
      <c r="F482" s="193"/>
      <c r="G482" s="193"/>
      <c r="H482" s="193"/>
      <c r="I482" s="193"/>
      <c r="J482" s="193"/>
      <c r="K482" s="193"/>
      <c r="L482" s="193"/>
      <c r="M482" s="193"/>
      <c r="N482" s="193"/>
      <c r="O482" s="193"/>
      <c r="P482" s="193"/>
      <c r="Q482" s="193"/>
      <c r="R482" s="193"/>
      <c r="S482" s="193"/>
      <c r="T482" s="193"/>
      <c r="U482" s="194"/>
      <c r="V482" s="193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 t="s">
        <v>222</v>
      </c>
      <c r="AH482" s="169">
        <v>0</v>
      </c>
      <c r="AI482" s="169"/>
      <c r="AJ482" s="169"/>
      <c r="AK482" s="169"/>
      <c r="AL482" s="169"/>
      <c r="AM482" s="169"/>
      <c r="AN482" s="169"/>
      <c r="AO482" s="169"/>
      <c r="AP482" s="169"/>
      <c r="AQ482" s="169"/>
      <c r="AR482" s="169"/>
      <c r="AS482" s="169"/>
      <c r="AT482" s="169"/>
      <c r="AU482" s="169"/>
      <c r="AV482" s="169"/>
      <c r="AW482" s="169"/>
      <c r="AX482" s="169"/>
      <c r="AY482" s="169"/>
      <c r="AZ482" s="169"/>
      <c r="BA482" s="169"/>
      <c r="BB482" s="169"/>
      <c r="BC482" s="169"/>
      <c r="BD482" s="169"/>
      <c r="BE482" s="169"/>
      <c r="BF482" s="169"/>
      <c r="BG482" s="169"/>
      <c r="BH482" s="169"/>
    </row>
    <row r="483" spans="1:60" outlineLevel="1" x14ac:dyDescent="0.2">
      <c r="A483" s="170">
        <v>161</v>
      </c>
      <c r="B483" s="181" t="s">
        <v>740</v>
      </c>
      <c r="C483" s="209" t="s">
        <v>741</v>
      </c>
      <c r="D483" s="183" t="s">
        <v>215</v>
      </c>
      <c r="E483" s="187">
        <v>8.7360000000000007</v>
      </c>
      <c r="F483" s="192"/>
      <c r="G483" s="193">
        <f>ROUND(E483*F483,2)</f>
        <v>0</v>
      </c>
      <c r="H483" s="192"/>
      <c r="I483" s="193">
        <f>ROUND(E483*H483,2)</f>
        <v>0</v>
      </c>
      <c r="J483" s="192"/>
      <c r="K483" s="193">
        <f>ROUND(E483*J483,2)</f>
        <v>0</v>
      </c>
      <c r="L483" s="193">
        <v>15</v>
      </c>
      <c r="M483" s="193">
        <f>G483*(1+L483/100)</f>
        <v>0</v>
      </c>
      <c r="N483" s="193">
        <v>0</v>
      </c>
      <c r="O483" s="193">
        <f>ROUND(E483*N483,2)</f>
        <v>0</v>
      </c>
      <c r="P483" s="193">
        <v>0</v>
      </c>
      <c r="Q483" s="193">
        <f>ROUND(E483*P483,2)</f>
        <v>0</v>
      </c>
      <c r="R483" s="193" t="s">
        <v>731</v>
      </c>
      <c r="S483" s="193" t="s">
        <v>217</v>
      </c>
      <c r="T483" s="193">
        <v>0.15</v>
      </c>
      <c r="U483" s="194">
        <f>ROUND(E483*T483,2)</f>
        <v>1.31</v>
      </c>
      <c r="V483" s="193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 t="s">
        <v>218</v>
      </c>
      <c r="AH483" s="169"/>
      <c r="AI483" s="169"/>
      <c r="AJ483" s="169"/>
      <c r="AK483" s="169"/>
      <c r="AL483" s="169"/>
      <c r="AM483" s="169"/>
      <c r="AN483" s="169"/>
      <c r="AO483" s="169"/>
      <c r="AP483" s="169"/>
      <c r="AQ483" s="169"/>
      <c r="AR483" s="169"/>
      <c r="AS483" s="169"/>
      <c r="AT483" s="169"/>
      <c r="AU483" s="169"/>
      <c r="AV483" s="169"/>
      <c r="AW483" s="169"/>
      <c r="AX483" s="169"/>
      <c r="AY483" s="169"/>
      <c r="AZ483" s="169"/>
      <c r="BA483" s="169"/>
      <c r="BB483" s="169"/>
      <c r="BC483" s="169"/>
      <c r="BD483" s="169"/>
      <c r="BE483" s="169"/>
      <c r="BF483" s="169"/>
      <c r="BG483" s="169"/>
      <c r="BH483" s="169"/>
    </row>
    <row r="484" spans="1:60" ht="22.5" outlineLevel="1" x14ac:dyDescent="0.2">
      <c r="A484" s="170"/>
      <c r="B484" s="181"/>
      <c r="C484" s="210" t="s">
        <v>742</v>
      </c>
      <c r="D484" s="184"/>
      <c r="E484" s="188">
        <v>8.7360000000000007</v>
      </c>
      <c r="F484" s="193"/>
      <c r="G484" s="193"/>
      <c r="H484" s="193"/>
      <c r="I484" s="193"/>
      <c r="J484" s="193"/>
      <c r="K484" s="193"/>
      <c r="L484" s="193"/>
      <c r="M484" s="193"/>
      <c r="N484" s="193"/>
      <c r="O484" s="193"/>
      <c r="P484" s="193"/>
      <c r="Q484" s="193"/>
      <c r="R484" s="193"/>
      <c r="S484" s="193"/>
      <c r="T484" s="193"/>
      <c r="U484" s="194"/>
      <c r="V484" s="193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 t="s">
        <v>222</v>
      </c>
      <c r="AH484" s="169">
        <v>0</v>
      </c>
      <c r="AI484" s="169"/>
      <c r="AJ484" s="169"/>
      <c r="AK484" s="169"/>
      <c r="AL484" s="169"/>
      <c r="AM484" s="169"/>
      <c r="AN484" s="169"/>
      <c r="AO484" s="169"/>
      <c r="AP484" s="169"/>
      <c r="AQ484" s="169"/>
      <c r="AR484" s="169"/>
      <c r="AS484" s="169"/>
      <c r="AT484" s="169"/>
      <c r="AU484" s="169"/>
      <c r="AV484" s="169"/>
      <c r="AW484" s="169"/>
      <c r="AX484" s="169"/>
      <c r="AY484" s="169"/>
      <c r="AZ484" s="169"/>
      <c r="BA484" s="169"/>
      <c r="BB484" s="169"/>
      <c r="BC484" s="169"/>
      <c r="BD484" s="169"/>
      <c r="BE484" s="169"/>
      <c r="BF484" s="169"/>
      <c r="BG484" s="169"/>
      <c r="BH484" s="169"/>
    </row>
    <row r="485" spans="1:60" outlineLevel="1" x14ac:dyDescent="0.2">
      <c r="A485" s="170">
        <v>162</v>
      </c>
      <c r="B485" s="181" t="s">
        <v>743</v>
      </c>
      <c r="C485" s="209" t="s">
        <v>744</v>
      </c>
      <c r="D485" s="183" t="s">
        <v>215</v>
      </c>
      <c r="E485" s="187">
        <v>59.746720000000003</v>
      </c>
      <c r="F485" s="192"/>
      <c r="G485" s="193">
        <f>ROUND(E485*F485,2)</f>
        <v>0</v>
      </c>
      <c r="H485" s="192"/>
      <c r="I485" s="193">
        <f>ROUND(E485*H485,2)</f>
        <v>0</v>
      </c>
      <c r="J485" s="192"/>
      <c r="K485" s="193">
        <f>ROUND(E485*J485,2)</f>
        <v>0</v>
      </c>
      <c r="L485" s="193">
        <v>15</v>
      </c>
      <c r="M485" s="193">
        <f>G485*(1+L485/100)</f>
        <v>0</v>
      </c>
      <c r="N485" s="193">
        <v>3.5999999999999999E-3</v>
      </c>
      <c r="O485" s="193">
        <f>ROUND(E485*N485,2)</f>
        <v>0.22</v>
      </c>
      <c r="P485" s="193">
        <v>0</v>
      </c>
      <c r="Q485" s="193">
        <f>ROUND(E485*P485,2)</f>
        <v>0</v>
      </c>
      <c r="R485" s="193" t="s">
        <v>310</v>
      </c>
      <c r="S485" s="193" t="s">
        <v>217</v>
      </c>
      <c r="T485" s="193">
        <v>0</v>
      </c>
      <c r="U485" s="194">
        <f>ROUND(E485*T485,2)</f>
        <v>0</v>
      </c>
      <c r="V485" s="193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 t="s">
        <v>311</v>
      </c>
      <c r="AH485" s="169"/>
      <c r="AI485" s="169"/>
      <c r="AJ485" s="169"/>
      <c r="AK485" s="169"/>
      <c r="AL485" s="169"/>
      <c r="AM485" s="169"/>
      <c r="AN485" s="169"/>
      <c r="AO485" s="169"/>
      <c r="AP485" s="169"/>
      <c r="AQ485" s="169"/>
      <c r="AR485" s="169"/>
      <c r="AS485" s="169"/>
      <c r="AT485" s="169"/>
      <c r="AU485" s="169"/>
      <c r="AV485" s="169"/>
      <c r="AW485" s="169"/>
      <c r="AX485" s="169"/>
      <c r="AY485" s="169"/>
      <c r="AZ485" s="169"/>
      <c r="BA485" s="169"/>
      <c r="BB485" s="169"/>
      <c r="BC485" s="169"/>
      <c r="BD485" s="169"/>
      <c r="BE485" s="169"/>
      <c r="BF485" s="169"/>
      <c r="BG485" s="169"/>
      <c r="BH485" s="169"/>
    </row>
    <row r="486" spans="1:60" outlineLevel="1" x14ac:dyDescent="0.2">
      <c r="A486" s="170"/>
      <c r="B486" s="181"/>
      <c r="C486" s="210" t="s">
        <v>745</v>
      </c>
      <c r="D486" s="184"/>
      <c r="E486" s="188">
        <v>40.527520000000003</v>
      </c>
      <c r="F486" s="193"/>
      <c r="G486" s="193"/>
      <c r="H486" s="193"/>
      <c r="I486" s="193"/>
      <c r="J486" s="193"/>
      <c r="K486" s="193"/>
      <c r="L486" s="193"/>
      <c r="M486" s="193"/>
      <c r="N486" s="193"/>
      <c r="O486" s="193"/>
      <c r="P486" s="193"/>
      <c r="Q486" s="193"/>
      <c r="R486" s="193"/>
      <c r="S486" s="193"/>
      <c r="T486" s="193"/>
      <c r="U486" s="194"/>
      <c r="V486" s="193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 t="s">
        <v>222</v>
      </c>
      <c r="AH486" s="169">
        <v>0</v>
      </c>
      <c r="AI486" s="169"/>
      <c r="AJ486" s="169"/>
      <c r="AK486" s="169"/>
      <c r="AL486" s="169"/>
      <c r="AM486" s="169"/>
      <c r="AN486" s="169"/>
      <c r="AO486" s="169"/>
      <c r="AP486" s="169"/>
      <c r="AQ486" s="169"/>
      <c r="AR486" s="169"/>
      <c r="AS486" s="169"/>
      <c r="AT486" s="169"/>
      <c r="AU486" s="169"/>
      <c r="AV486" s="169"/>
      <c r="AW486" s="169"/>
      <c r="AX486" s="169"/>
      <c r="AY486" s="169"/>
      <c r="AZ486" s="169"/>
      <c r="BA486" s="169"/>
      <c r="BB486" s="169"/>
      <c r="BC486" s="169"/>
      <c r="BD486" s="169"/>
      <c r="BE486" s="169"/>
      <c r="BF486" s="169"/>
      <c r="BG486" s="169"/>
      <c r="BH486" s="169"/>
    </row>
    <row r="487" spans="1:60" outlineLevel="1" x14ac:dyDescent="0.2">
      <c r="A487" s="170"/>
      <c r="B487" s="181"/>
      <c r="C487" s="210" t="s">
        <v>746</v>
      </c>
      <c r="D487" s="184"/>
      <c r="E487" s="188">
        <v>19.219200000000001</v>
      </c>
      <c r="F487" s="193"/>
      <c r="G487" s="193"/>
      <c r="H487" s="193"/>
      <c r="I487" s="193"/>
      <c r="J487" s="193"/>
      <c r="K487" s="193"/>
      <c r="L487" s="193"/>
      <c r="M487" s="193"/>
      <c r="N487" s="193"/>
      <c r="O487" s="193"/>
      <c r="P487" s="193"/>
      <c r="Q487" s="193"/>
      <c r="R487" s="193"/>
      <c r="S487" s="193"/>
      <c r="T487" s="193"/>
      <c r="U487" s="194"/>
      <c r="V487" s="193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 t="s">
        <v>222</v>
      </c>
      <c r="AH487" s="169">
        <v>0</v>
      </c>
      <c r="AI487" s="169"/>
      <c r="AJ487" s="169"/>
      <c r="AK487" s="169"/>
      <c r="AL487" s="169"/>
      <c r="AM487" s="169"/>
      <c r="AN487" s="169"/>
      <c r="AO487" s="169"/>
      <c r="AP487" s="169"/>
      <c r="AQ487" s="169"/>
      <c r="AR487" s="169"/>
      <c r="AS487" s="169"/>
      <c r="AT487" s="169"/>
      <c r="AU487" s="169"/>
      <c r="AV487" s="169"/>
      <c r="AW487" s="169"/>
      <c r="AX487" s="169"/>
      <c r="AY487" s="169"/>
      <c r="AZ487" s="169"/>
      <c r="BA487" s="169"/>
      <c r="BB487" s="169"/>
      <c r="BC487" s="169"/>
      <c r="BD487" s="169"/>
      <c r="BE487" s="169"/>
      <c r="BF487" s="169"/>
      <c r="BG487" s="169"/>
      <c r="BH487" s="169"/>
    </row>
    <row r="488" spans="1:60" ht="22.5" outlineLevel="1" x14ac:dyDescent="0.2">
      <c r="A488" s="170">
        <v>163</v>
      </c>
      <c r="B488" s="181" t="s">
        <v>747</v>
      </c>
      <c r="C488" s="209" t="s">
        <v>748</v>
      </c>
      <c r="D488" s="183" t="s">
        <v>215</v>
      </c>
      <c r="E488" s="187">
        <v>18.421600000000002</v>
      </c>
      <c r="F488" s="192"/>
      <c r="G488" s="193">
        <f>ROUND(E488*F488,2)</f>
        <v>0</v>
      </c>
      <c r="H488" s="192"/>
      <c r="I488" s="193">
        <f>ROUND(E488*H488,2)</f>
        <v>0</v>
      </c>
      <c r="J488" s="192"/>
      <c r="K488" s="193">
        <f>ROUND(E488*J488,2)</f>
        <v>0</v>
      </c>
      <c r="L488" s="193">
        <v>15</v>
      </c>
      <c r="M488" s="193">
        <f>G488*(1+L488/100)</f>
        <v>0</v>
      </c>
      <c r="N488" s="193">
        <v>1.9000000000000001E-4</v>
      </c>
      <c r="O488" s="193">
        <f>ROUND(E488*N488,2)</f>
        <v>0</v>
      </c>
      <c r="P488" s="193">
        <v>0</v>
      </c>
      <c r="Q488" s="193">
        <f>ROUND(E488*P488,2)</f>
        <v>0</v>
      </c>
      <c r="R488" s="193" t="s">
        <v>731</v>
      </c>
      <c r="S488" s="193" t="s">
        <v>217</v>
      </c>
      <c r="T488" s="193">
        <v>0.14000000000000001</v>
      </c>
      <c r="U488" s="194">
        <f>ROUND(E488*T488,2)</f>
        <v>2.58</v>
      </c>
      <c r="V488" s="193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 t="s">
        <v>218</v>
      </c>
      <c r="AH488" s="169"/>
      <c r="AI488" s="169"/>
      <c r="AJ488" s="169"/>
      <c r="AK488" s="169"/>
      <c r="AL488" s="169"/>
      <c r="AM488" s="169"/>
      <c r="AN488" s="169"/>
      <c r="AO488" s="169"/>
      <c r="AP488" s="169"/>
      <c r="AQ488" s="169"/>
      <c r="AR488" s="169"/>
      <c r="AS488" s="169"/>
      <c r="AT488" s="169"/>
      <c r="AU488" s="169"/>
      <c r="AV488" s="169"/>
      <c r="AW488" s="169"/>
      <c r="AX488" s="169"/>
      <c r="AY488" s="169"/>
      <c r="AZ488" s="169"/>
      <c r="BA488" s="169"/>
      <c r="BB488" s="169"/>
      <c r="BC488" s="169"/>
      <c r="BD488" s="169"/>
      <c r="BE488" s="169"/>
      <c r="BF488" s="169"/>
      <c r="BG488" s="169"/>
      <c r="BH488" s="169"/>
    </row>
    <row r="489" spans="1:60" outlineLevel="1" x14ac:dyDescent="0.2">
      <c r="A489" s="170"/>
      <c r="B489" s="181"/>
      <c r="C489" s="210" t="s">
        <v>413</v>
      </c>
      <c r="D489" s="184"/>
      <c r="E489" s="188">
        <v>18.421600000000002</v>
      </c>
      <c r="F489" s="193"/>
      <c r="G489" s="193"/>
      <c r="H489" s="193"/>
      <c r="I489" s="193"/>
      <c r="J489" s="193"/>
      <c r="K489" s="193"/>
      <c r="L489" s="193"/>
      <c r="M489" s="193"/>
      <c r="N489" s="193"/>
      <c r="O489" s="193"/>
      <c r="P489" s="193"/>
      <c r="Q489" s="193"/>
      <c r="R489" s="193"/>
      <c r="S489" s="193"/>
      <c r="T489" s="193"/>
      <c r="U489" s="194"/>
      <c r="V489" s="193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 t="s">
        <v>222</v>
      </c>
      <c r="AH489" s="169">
        <v>0</v>
      </c>
      <c r="AI489" s="169"/>
      <c r="AJ489" s="169"/>
      <c r="AK489" s="169"/>
      <c r="AL489" s="169"/>
      <c r="AM489" s="169"/>
      <c r="AN489" s="169"/>
      <c r="AO489" s="169"/>
      <c r="AP489" s="169"/>
      <c r="AQ489" s="169"/>
      <c r="AR489" s="169"/>
      <c r="AS489" s="169"/>
      <c r="AT489" s="169"/>
      <c r="AU489" s="169"/>
      <c r="AV489" s="169"/>
      <c r="AW489" s="169"/>
      <c r="AX489" s="169"/>
      <c r="AY489" s="169"/>
      <c r="AZ489" s="169"/>
      <c r="BA489" s="169"/>
      <c r="BB489" s="169"/>
      <c r="BC489" s="169"/>
      <c r="BD489" s="169"/>
      <c r="BE489" s="169"/>
      <c r="BF489" s="169"/>
      <c r="BG489" s="169"/>
      <c r="BH489" s="169"/>
    </row>
    <row r="490" spans="1:60" outlineLevel="1" x14ac:dyDescent="0.2">
      <c r="A490" s="170">
        <v>164</v>
      </c>
      <c r="B490" s="181" t="s">
        <v>749</v>
      </c>
      <c r="C490" s="209" t="s">
        <v>750</v>
      </c>
      <c r="D490" s="183" t="s">
        <v>289</v>
      </c>
      <c r="E490" s="187">
        <v>0.56003999999999998</v>
      </c>
      <c r="F490" s="192"/>
      <c r="G490" s="193">
        <f>ROUND(E490*F490,2)</f>
        <v>0</v>
      </c>
      <c r="H490" s="192"/>
      <c r="I490" s="193">
        <f>ROUND(E490*H490,2)</f>
        <v>0</v>
      </c>
      <c r="J490" s="192"/>
      <c r="K490" s="193">
        <f>ROUND(E490*J490,2)</f>
        <v>0</v>
      </c>
      <c r="L490" s="193">
        <v>15</v>
      </c>
      <c r="M490" s="193">
        <f>G490*(1+L490/100)</f>
        <v>0</v>
      </c>
      <c r="N490" s="193">
        <v>0</v>
      </c>
      <c r="O490" s="193">
        <f>ROUND(E490*N490,2)</f>
        <v>0</v>
      </c>
      <c r="P490" s="193">
        <v>0</v>
      </c>
      <c r="Q490" s="193">
        <f>ROUND(E490*P490,2)</f>
        <v>0</v>
      </c>
      <c r="R490" s="193" t="s">
        <v>731</v>
      </c>
      <c r="S490" s="193" t="s">
        <v>217</v>
      </c>
      <c r="T490" s="193">
        <v>1.831</v>
      </c>
      <c r="U490" s="194">
        <f>ROUND(E490*T490,2)</f>
        <v>1.03</v>
      </c>
      <c r="V490" s="193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 t="s">
        <v>684</v>
      </c>
      <c r="AH490" s="169"/>
      <c r="AI490" s="169"/>
      <c r="AJ490" s="169"/>
      <c r="AK490" s="169"/>
      <c r="AL490" s="169"/>
      <c r="AM490" s="169"/>
      <c r="AN490" s="169"/>
      <c r="AO490" s="169"/>
      <c r="AP490" s="169"/>
      <c r="AQ490" s="169"/>
      <c r="AR490" s="169"/>
      <c r="AS490" s="169"/>
      <c r="AT490" s="169"/>
      <c r="AU490" s="169"/>
      <c r="AV490" s="169"/>
      <c r="AW490" s="169"/>
      <c r="AX490" s="169"/>
      <c r="AY490" s="169"/>
      <c r="AZ490" s="169"/>
      <c r="BA490" s="169"/>
      <c r="BB490" s="169"/>
      <c r="BC490" s="169"/>
      <c r="BD490" s="169"/>
      <c r="BE490" s="169"/>
      <c r="BF490" s="169"/>
      <c r="BG490" s="169"/>
      <c r="BH490" s="169"/>
    </row>
    <row r="491" spans="1:60" x14ac:dyDescent="0.2">
      <c r="A491" s="178" t="s">
        <v>211</v>
      </c>
      <c r="B491" s="182" t="s">
        <v>162</v>
      </c>
      <c r="C491" s="211" t="s">
        <v>163</v>
      </c>
      <c r="D491" s="185"/>
      <c r="E491" s="189"/>
      <c r="F491" s="195"/>
      <c r="G491" s="195">
        <f>SUMIF(AG492:AG558,"&lt;&gt;NOR",G492:G558)</f>
        <v>0</v>
      </c>
      <c r="H491" s="195"/>
      <c r="I491" s="195">
        <f>SUM(I492:I558)</f>
        <v>0</v>
      </c>
      <c r="J491" s="195"/>
      <c r="K491" s="195">
        <f>SUM(K492:K558)</f>
        <v>0</v>
      </c>
      <c r="L491" s="195"/>
      <c r="M491" s="195">
        <f>SUM(M492:M558)</f>
        <v>0</v>
      </c>
      <c r="N491" s="195"/>
      <c r="O491" s="195">
        <f>SUM(O492:O558)</f>
        <v>27.82</v>
      </c>
      <c r="P491" s="195"/>
      <c r="Q491" s="195">
        <f>SUM(Q492:Q558)</f>
        <v>0</v>
      </c>
      <c r="R491" s="195"/>
      <c r="S491" s="195"/>
      <c r="T491" s="195"/>
      <c r="U491" s="196">
        <f>SUM(U492:U558)</f>
        <v>1011.4300000000003</v>
      </c>
      <c r="V491" s="195"/>
      <c r="AG491" t="s">
        <v>212</v>
      </c>
    </row>
    <row r="492" spans="1:60" ht="22.5" outlineLevel="1" x14ac:dyDescent="0.2">
      <c r="A492" s="170">
        <v>165</v>
      </c>
      <c r="B492" s="181" t="s">
        <v>751</v>
      </c>
      <c r="C492" s="209" t="s">
        <v>752</v>
      </c>
      <c r="D492" s="183" t="s">
        <v>303</v>
      </c>
      <c r="E492" s="187">
        <v>108.2</v>
      </c>
      <c r="F492" s="192"/>
      <c r="G492" s="193">
        <f>ROUND(E492*F492,2)</f>
        <v>0</v>
      </c>
      <c r="H492" s="192"/>
      <c r="I492" s="193">
        <f>ROUND(E492*H492,2)</f>
        <v>0</v>
      </c>
      <c r="J492" s="192"/>
      <c r="K492" s="193">
        <f>ROUND(E492*J492,2)</f>
        <v>0</v>
      </c>
      <c r="L492" s="193">
        <v>15</v>
      </c>
      <c r="M492" s="193">
        <f>G492*(1+L492/100)</f>
        <v>0</v>
      </c>
      <c r="N492" s="193">
        <v>9.6799999999999994E-3</v>
      </c>
      <c r="O492" s="193">
        <f>ROUND(E492*N492,2)</f>
        <v>1.05</v>
      </c>
      <c r="P492" s="193">
        <v>0</v>
      </c>
      <c r="Q492" s="193">
        <f>ROUND(E492*P492,2)</f>
        <v>0</v>
      </c>
      <c r="R492" s="193" t="s">
        <v>753</v>
      </c>
      <c r="S492" s="193" t="s">
        <v>217</v>
      </c>
      <c r="T492" s="193">
        <v>0.495</v>
      </c>
      <c r="U492" s="194">
        <f>ROUND(E492*T492,2)</f>
        <v>53.56</v>
      </c>
      <c r="V492" s="193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 t="s">
        <v>218</v>
      </c>
      <c r="AH492" s="169"/>
      <c r="AI492" s="169"/>
      <c r="AJ492" s="169"/>
      <c r="AK492" s="169"/>
      <c r="AL492" s="169"/>
      <c r="AM492" s="169"/>
      <c r="AN492" s="169"/>
      <c r="AO492" s="169"/>
      <c r="AP492" s="169"/>
      <c r="AQ492" s="169"/>
      <c r="AR492" s="169"/>
      <c r="AS492" s="169"/>
      <c r="AT492" s="169"/>
      <c r="AU492" s="169"/>
      <c r="AV492" s="169"/>
      <c r="AW492" s="169"/>
      <c r="AX492" s="169"/>
      <c r="AY492" s="169"/>
      <c r="AZ492" s="169"/>
      <c r="BA492" s="169"/>
      <c r="BB492" s="169"/>
      <c r="BC492" s="169"/>
      <c r="BD492" s="169"/>
      <c r="BE492" s="169"/>
      <c r="BF492" s="169"/>
      <c r="BG492" s="169"/>
      <c r="BH492" s="169"/>
    </row>
    <row r="493" spans="1:60" outlineLevel="1" x14ac:dyDescent="0.2">
      <c r="A493" s="170"/>
      <c r="B493" s="181"/>
      <c r="C493" s="210" t="s">
        <v>754</v>
      </c>
      <c r="D493" s="184"/>
      <c r="E493" s="188">
        <v>7.8</v>
      </c>
      <c r="F493" s="193"/>
      <c r="G493" s="193"/>
      <c r="H493" s="193"/>
      <c r="I493" s="193"/>
      <c r="J493" s="193"/>
      <c r="K493" s="193"/>
      <c r="L493" s="193"/>
      <c r="M493" s="193"/>
      <c r="N493" s="193"/>
      <c r="O493" s="193"/>
      <c r="P493" s="193"/>
      <c r="Q493" s="193"/>
      <c r="R493" s="193"/>
      <c r="S493" s="193"/>
      <c r="T493" s="193"/>
      <c r="U493" s="194"/>
      <c r="V493" s="193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 t="s">
        <v>222</v>
      </c>
      <c r="AH493" s="169">
        <v>0</v>
      </c>
      <c r="AI493" s="169"/>
      <c r="AJ493" s="169"/>
      <c r="AK493" s="169"/>
      <c r="AL493" s="169"/>
      <c r="AM493" s="169"/>
      <c r="AN493" s="169"/>
      <c r="AO493" s="169"/>
      <c r="AP493" s="169"/>
      <c r="AQ493" s="169"/>
      <c r="AR493" s="169"/>
      <c r="AS493" s="169"/>
      <c r="AT493" s="169"/>
      <c r="AU493" s="169"/>
      <c r="AV493" s="169"/>
      <c r="AW493" s="169"/>
      <c r="AX493" s="169"/>
      <c r="AY493" s="169"/>
      <c r="AZ493" s="169"/>
      <c r="BA493" s="169"/>
      <c r="BB493" s="169"/>
      <c r="BC493" s="169"/>
      <c r="BD493" s="169"/>
      <c r="BE493" s="169"/>
      <c r="BF493" s="169"/>
      <c r="BG493" s="169"/>
      <c r="BH493" s="169"/>
    </row>
    <row r="494" spans="1:60" outlineLevel="1" x14ac:dyDescent="0.2">
      <c r="A494" s="170"/>
      <c r="B494" s="181"/>
      <c r="C494" s="210" t="s">
        <v>755</v>
      </c>
      <c r="D494" s="184"/>
      <c r="E494" s="188">
        <v>3.8</v>
      </c>
      <c r="F494" s="193"/>
      <c r="G494" s="193"/>
      <c r="H494" s="193"/>
      <c r="I494" s="193"/>
      <c r="J494" s="193"/>
      <c r="K494" s="193"/>
      <c r="L494" s="193"/>
      <c r="M494" s="193"/>
      <c r="N494" s="193"/>
      <c r="O494" s="193"/>
      <c r="P494" s="193"/>
      <c r="Q494" s="193"/>
      <c r="R494" s="193"/>
      <c r="S494" s="193"/>
      <c r="T494" s="193"/>
      <c r="U494" s="194"/>
      <c r="V494" s="193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 t="s">
        <v>222</v>
      </c>
      <c r="AH494" s="169">
        <v>0</v>
      </c>
      <c r="AI494" s="169"/>
      <c r="AJ494" s="169"/>
      <c r="AK494" s="169"/>
      <c r="AL494" s="169"/>
      <c r="AM494" s="169"/>
      <c r="AN494" s="169"/>
      <c r="AO494" s="169"/>
      <c r="AP494" s="169"/>
      <c r="AQ494" s="169"/>
      <c r="AR494" s="169"/>
      <c r="AS494" s="169"/>
      <c r="AT494" s="169"/>
      <c r="AU494" s="169"/>
      <c r="AV494" s="169"/>
      <c r="AW494" s="169"/>
      <c r="AX494" s="169"/>
      <c r="AY494" s="169"/>
      <c r="AZ494" s="169"/>
      <c r="BA494" s="169"/>
      <c r="BB494" s="169"/>
      <c r="BC494" s="169"/>
      <c r="BD494" s="169"/>
      <c r="BE494" s="169"/>
      <c r="BF494" s="169"/>
      <c r="BG494" s="169"/>
      <c r="BH494" s="169"/>
    </row>
    <row r="495" spans="1:60" outlineLevel="1" x14ac:dyDescent="0.2">
      <c r="A495" s="170"/>
      <c r="B495" s="181"/>
      <c r="C495" s="210" t="s">
        <v>756</v>
      </c>
      <c r="D495" s="184"/>
      <c r="E495" s="188">
        <v>13.4</v>
      </c>
      <c r="F495" s="193"/>
      <c r="G495" s="193"/>
      <c r="H495" s="193"/>
      <c r="I495" s="193"/>
      <c r="J495" s="193"/>
      <c r="K495" s="193"/>
      <c r="L495" s="193"/>
      <c r="M495" s="193"/>
      <c r="N495" s="193"/>
      <c r="O495" s="193"/>
      <c r="P495" s="193"/>
      <c r="Q495" s="193"/>
      <c r="R495" s="193"/>
      <c r="S495" s="193"/>
      <c r="T495" s="193"/>
      <c r="U495" s="194"/>
      <c r="V495" s="193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 t="s">
        <v>222</v>
      </c>
      <c r="AH495" s="169">
        <v>0</v>
      </c>
      <c r="AI495" s="169"/>
      <c r="AJ495" s="169"/>
      <c r="AK495" s="169"/>
      <c r="AL495" s="169"/>
      <c r="AM495" s="169"/>
      <c r="AN495" s="169"/>
      <c r="AO495" s="169"/>
      <c r="AP495" s="169"/>
      <c r="AQ495" s="169"/>
      <c r="AR495" s="169"/>
      <c r="AS495" s="169"/>
      <c r="AT495" s="169"/>
      <c r="AU495" s="169"/>
      <c r="AV495" s="169"/>
      <c r="AW495" s="169"/>
      <c r="AX495" s="169"/>
      <c r="AY495" s="169"/>
      <c r="AZ495" s="169"/>
      <c r="BA495" s="169"/>
      <c r="BB495" s="169"/>
      <c r="BC495" s="169"/>
      <c r="BD495" s="169"/>
      <c r="BE495" s="169"/>
      <c r="BF495" s="169"/>
      <c r="BG495" s="169"/>
      <c r="BH495" s="169"/>
    </row>
    <row r="496" spans="1:60" outlineLevel="1" x14ac:dyDescent="0.2">
      <c r="A496" s="170"/>
      <c r="B496" s="181"/>
      <c r="C496" s="210" t="s">
        <v>757</v>
      </c>
      <c r="D496" s="184"/>
      <c r="E496" s="188">
        <v>20.399999999999999</v>
      </c>
      <c r="F496" s="193"/>
      <c r="G496" s="193"/>
      <c r="H496" s="193"/>
      <c r="I496" s="193"/>
      <c r="J496" s="193"/>
      <c r="K496" s="193"/>
      <c r="L496" s="193"/>
      <c r="M496" s="193"/>
      <c r="N496" s="193"/>
      <c r="O496" s="193"/>
      <c r="P496" s="193"/>
      <c r="Q496" s="193"/>
      <c r="R496" s="193"/>
      <c r="S496" s="193"/>
      <c r="T496" s="193"/>
      <c r="U496" s="194"/>
      <c r="V496" s="193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 t="s">
        <v>222</v>
      </c>
      <c r="AH496" s="169">
        <v>0</v>
      </c>
      <c r="AI496" s="169"/>
      <c r="AJ496" s="169"/>
      <c r="AK496" s="169"/>
      <c r="AL496" s="169"/>
      <c r="AM496" s="169"/>
      <c r="AN496" s="169"/>
      <c r="AO496" s="169"/>
      <c r="AP496" s="169"/>
      <c r="AQ496" s="169"/>
      <c r="AR496" s="169"/>
      <c r="AS496" s="169"/>
      <c r="AT496" s="169"/>
      <c r="AU496" s="169"/>
      <c r="AV496" s="169"/>
      <c r="AW496" s="169"/>
      <c r="AX496" s="169"/>
      <c r="AY496" s="169"/>
      <c r="AZ496" s="169"/>
      <c r="BA496" s="169"/>
      <c r="BB496" s="169"/>
      <c r="BC496" s="169"/>
      <c r="BD496" s="169"/>
      <c r="BE496" s="169"/>
      <c r="BF496" s="169"/>
      <c r="BG496" s="169"/>
      <c r="BH496" s="169"/>
    </row>
    <row r="497" spans="1:60" outlineLevel="1" x14ac:dyDescent="0.2">
      <c r="A497" s="170"/>
      <c r="B497" s="181"/>
      <c r="C497" s="210" t="s">
        <v>758</v>
      </c>
      <c r="D497" s="184"/>
      <c r="E497" s="188">
        <v>62.8</v>
      </c>
      <c r="F497" s="193"/>
      <c r="G497" s="193"/>
      <c r="H497" s="193"/>
      <c r="I497" s="193"/>
      <c r="J497" s="193"/>
      <c r="K497" s="193"/>
      <c r="L497" s="193"/>
      <c r="M497" s="193"/>
      <c r="N497" s="193"/>
      <c r="O497" s="193"/>
      <c r="P497" s="193"/>
      <c r="Q497" s="193"/>
      <c r="R497" s="193"/>
      <c r="S497" s="193"/>
      <c r="T497" s="193"/>
      <c r="U497" s="194"/>
      <c r="V497" s="193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 t="s">
        <v>222</v>
      </c>
      <c r="AH497" s="169">
        <v>0</v>
      </c>
      <c r="AI497" s="169"/>
      <c r="AJ497" s="169"/>
      <c r="AK497" s="169"/>
      <c r="AL497" s="169"/>
      <c r="AM497" s="169"/>
      <c r="AN497" s="169"/>
      <c r="AO497" s="169"/>
      <c r="AP497" s="169"/>
      <c r="AQ497" s="169"/>
      <c r="AR497" s="169"/>
      <c r="AS497" s="169"/>
      <c r="AT497" s="169"/>
      <c r="AU497" s="169"/>
      <c r="AV497" s="169"/>
      <c r="AW497" s="169"/>
      <c r="AX497" s="169"/>
      <c r="AY497" s="169"/>
      <c r="AZ497" s="169"/>
      <c r="BA497" s="169"/>
      <c r="BB497" s="169"/>
      <c r="BC497" s="169"/>
      <c r="BD497" s="169"/>
      <c r="BE497" s="169"/>
      <c r="BF497" s="169"/>
      <c r="BG497" s="169"/>
      <c r="BH497" s="169"/>
    </row>
    <row r="498" spans="1:60" ht="22.5" outlineLevel="1" x14ac:dyDescent="0.2">
      <c r="A498" s="170">
        <v>166</v>
      </c>
      <c r="B498" s="181" t="s">
        <v>759</v>
      </c>
      <c r="C498" s="209" t="s">
        <v>760</v>
      </c>
      <c r="D498" s="183" t="s">
        <v>303</v>
      </c>
      <c r="E498" s="187">
        <v>1143.95</v>
      </c>
      <c r="F498" s="192"/>
      <c r="G498" s="193">
        <f>ROUND(E498*F498,2)</f>
        <v>0</v>
      </c>
      <c r="H498" s="192"/>
      <c r="I498" s="193">
        <f>ROUND(E498*H498,2)</f>
        <v>0</v>
      </c>
      <c r="J498" s="192"/>
      <c r="K498" s="193">
        <f>ROUND(E498*J498,2)</f>
        <v>0</v>
      </c>
      <c r="L498" s="193">
        <v>15</v>
      </c>
      <c r="M498" s="193">
        <f>G498*(1+L498/100)</f>
        <v>0</v>
      </c>
      <c r="N498" s="193">
        <v>1.585E-2</v>
      </c>
      <c r="O498" s="193">
        <f>ROUND(E498*N498,2)</f>
        <v>18.13</v>
      </c>
      <c r="P498" s="193">
        <v>0</v>
      </c>
      <c r="Q498" s="193">
        <f>ROUND(E498*P498,2)</f>
        <v>0</v>
      </c>
      <c r="R498" s="193" t="s">
        <v>753</v>
      </c>
      <c r="S498" s="193" t="s">
        <v>217</v>
      </c>
      <c r="T498" s="193">
        <v>0.59799999999999998</v>
      </c>
      <c r="U498" s="194">
        <f>ROUND(E498*T498,2)</f>
        <v>684.08</v>
      </c>
      <c r="V498" s="193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 t="s">
        <v>218</v>
      </c>
      <c r="AH498" s="169"/>
      <c r="AI498" s="169"/>
      <c r="AJ498" s="169"/>
      <c r="AK498" s="169"/>
      <c r="AL498" s="169"/>
      <c r="AM498" s="169"/>
      <c r="AN498" s="169"/>
      <c r="AO498" s="169"/>
      <c r="AP498" s="169"/>
      <c r="AQ498" s="169"/>
      <c r="AR498" s="169"/>
      <c r="AS498" s="169"/>
      <c r="AT498" s="169"/>
      <c r="AU498" s="169"/>
      <c r="AV498" s="169"/>
      <c r="AW498" s="169"/>
      <c r="AX498" s="169"/>
      <c r="AY498" s="169"/>
      <c r="AZ498" s="169"/>
      <c r="BA498" s="169"/>
      <c r="BB498" s="169"/>
      <c r="BC498" s="169"/>
      <c r="BD498" s="169"/>
      <c r="BE498" s="169"/>
      <c r="BF498" s="169"/>
      <c r="BG498" s="169"/>
      <c r="BH498" s="169"/>
    </row>
    <row r="499" spans="1:60" outlineLevel="1" x14ac:dyDescent="0.2">
      <c r="A499" s="170"/>
      <c r="B499" s="181"/>
      <c r="C499" s="210" t="s">
        <v>761</v>
      </c>
      <c r="D499" s="184"/>
      <c r="E499" s="188">
        <v>66.5</v>
      </c>
      <c r="F499" s="193"/>
      <c r="G499" s="193"/>
      <c r="H499" s="193"/>
      <c r="I499" s="193"/>
      <c r="J499" s="193"/>
      <c r="K499" s="193"/>
      <c r="L499" s="193"/>
      <c r="M499" s="193"/>
      <c r="N499" s="193"/>
      <c r="O499" s="193"/>
      <c r="P499" s="193"/>
      <c r="Q499" s="193"/>
      <c r="R499" s="193"/>
      <c r="S499" s="193"/>
      <c r="T499" s="193"/>
      <c r="U499" s="194"/>
      <c r="V499" s="193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 t="s">
        <v>222</v>
      </c>
      <c r="AH499" s="169">
        <v>0</v>
      </c>
      <c r="AI499" s="169"/>
      <c r="AJ499" s="169"/>
      <c r="AK499" s="169"/>
      <c r="AL499" s="169"/>
      <c r="AM499" s="169"/>
      <c r="AN499" s="169"/>
      <c r="AO499" s="169"/>
      <c r="AP499" s="169"/>
      <c r="AQ499" s="169"/>
      <c r="AR499" s="169"/>
      <c r="AS499" s="169"/>
      <c r="AT499" s="169"/>
      <c r="AU499" s="169"/>
      <c r="AV499" s="169"/>
      <c r="AW499" s="169"/>
      <c r="AX499" s="169"/>
      <c r="AY499" s="169"/>
      <c r="AZ499" s="169"/>
      <c r="BA499" s="169"/>
      <c r="BB499" s="169"/>
      <c r="BC499" s="169"/>
      <c r="BD499" s="169"/>
      <c r="BE499" s="169"/>
      <c r="BF499" s="169"/>
      <c r="BG499" s="169"/>
      <c r="BH499" s="169"/>
    </row>
    <row r="500" spans="1:60" outlineLevel="1" x14ac:dyDescent="0.2">
      <c r="A500" s="170"/>
      <c r="B500" s="181"/>
      <c r="C500" s="210" t="s">
        <v>762</v>
      </c>
      <c r="D500" s="184"/>
      <c r="E500" s="188">
        <v>9</v>
      </c>
      <c r="F500" s="193"/>
      <c r="G500" s="193"/>
      <c r="H500" s="193"/>
      <c r="I500" s="193"/>
      <c r="J500" s="193"/>
      <c r="K500" s="193"/>
      <c r="L500" s="193"/>
      <c r="M500" s="193"/>
      <c r="N500" s="193"/>
      <c r="O500" s="193"/>
      <c r="P500" s="193"/>
      <c r="Q500" s="193"/>
      <c r="R500" s="193"/>
      <c r="S500" s="193"/>
      <c r="T500" s="193"/>
      <c r="U500" s="194"/>
      <c r="V500" s="193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 t="s">
        <v>222</v>
      </c>
      <c r="AH500" s="169">
        <v>0</v>
      </c>
      <c r="AI500" s="169"/>
      <c r="AJ500" s="169"/>
      <c r="AK500" s="169"/>
      <c r="AL500" s="169"/>
      <c r="AM500" s="169"/>
      <c r="AN500" s="169"/>
      <c r="AO500" s="169"/>
      <c r="AP500" s="169"/>
      <c r="AQ500" s="169"/>
      <c r="AR500" s="169"/>
      <c r="AS500" s="169"/>
      <c r="AT500" s="169"/>
      <c r="AU500" s="169"/>
      <c r="AV500" s="169"/>
      <c r="AW500" s="169"/>
      <c r="AX500" s="169"/>
      <c r="AY500" s="169"/>
      <c r="AZ500" s="169"/>
      <c r="BA500" s="169"/>
      <c r="BB500" s="169"/>
      <c r="BC500" s="169"/>
      <c r="BD500" s="169"/>
      <c r="BE500" s="169"/>
      <c r="BF500" s="169"/>
      <c r="BG500" s="169"/>
      <c r="BH500" s="169"/>
    </row>
    <row r="501" spans="1:60" outlineLevel="1" x14ac:dyDescent="0.2">
      <c r="A501" s="170"/>
      <c r="B501" s="181"/>
      <c r="C501" s="210" t="s">
        <v>763</v>
      </c>
      <c r="D501" s="184"/>
      <c r="E501" s="188">
        <v>18.600000000000001</v>
      </c>
      <c r="F501" s="193"/>
      <c r="G501" s="193"/>
      <c r="H501" s="193"/>
      <c r="I501" s="193"/>
      <c r="J501" s="193"/>
      <c r="K501" s="193"/>
      <c r="L501" s="193"/>
      <c r="M501" s="193"/>
      <c r="N501" s="193"/>
      <c r="O501" s="193"/>
      <c r="P501" s="193"/>
      <c r="Q501" s="193"/>
      <c r="R501" s="193"/>
      <c r="S501" s="193"/>
      <c r="T501" s="193"/>
      <c r="U501" s="194"/>
      <c r="V501" s="193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 t="s">
        <v>222</v>
      </c>
      <c r="AH501" s="169">
        <v>0</v>
      </c>
      <c r="AI501" s="169"/>
      <c r="AJ501" s="169"/>
      <c r="AK501" s="169"/>
      <c r="AL501" s="169"/>
      <c r="AM501" s="169"/>
      <c r="AN501" s="169"/>
      <c r="AO501" s="169"/>
      <c r="AP501" s="169"/>
      <c r="AQ501" s="169"/>
      <c r="AR501" s="169"/>
      <c r="AS501" s="169"/>
      <c r="AT501" s="169"/>
      <c r="AU501" s="169"/>
      <c r="AV501" s="169"/>
      <c r="AW501" s="169"/>
      <c r="AX501" s="169"/>
      <c r="AY501" s="169"/>
      <c r="AZ501" s="169"/>
      <c r="BA501" s="169"/>
      <c r="BB501" s="169"/>
      <c r="BC501" s="169"/>
      <c r="BD501" s="169"/>
      <c r="BE501" s="169"/>
      <c r="BF501" s="169"/>
      <c r="BG501" s="169"/>
      <c r="BH501" s="169"/>
    </row>
    <row r="502" spans="1:60" outlineLevel="1" x14ac:dyDescent="0.2">
      <c r="A502" s="170"/>
      <c r="B502" s="181"/>
      <c r="C502" s="210" t="s">
        <v>764</v>
      </c>
      <c r="D502" s="184"/>
      <c r="E502" s="188">
        <v>5</v>
      </c>
      <c r="F502" s="193"/>
      <c r="G502" s="193"/>
      <c r="H502" s="193"/>
      <c r="I502" s="193"/>
      <c r="J502" s="193"/>
      <c r="K502" s="193"/>
      <c r="L502" s="193"/>
      <c r="M502" s="193"/>
      <c r="N502" s="193"/>
      <c r="O502" s="193"/>
      <c r="P502" s="193"/>
      <c r="Q502" s="193"/>
      <c r="R502" s="193"/>
      <c r="S502" s="193"/>
      <c r="T502" s="193"/>
      <c r="U502" s="194"/>
      <c r="V502" s="193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 t="s">
        <v>222</v>
      </c>
      <c r="AH502" s="169">
        <v>0</v>
      </c>
      <c r="AI502" s="169"/>
      <c r="AJ502" s="169"/>
      <c r="AK502" s="169"/>
      <c r="AL502" s="169"/>
      <c r="AM502" s="169"/>
      <c r="AN502" s="169"/>
      <c r="AO502" s="169"/>
      <c r="AP502" s="169"/>
      <c r="AQ502" s="169"/>
      <c r="AR502" s="169"/>
      <c r="AS502" s="169"/>
      <c r="AT502" s="169"/>
      <c r="AU502" s="169"/>
      <c r="AV502" s="169"/>
      <c r="AW502" s="169"/>
      <c r="AX502" s="169"/>
      <c r="AY502" s="169"/>
      <c r="AZ502" s="169"/>
      <c r="BA502" s="169"/>
      <c r="BB502" s="169"/>
      <c r="BC502" s="169"/>
      <c r="BD502" s="169"/>
      <c r="BE502" s="169"/>
      <c r="BF502" s="169"/>
      <c r="BG502" s="169"/>
      <c r="BH502" s="169"/>
    </row>
    <row r="503" spans="1:60" ht="33.75" outlineLevel="1" x14ac:dyDescent="0.2">
      <c r="A503" s="170"/>
      <c r="B503" s="181"/>
      <c r="C503" s="210" t="s">
        <v>765</v>
      </c>
      <c r="D503" s="184"/>
      <c r="E503" s="188">
        <v>342.95</v>
      </c>
      <c r="F503" s="193"/>
      <c r="G503" s="193"/>
      <c r="H503" s="193"/>
      <c r="I503" s="193"/>
      <c r="J503" s="193"/>
      <c r="K503" s="193"/>
      <c r="L503" s="193"/>
      <c r="M503" s="193"/>
      <c r="N503" s="193"/>
      <c r="O503" s="193"/>
      <c r="P503" s="193"/>
      <c r="Q503" s="193"/>
      <c r="R503" s="193"/>
      <c r="S503" s="193"/>
      <c r="T503" s="193"/>
      <c r="U503" s="194"/>
      <c r="V503" s="193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 t="s">
        <v>222</v>
      </c>
      <c r="AH503" s="169">
        <v>0</v>
      </c>
      <c r="AI503" s="169"/>
      <c r="AJ503" s="169"/>
      <c r="AK503" s="169"/>
      <c r="AL503" s="169"/>
      <c r="AM503" s="169"/>
      <c r="AN503" s="169"/>
      <c r="AO503" s="169"/>
      <c r="AP503" s="169"/>
      <c r="AQ503" s="169"/>
      <c r="AR503" s="169"/>
      <c r="AS503" s="169"/>
      <c r="AT503" s="169"/>
      <c r="AU503" s="169"/>
      <c r="AV503" s="169"/>
      <c r="AW503" s="169"/>
      <c r="AX503" s="169"/>
      <c r="AY503" s="169"/>
      <c r="AZ503" s="169"/>
      <c r="BA503" s="169"/>
      <c r="BB503" s="169"/>
      <c r="BC503" s="169"/>
      <c r="BD503" s="169"/>
      <c r="BE503" s="169"/>
      <c r="BF503" s="169"/>
      <c r="BG503" s="169"/>
      <c r="BH503" s="169"/>
    </row>
    <row r="504" spans="1:60" ht="22.5" outlineLevel="1" x14ac:dyDescent="0.2">
      <c r="A504" s="170"/>
      <c r="B504" s="181"/>
      <c r="C504" s="210" t="s">
        <v>766</v>
      </c>
      <c r="D504" s="184"/>
      <c r="E504" s="188">
        <v>293.5</v>
      </c>
      <c r="F504" s="193"/>
      <c r="G504" s="193"/>
      <c r="H504" s="193"/>
      <c r="I504" s="193"/>
      <c r="J504" s="193"/>
      <c r="K504" s="193"/>
      <c r="L504" s="193"/>
      <c r="M504" s="193"/>
      <c r="N504" s="193"/>
      <c r="O504" s="193"/>
      <c r="P504" s="193"/>
      <c r="Q504" s="193"/>
      <c r="R504" s="193"/>
      <c r="S504" s="193"/>
      <c r="T504" s="193"/>
      <c r="U504" s="194"/>
      <c r="V504" s="193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 t="s">
        <v>222</v>
      </c>
      <c r="AH504" s="169">
        <v>0</v>
      </c>
      <c r="AI504" s="169"/>
      <c r="AJ504" s="169"/>
      <c r="AK504" s="169"/>
      <c r="AL504" s="169"/>
      <c r="AM504" s="169"/>
      <c r="AN504" s="169"/>
      <c r="AO504" s="169"/>
      <c r="AP504" s="169"/>
      <c r="AQ504" s="169"/>
      <c r="AR504" s="169"/>
      <c r="AS504" s="169"/>
      <c r="AT504" s="169"/>
      <c r="AU504" s="169"/>
      <c r="AV504" s="169"/>
      <c r="AW504" s="169"/>
      <c r="AX504" s="169"/>
      <c r="AY504" s="169"/>
      <c r="AZ504" s="169"/>
      <c r="BA504" s="169"/>
      <c r="BB504" s="169"/>
      <c r="BC504" s="169"/>
      <c r="BD504" s="169"/>
      <c r="BE504" s="169"/>
      <c r="BF504" s="169"/>
      <c r="BG504" s="169"/>
      <c r="BH504" s="169"/>
    </row>
    <row r="505" spans="1:60" outlineLevel="1" x14ac:dyDescent="0.2">
      <c r="A505" s="170"/>
      <c r="B505" s="181"/>
      <c r="C505" s="210" t="s">
        <v>767</v>
      </c>
      <c r="D505" s="184"/>
      <c r="E505" s="188">
        <v>32.200000000000003</v>
      </c>
      <c r="F505" s="193"/>
      <c r="G505" s="193"/>
      <c r="H505" s="193"/>
      <c r="I505" s="193"/>
      <c r="J505" s="193"/>
      <c r="K505" s="193"/>
      <c r="L505" s="193"/>
      <c r="M505" s="193"/>
      <c r="N505" s="193"/>
      <c r="O505" s="193"/>
      <c r="P505" s="193"/>
      <c r="Q505" s="193"/>
      <c r="R505" s="193"/>
      <c r="S505" s="193"/>
      <c r="T505" s="193"/>
      <c r="U505" s="194"/>
      <c r="V505" s="193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 t="s">
        <v>222</v>
      </c>
      <c r="AH505" s="169">
        <v>0</v>
      </c>
      <c r="AI505" s="169"/>
      <c r="AJ505" s="169"/>
      <c r="AK505" s="169"/>
      <c r="AL505" s="169"/>
      <c r="AM505" s="169"/>
      <c r="AN505" s="169"/>
      <c r="AO505" s="169"/>
      <c r="AP505" s="169"/>
      <c r="AQ505" s="169"/>
      <c r="AR505" s="169"/>
      <c r="AS505" s="169"/>
      <c r="AT505" s="169"/>
      <c r="AU505" s="169"/>
      <c r="AV505" s="169"/>
      <c r="AW505" s="169"/>
      <c r="AX505" s="169"/>
      <c r="AY505" s="169"/>
      <c r="AZ505" s="169"/>
      <c r="BA505" s="169"/>
      <c r="BB505" s="169"/>
      <c r="BC505" s="169"/>
      <c r="BD505" s="169"/>
      <c r="BE505" s="169"/>
      <c r="BF505" s="169"/>
      <c r="BG505" s="169"/>
      <c r="BH505" s="169"/>
    </row>
    <row r="506" spans="1:60" outlineLevel="1" x14ac:dyDescent="0.2">
      <c r="A506" s="170"/>
      <c r="B506" s="181"/>
      <c r="C506" s="210" t="s">
        <v>768</v>
      </c>
      <c r="D506" s="184"/>
      <c r="E506" s="188">
        <v>154.65</v>
      </c>
      <c r="F506" s="193"/>
      <c r="G506" s="193"/>
      <c r="H506" s="193"/>
      <c r="I506" s="193"/>
      <c r="J506" s="193"/>
      <c r="K506" s="193"/>
      <c r="L506" s="193"/>
      <c r="M506" s="193"/>
      <c r="N506" s="193"/>
      <c r="O506" s="193"/>
      <c r="P506" s="193"/>
      <c r="Q506" s="193"/>
      <c r="R506" s="193"/>
      <c r="S506" s="193"/>
      <c r="T506" s="193"/>
      <c r="U506" s="194"/>
      <c r="V506" s="193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 t="s">
        <v>222</v>
      </c>
      <c r="AH506" s="169">
        <v>0</v>
      </c>
      <c r="AI506" s="169"/>
      <c r="AJ506" s="169"/>
      <c r="AK506" s="169"/>
      <c r="AL506" s="169"/>
      <c r="AM506" s="169"/>
      <c r="AN506" s="169"/>
      <c r="AO506" s="169"/>
      <c r="AP506" s="169"/>
      <c r="AQ506" s="169"/>
      <c r="AR506" s="169"/>
      <c r="AS506" s="169"/>
      <c r="AT506" s="169"/>
      <c r="AU506" s="169"/>
      <c r="AV506" s="169"/>
      <c r="AW506" s="169"/>
      <c r="AX506" s="169"/>
      <c r="AY506" s="169"/>
      <c r="AZ506" s="169"/>
      <c r="BA506" s="169"/>
      <c r="BB506" s="169"/>
      <c r="BC506" s="169"/>
      <c r="BD506" s="169"/>
      <c r="BE506" s="169"/>
      <c r="BF506" s="169"/>
      <c r="BG506" s="169"/>
      <c r="BH506" s="169"/>
    </row>
    <row r="507" spans="1:60" ht="22.5" outlineLevel="1" x14ac:dyDescent="0.2">
      <c r="A507" s="170"/>
      <c r="B507" s="181"/>
      <c r="C507" s="210" t="s">
        <v>769</v>
      </c>
      <c r="D507" s="184"/>
      <c r="E507" s="188">
        <v>197.75</v>
      </c>
      <c r="F507" s="193"/>
      <c r="G507" s="193"/>
      <c r="H507" s="193"/>
      <c r="I507" s="193"/>
      <c r="J507" s="193"/>
      <c r="K507" s="193"/>
      <c r="L507" s="193"/>
      <c r="M507" s="193"/>
      <c r="N507" s="193"/>
      <c r="O507" s="193"/>
      <c r="P507" s="193"/>
      <c r="Q507" s="193"/>
      <c r="R507" s="193"/>
      <c r="S507" s="193"/>
      <c r="T507" s="193"/>
      <c r="U507" s="194"/>
      <c r="V507" s="193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 t="s">
        <v>222</v>
      </c>
      <c r="AH507" s="169">
        <v>0</v>
      </c>
      <c r="AI507" s="169"/>
      <c r="AJ507" s="169"/>
      <c r="AK507" s="169"/>
      <c r="AL507" s="169"/>
      <c r="AM507" s="169"/>
      <c r="AN507" s="169"/>
      <c r="AO507" s="169"/>
      <c r="AP507" s="169"/>
      <c r="AQ507" s="169"/>
      <c r="AR507" s="169"/>
      <c r="AS507" s="169"/>
      <c r="AT507" s="169"/>
      <c r="AU507" s="169"/>
      <c r="AV507" s="169"/>
      <c r="AW507" s="169"/>
      <c r="AX507" s="169"/>
      <c r="AY507" s="169"/>
      <c r="AZ507" s="169"/>
      <c r="BA507" s="169"/>
      <c r="BB507" s="169"/>
      <c r="BC507" s="169"/>
      <c r="BD507" s="169"/>
      <c r="BE507" s="169"/>
      <c r="BF507" s="169"/>
      <c r="BG507" s="169"/>
      <c r="BH507" s="169"/>
    </row>
    <row r="508" spans="1:60" outlineLevel="1" x14ac:dyDescent="0.2">
      <c r="A508" s="170"/>
      <c r="B508" s="181"/>
      <c r="C508" s="210" t="s">
        <v>770</v>
      </c>
      <c r="D508" s="184"/>
      <c r="E508" s="188">
        <v>10.199999999999999</v>
      </c>
      <c r="F508" s="193"/>
      <c r="G508" s="193"/>
      <c r="H508" s="193"/>
      <c r="I508" s="193"/>
      <c r="J508" s="193"/>
      <c r="K508" s="193"/>
      <c r="L508" s="193"/>
      <c r="M508" s="193"/>
      <c r="N508" s="193"/>
      <c r="O508" s="193"/>
      <c r="P508" s="193"/>
      <c r="Q508" s="193"/>
      <c r="R508" s="193"/>
      <c r="S508" s="193"/>
      <c r="T508" s="193"/>
      <c r="U508" s="194"/>
      <c r="V508" s="193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 t="s">
        <v>222</v>
      </c>
      <c r="AH508" s="169">
        <v>0</v>
      </c>
      <c r="AI508" s="169"/>
      <c r="AJ508" s="169"/>
      <c r="AK508" s="169"/>
      <c r="AL508" s="169"/>
      <c r="AM508" s="169"/>
      <c r="AN508" s="169"/>
      <c r="AO508" s="169"/>
      <c r="AP508" s="169"/>
      <c r="AQ508" s="169"/>
      <c r="AR508" s="169"/>
      <c r="AS508" s="169"/>
      <c r="AT508" s="169"/>
      <c r="AU508" s="169"/>
      <c r="AV508" s="169"/>
      <c r="AW508" s="169"/>
      <c r="AX508" s="169"/>
      <c r="AY508" s="169"/>
      <c r="AZ508" s="169"/>
      <c r="BA508" s="169"/>
      <c r="BB508" s="169"/>
      <c r="BC508" s="169"/>
      <c r="BD508" s="169"/>
      <c r="BE508" s="169"/>
      <c r="BF508" s="169"/>
      <c r="BG508" s="169"/>
      <c r="BH508" s="169"/>
    </row>
    <row r="509" spans="1:60" outlineLevel="1" x14ac:dyDescent="0.2">
      <c r="A509" s="170"/>
      <c r="B509" s="181"/>
      <c r="C509" s="210" t="s">
        <v>771</v>
      </c>
      <c r="D509" s="184"/>
      <c r="E509" s="188">
        <v>13.6</v>
      </c>
      <c r="F509" s="193"/>
      <c r="G509" s="193"/>
      <c r="H509" s="193"/>
      <c r="I509" s="193"/>
      <c r="J509" s="193"/>
      <c r="K509" s="193"/>
      <c r="L509" s="193"/>
      <c r="M509" s="193"/>
      <c r="N509" s="193"/>
      <c r="O509" s="193"/>
      <c r="P509" s="193"/>
      <c r="Q509" s="193"/>
      <c r="R509" s="193"/>
      <c r="S509" s="193"/>
      <c r="T509" s="193"/>
      <c r="U509" s="194"/>
      <c r="V509" s="193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 t="s">
        <v>222</v>
      </c>
      <c r="AH509" s="169">
        <v>0</v>
      </c>
      <c r="AI509" s="169"/>
      <c r="AJ509" s="169"/>
      <c r="AK509" s="169"/>
      <c r="AL509" s="169"/>
      <c r="AM509" s="169"/>
      <c r="AN509" s="169"/>
      <c r="AO509" s="169"/>
      <c r="AP509" s="169"/>
      <c r="AQ509" s="169"/>
      <c r="AR509" s="169"/>
      <c r="AS509" s="169"/>
      <c r="AT509" s="169"/>
      <c r="AU509" s="169"/>
      <c r="AV509" s="169"/>
      <c r="AW509" s="169"/>
      <c r="AX509" s="169"/>
      <c r="AY509" s="169"/>
      <c r="AZ509" s="169"/>
      <c r="BA509" s="169"/>
      <c r="BB509" s="169"/>
      <c r="BC509" s="169"/>
      <c r="BD509" s="169"/>
      <c r="BE509" s="169"/>
      <c r="BF509" s="169"/>
      <c r="BG509" s="169"/>
      <c r="BH509" s="169"/>
    </row>
    <row r="510" spans="1:60" ht="22.5" outlineLevel="1" x14ac:dyDescent="0.2">
      <c r="A510" s="170">
        <v>167</v>
      </c>
      <c r="B510" s="181" t="s">
        <v>772</v>
      </c>
      <c r="C510" s="209" t="s">
        <v>773</v>
      </c>
      <c r="D510" s="183" t="s">
        <v>303</v>
      </c>
      <c r="E510" s="187">
        <v>21.3</v>
      </c>
      <c r="F510" s="192"/>
      <c r="G510" s="193">
        <f>ROUND(E510*F510,2)</f>
        <v>0</v>
      </c>
      <c r="H510" s="192"/>
      <c r="I510" s="193">
        <f>ROUND(E510*H510,2)</f>
        <v>0</v>
      </c>
      <c r="J510" s="192"/>
      <c r="K510" s="193">
        <f>ROUND(E510*J510,2)</f>
        <v>0</v>
      </c>
      <c r="L510" s="193">
        <v>15</v>
      </c>
      <c r="M510" s="193">
        <f>G510*(1+L510/100)</f>
        <v>0</v>
      </c>
      <c r="N510" s="193">
        <v>1.966E-2</v>
      </c>
      <c r="O510" s="193">
        <f>ROUND(E510*N510,2)</f>
        <v>0.42</v>
      </c>
      <c r="P510" s="193">
        <v>0</v>
      </c>
      <c r="Q510" s="193">
        <f>ROUND(E510*P510,2)</f>
        <v>0</v>
      </c>
      <c r="R510" s="193" t="s">
        <v>753</v>
      </c>
      <c r="S510" s="193" t="s">
        <v>217</v>
      </c>
      <c r="T510" s="193">
        <v>0.67900000000000005</v>
      </c>
      <c r="U510" s="194">
        <f>ROUND(E510*T510,2)</f>
        <v>14.46</v>
      </c>
      <c r="V510" s="193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 t="s">
        <v>218</v>
      </c>
      <c r="AH510" s="169"/>
      <c r="AI510" s="169"/>
      <c r="AJ510" s="169"/>
      <c r="AK510" s="169"/>
      <c r="AL510" s="169"/>
      <c r="AM510" s="169"/>
      <c r="AN510" s="169"/>
      <c r="AO510" s="169"/>
      <c r="AP510" s="169"/>
      <c r="AQ510" s="169"/>
      <c r="AR510" s="169"/>
      <c r="AS510" s="169"/>
      <c r="AT510" s="169"/>
      <c r="AU510" s="169"/>
      <c r="AV510" s="169"/>
      <c r="AW510" s="169"/>
      <c r="AX510" s="169"/>
      <c r="AY510" s="169"/>
      <c r="AZ510" s="169"/>
      <c r="BA510" s="169"/>
      <c r="BB510" s="169"/>
      <c r="BC510" s="169"/>
      <c r="BD510" s="169"/>
      <c r="BE510" s="169"/>
      <c r="BF510" s="169"/>
      <c r="BG510" s="169"/>
      <c r="BH510" s="169"/>
    </row>
    <row r="511" spans="1:60" outlineLevel="1" x14ac:dyDescent="0.2">
      <c r="A511" s="170"/>
      <c r="B511" s="181"/>
      <c r="C511" s="210" t="s">
        <v>774</v>
      </c>
      <c r="D511" s="184"/>
      <c r="E511" s="188">
        <v>7</v>
      </c>
      <c r="F511" s="193"/>
      <c r="G511" s="193"/>
      <c r="H511" s="193"/>
      <c r="I511" s="193"/>
      <c r="J511" s="193"/>
      <c r="K511" s="193"/>
      <c r="L511" s="193"/>
      <c r="M511" s="193"/>
      <c r="N511" s="193"/>
      <c r="O511" s="193"/>
      <c r="P511" s="193"/>
      <c r="Q511" s="193"/>
      <c r="R511" s="193"/>
      <c r="S511" s="193"/>
      <c r="T511" s="193"/>
      <c r="U511" s="194"/>
      <c r="V511" s="193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 t="s">
        <v>222</v>
      </c>
      <c r="AH511" s="169">
        <v>0</v>
      </c>
      <c r="AI511" s="169"/>
      <c r="AJ511" s="169"/>
      <c r="AK511" s="169"/>
      <c r="AL511" s="169"/>
      <c r="AM511" s="169"/>
      <c r="AN511" s="169"/>
      <c r="AO511" s="169"/>
      <c r="AP511" s="169"/>
      <c r="AQ511" s="169"/>
      <c r="AR511" s="169"/>
      <c r="AS511" s="169"/>
      <c r="AT511" s="169"/>
      <c r="AU511" s="169"/>
      <c r="AV511" s="169"/>
      <c r="AW511" s="169"/>
      <c r="AX511" s="169"/>
      <c r="AY511" s="169"/>
      <c r="AZ511" s="169"/>
      <c r="BA511" s="169"/>
      <c r="BB511" s="169"/>
      <c r="BC511" s="169"/>
      <c r="BD511" s="169"/>
      <c r="BE511" s="169"/>
      <c r="BF511" s="169"/>
      <c r="BG511" s="169"/>
      <c r="BH511" s="169"/>
    </row>
    <row r="512" spans="1:60" outlineLevel="1" x14ac:dyDescent="0.2">
      <c r="A512" s="170"/>
      <c r="B512" s="181"/>
      <c r="C512" s="210" t="s">
        <v>775</v>
      </c>
      <c r="D512" s="184"/>
      <c r="E512" s="188">
        <v>5.9</v>
      </c>
      <c r="F512" s="193"/>
      <c r="G512" s="193"/>
      <c r="H512" s="193"/>
      <c r="I512" s="193"/>
      <c r="J512" s="193"/>
      <c r="K512" s="193"/>
      <c r="L512" s="193"/>
      <c r="M512" s="193"/>
      <c r="N512" s="193"/>
      <c r="O512" s="193"/>
      <c r="P512" s="193"/>
      <c r="Q512" s="193"/>
      <c r="R512" s="193"/>
      <c r="S512" s="193"/>
      <c r="T512" s="193"/>
      <c r="U512" s="194"/>
      <c r="V512" s="193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 t="s">
        <v>222</v>
      </c>
      <c r="AH512" s="169">
        <v>0</v>
      </c>
      <c r="AI512" s="169"/>
      <c r="AJ512" s="169"/>
      <c r="AK512" s="169"/>
      <c r="AL512" s="169"/>
      <c r="AM512" s="169"/>
      <c r="AN512" s="169"/>
      <c r="AO512" s="169"/>
      <c r="AP512" s="169"/>
      <c r="AQ512" s="169"/>
      <c r="AR512" s="169"/>
      <c r="AS512" s="169"/>
      <c r="AT512" s="169"/>
      <c r="AU512" s="169"/>
      <c r="AV512" s="169"/>
      <c r="AW512" s="169"/>
      <c r="AX512" s="169"/>
      <c r="AY512" s="169"/>
      <c r="AZ512" s="169"/>
      <c r="BA512" s="169"/>
      <c r="BB512" s="169"/>
      <c r="BC512" s="169"/>
      <c r="BD512" s="169"/>
      <c r="BE512" s="169"/>
      <c r="BF512" s="169"/>
      <c r="BG512" s="169"/>
      <c r="BH512" s="169"/>
    </row>
    <row r="513" spans="1:60" outlineLevel="1" x14ac:dyDescent="0.2">
      <c r="A513" s="170"/>
      <c r="B513" s="181"/>
      <c r="C513" s="210" t="s">
        <v>776</v>
      </c>
      <c r="D513" s="184"/>
      <c r="E513" s="188">
        <v>8.4</v>
      </c>
      <c r="F513" s="193"/>
      <c r="G513" s="193"/>
      <c r="H513" s="193"/>
      <c r="I513" s="193"/>
      <c r="J513" s="193"/>
      <c r="K513" s="193"/>
      <c r="L513" s="193"/>
      <c r="M513" s="193"/>
      <c r="N513" s="193"/>
      <c r="O513" s="193"/>
      <c r="P513" s="193"/>
      <c r="Q513" s="193"/>
      <c r="R513" s="193"/>
      <c r="S513" s="193"/>
      <c r="T513" s="193"/>
      <c r="U513" s="194"/>
      <c r="V513" s="193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 t="s">
        <v>222</v>
      </c>
      <c r="AH513" s="169">
        <v>0</v>
      </c>
      <c r="AI513" s="169"/>
      <c r="AJ513" s="169"/>
      <c r="AK513" s="169"/>
      <c r="AL513" s="169"/>
      <c r="AM513" s="169"/>
      <c r="AN513" s="169"/>
      <c r="AO513" s="169"/>
      <c r="AP513" s="169"/>
      <c r="AQ513" s="169"/>
      <c r="AR513" s="169"/>
      <c r="AS513" s="169"/>
      <c r="AT513" s="169"/>
      <c r="AU513" s="169"/>
      <c r="AV513" s="169"/>
      <c r="AW513" s="169"/>
      <c r="AX513" s="169"/>
      <c r="AY513" s="169"/>
      <c r="AZ513" s="169"/>
      <c r="BA513" s="169"/>
      <c r="BB513" s="169"/>
      <c r="BC513" s="169"/>
      <c r="BD513" s="169"/>
      <c r="BE513" s="169"/>
      <c r="BF513" s="169"/>
      <c r="BG513" s="169"/>
      <c r="BH513" s="169"/>
    </row>
    <row r="514" spans="1:60" ht="22.5" outlineLevel="1" x14ac:dyDescent="0.2">
      <c r="A514" s="170">
        <v>168</v>
      </c>
      <c r="B514" s="181" t="s">
        <v>777</v>
      </c>
      <c r="C514" s="209" t="s">
        <v>778</v>
      </c>
      <c r="D514" s="183" t="s">
        <v>303</v>
      </c>
      <c r="E514" s="187">
        <v>80.5</v>
      </c>
      <c r="F514" s="192"/>
      <c r="G514" s="193">
        <f>ROUND(E514*F514,2)</f>
        <v>0</v>
      </c>
      <c r="H514" s="192"/>
      <c r="I514" s="193">
        <f>ROUND(E514*H514,2)</f>
        <v>0</v>
      </c>
      <c r="J514" s="192"/>
      <c r="K514" s="193">
        <f>ROUND(E514*J514,2)</f>
        <v>0</v>
      </c>
      <c r="L514" s="193">
        <v>15</v>
      </c>
      <c r="M514" s="193">
        <f>G514*(1+L514/100)</f>
        <v>0</v>
      </c>
      <c r="N514" s="193">
        <v>2.928E-2</v>
      </c>
      <c r="O514" s="193">
        <f>ROUND(E514*N514,2)</f>
        <v>2.36</v>
      </c>
      <c r="P514" s="193">
        <v>0</v>
      </c>
      <c r="Q514" s="193">
        <f>ROUND(E514*P514,2)</f>
        <v>0</v>
      </c>
      <c r="R514" s="193" t="s">
        <v>753</v>
      </c>
      <c r="S514" s="193" t="s">
        <v>217</v>
      </c>
      <c r="T514" s="193">
        <v>0.82499999999999996</v>
      </c>
      <c r="U514" s="194">
        <f>ROUND(E514*T514,2)</f>
        <v>66.41</v>
      </c>
      <c r="V514" s="193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 t="s">
        <v>218</v>
      </c>
      <c r="AH514" s="169"/>
      <c r="AI514" s="169"/>
      <c r="AJ514" s="169"/>
      <c r="AK514" s="169"/>
      <c r="AL514" s="169"/>
      <c r="AM514" s="169"/>
      <c r="AN514" s="169"/>
      <c r="AO514" s="169"/>
      <c r="AP514" s="169"/>
      <c r="AQ514" s="169"/>
      <c r="AR514" s="169"/>
      <c r="AS514" s="169"/>
      <c r="AT514" s="169"/>
      <c r="AU514" s="169"/>
      <c r="AV514" s="169"/>
      <c r="AW514" s="169"/>
      <c r="AX514" s="169"/>
      <c r="AY514" s="169"/>
      <c r="AZ514" s="169"/>
      <c r="BA514" s="169"/>
      <c r="BB514" s="169"/>
      <c r="BC514" s="169"/>
      <c r="BD514" s="169"/>
      <c r="BE514" s="169"/>
      <c r="BF514" s="169"/>
      <c r="BG514" s="169"/>
      <c r="BH514" s="169"/>
    </row>
    <row r="515" spans="1:60" outlineLevel="1" x14ac:dyDescent="0.2">
      <c r="A515" s="170"/>
      <c r="B515" s="181"/>
      <c r="C515" s="210" t="s">
        <v>779</v>
      </c>
      <c r="D515" s="184"/>
      <c r="E515" s="188">
        <v>32.4</v>
      </c>
      <c r="F515" s="193"/>
      <c r="G515" s="193"/>
      <c r="H515" s="193"/>
      <c r="I515" s="193"/>
      <c r="J515" s="193"/>
      <c r="K515" s="193"/>
      <c r="L515" s="193"/>
      <c r="M515" s="193"/>
      <c r="N515" s="193"/>
      <c r="O515" s="193"/>
      <c r="P515" s="193"/>
      <c r="Q515" s="193"/>
      <c r="R515" s="193"/>
      <c r="S515" s="193"/>
      <c r="T515" s="193"/>
      <c r="U515" s="194"/>
      <c r="V515" s="193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 t="s">
        <v>222</v>
      </c>
      <c r="AH515" s="169">
        <v>0</v>
      </c>
      <c r="AI515" s="169"/>
      <c r="AJ515" s="169"/>
      <c r="AK515" s="169"/>
      <c r="AL515" s="169"/>
      <c r="AM515" s="169"/>
      <c r="AN515" s="169"/>
      <c r="AO515" s="169"/>
      <c r="AP515" s="169"/>
      <c r="AQ515" s="169"/>
      <c r="AR515" s="169"/>
      <c r="AS515" s="169"/>
      <c r="AT515" s="169"/>
      <c r="AU515" s="169"/>
      <c r="AV515" s="169"/>
      <c r="AW515" s="169"/>
      <c r="AX515" s="169"/>
      <c r="AY515" s="169"/>
      <c r="AZ515" s="169"/>
      <c r="BA515" s="169"/>
      <c r="BB515" s="169"/>
      <c r="BC515" s="169"/>
      <c r="BD515" s="169"/>
      <c r="BE515" s="169"/>
      <c r="BF515" s="169"/>
      <c r="BG515" s="169"/>
      <c r="BH515" s="169"/>
    </row>
    <row r="516" spans="1:60" outlineLevel="1" x14ac:dyDescent="0.2">
      <c r="A516" s="170"/>
      <c r="B516" s="181"/>
      <c r="C516" s="210" t="s">
        <v>780</v>
      </c>
      <c r="D516" s="184"/>
      <c r="E516" s="188">
        <v>20</v>
      </c>
      <c r="F516" s="193"/>
      <c r="G516" s="193"/>
      <c r="H516" s="193"/>
      <c r="I516" s="193"/>
      <c r="J516" s="193"/>
      <c r="K516" s="193"/>
      <c r="L516" s="193"/>
      <c r="M516" s="193"/>
      <c r="N516" s="193"/>
      <c r="O516" s="193"/>
      <c r="P516" s="193"/>
      <c r="Q516" s="193"/>
      <c r="R516" s="193"/>
      <c r="S516" s="193"/>
      <c r="T516" s="193"/>
      <c r="U516" s="194"/>
      <c r="V516" s="193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 t="s">
        <v>222</v>
      </c>
      <c r="AH516" s="169">
        <v>0</v>
      </c>
      <c r="AI516" s="169"/>
      <c r="AJ516" s="169"/>
      <c r="AK516" s="169"/>
      <c r="AL516" s="169"/>
      <c r="AM516" s="169"/>
      <c r="AN516" s="169"/>
      <c r="AO516" s="169"/>
      <c r="AP516" s="169"/>
      <c r="AQ516" s="169"/>
      <c r="AR516" s="169"/>
      <c r="AS516" s="169"/>
      <c r="AT516" s="169"/>
      <c r="AU516" s="169"/>
      <c r="AV516" s="169"/>
      <c r="AW516" s="169"/>
      <c r="AX516" s="169"/>
      <c r="AY516" s="169"/>
      <c r="AZ516" s="169"/>
      <c r="BA516" s="169"/>
      <c r="BB516" s="169"/>
      <c r="BC516" s="169"/>
      <c r="BD516" s="169"/>
      <c r="BE516" s="169"/>
      <c r="BF516" s="169"/>
      <c r="BG516" s="169"/>
      <c r="BH516" s="169"/>
    </row>
    <row r="517" spans="1:60" outlineLevel="1" x14ac:dyDescent="0.2">
      <c r="A517" s="170"/>
      <c r="B517" s="181"/>
      <c r="C517" s="210" t="s">
        <v>781</v>
      </c>
      <c r="D517" s="184"/>
      <c r="E517" s="188">
        <v>28.1</v>
      </c>
      <c r="F517" s="193"/>
      <c r="G517" s="193"/>
      <c r="H517" s="193"/>
      <c r="I517" s="193"/>
      <c r="J517" s="193"/>
      <c r="K517" s="193"/>
      <c r="L517" s="193"/>
      <c r="M517" s="193"/>
      <c r="N517" s="193"/>
      <c r="O517" s="193"/>
      <c r="P517" s="193"/>
      <c r="Q517" s="193"/>
      <c r="R517" s="193"/>
      <c r="S517" s="193"/>
      <c r="T517" s="193"/>
      <c r="U517" s="194"/>
      <c r="V517" s="193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 t="s">
        <v>222</v>
      </c>
      <c r="AH517" s="169">
        <v>0</v>
      </c>
      <c r="AI517" s="169"/>
      <c r="AJ517" s="169"/>
      <c r="AK517" s="169"/>
      <c r="AL517" s="169"/>
      <c r="AM517" s="169"/>
      <c r="AN517" s="169"/>
      <c r="AO517" s="169"/>
      <c r="AP517" s="169"/>
      <c r="AQ517" s="169"/>
      <c r="AR517" s="169"/>
      <c r="AS517" s="169"/>
      <c r="AT517" s="169"/>
      <c r="AU517" s="169"/>
      <c r="AV517" s="169"/>
      <c r="AW517" s="169"/>
      <c r="AX517" s="169"/>
      <c r="AY517" s="169"/>
      <c r="AZ517" s="169"/>
      <c r="BA517" s="169"/>
      <c r="BB517" s="169"/>
      <c r="BC517" s="169"/>
      <c r="BD517" s="169"/>
      <c r="BE517" s="169"/>
      <c r="BF517" s="169"/>
      <c r="BG517" s="169"/>
      <c r="BH517" s="169"/>
    </row>
    <row r="518" spans="1:60" ht="22.5" outlineLevel="1" x14ac:dyDescent="0.2">
      <c r="A518" s="170">
        <v>169</v>
      </c>
      <c r="B518" s="181" t="s">
        <v>782</v>
      </c>
      <c r="C518" s="209" t="s">
        <v>783</v>
      </c>
      <c r="D518" s="183" t="s">
        <v>215</v>
      </c>
      <c r="E518" s="187">
        <v>62</v>
      </c>
      <c r="F518" s="192"/>
      <c r="G518" s="193">
        <f>ROUND(E518*F518,2)</f>
        <v>0</v>
      </c>
      <c r="H518" s="192"/>
      <c r="I518" s="193">
        <f>ROUND(E518*H518,2)</f>
        <v>0</v>
      </c>
      <c r="J518" s="192"/>
      <c r="K518" s="193">
        <f>ROUND(E518*J518,2)</f>
        <v>0</v>
      </c>
      <c r="L518" s="193">
        <v>15</v>
      </c>
      <c r="M518" s="193">
        <f>G518*(1+L518/100)</f>
        <v>0</v>
      </c>
      <c r="N518" s="193">
        <v>1.452E-2</v>
      </c>
      <c r="O518" s="193">
        <f>ROUND(E518*N518,2)</f>
        <v>0.9</v>
      </c>
      <c r="P518" s="193">
        <v>0</v>
      </c>
      <c r="Q518" s="193">
        <f>ROUND(E518*P518,2)</f>
        <v>0</v>
      </c>
      <c r="R518" s="193" t="s">
        <v>753</v>
      </c>
      <c r="S518" s="193" t="s">
        <v>217</v>
      </c>
      <c r="T518" s="193">
        <v>0.27</v>
      </c>
      <c r="U518" s="194">
        <f>ROUND(E518*T518,2)</f>
        <v>16.739999999999998</v>
      </c>
      <c r="V518" s="193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 t="s">
        <v>218</v>
      </c>
      <c r="AH518" s="169"/>
      <c r="AI518" s="169"/>
      <c r="AJ518" s="169"/>
      <c r="AK518" s="169"/>
      <c r="AL518" s="169"/>
      <c r="AM518" s="169"/>
      <c r="AN518" s="169"/>
      <c r="AO518" s="169"/>
      <c r="AP518" s="169"/>
      <c r="AQ518" s="169"/>
      <c r="AR518" s="169"/>
      <c r="AS518" s="169"/>
      <c r="AT518" s="169"/>
      <c r="AU518" s="169"/>
      <c r="AV518" s="169"/>
      <c r="AW518" s="169"/>
      <c r="AX518" s="169"/>
      <c r="AY518" s="169"/>
      <c r="AZ518" s="169"/>
      <c r="BA518" s="169"/>
      <c r="BB518" s="169"/>
      <c r="BC518" s="169"/>
      <c r="BD518" s="169"/>
      <c r="BE518" s="169"/>
      <c r="BF518" s="169"/>
      <c r="BG518" s="169"/>
      <c r="BH518" s="169"/>
    </row>
    <row r="519" spans="1:60" outlineLevel="1" x14ac:dyDescent="0.2">
      <c r="A519" s="170"/>
      <c r="B519" s="181"/>
      <c r="C519" s="210" t="s">
        <v>784</v>
      </c>
      <c r="D519" s="184"/>
      <c r="E519" s="188">
        <v>62</v>
      </c>
      <c r="F519" s="193"/>
      <c r="G519" s="193"/>
      <c r="H519" s="193"/>
      <c r="I519" s="193"/>
      <c r="J519" s="193"/>
      <c r="K519" s="193"/>
      <c r="L519" s="193"/>
      <c r="M519" s="193"/>
      <c r="N519" s="193"/>
      <c r="O519" s="193"/>
      <c r="P519" s="193"/>
      <c r="Q519" s="193"/>
      <c r="R519" s="193"/>
      <c r="S519" s="193"/>
      <c r="T519" s="193"/>
      <c r="U519" s="194"/>
      <c r="V519" s="193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 t="s">
        <v>222</v>
      </c>
      <c r="AH519" s="169">
        <v>0</v>
      </c>
      <c r="AI519" s="169"/>
      <c r="AJ519" s="169"/>
      <c r="AK519" s="169"/>
      <c r="AL519" s="169"/>
      <c r="AM519" s="169"/>
      <c r="AN519" s="169"/>
      <c r="AO519" s="169"/>
      <c r="AP519" s="169"/>
      <c r="AQ519" s="169"/>
      <c r="AR519" s="169"/>
      <c r="AS519" s="169"/>
      <c r="AT519" s="169"/>
      <c r="AU519" s="169"/>
      <c r="AV519" s="169"/>
      <c r="AW519" s="169"/>
      <c r="AX519" s="169"/>
      <c r="AY519" s="169"/>
      <c r="AZ519" s="169"/>
      <c r="BA519" s="169"/>
      <c r="BB519" s="169"/>
      <c r="BC519" s="169"/>
      <c r="BD519" s="169"/>
      <c r="BE519" s="169"/>
      <c r="BF519" s="169"/>
      <c r="BG519" s="169"/>
      <c r="BH519" s="169"/>
    </row>
    <row r="520" spans="1:60" ht="22.5" outlineLevel="1" x14ac:dyDescent="0.2">
      <c r="A520" s="170">
        <v>170</v>
      </c>
      <c r="B520" s="181" t="s">
        <v>785</v>
      </c>
      <c r="C520" s="209" t="s">
        <v>786</v>
      </c>
      <c r="D520" s="183" t="s">
        <v>215</v>
      </c>
      <c r="E520" s="187">
        <v>474</v>
      </c>
      <c r="F520" s="192"/>
      <c r="G520" s="193">
        <f>ROUND(E520*F520,2)</f>
        <v>0</v>
      </c>
      <c r="H520" s="192"/>
      <c r="I520" s="193">
        <f>ROUND(E520*H520,2)</f>
        <v>0</v>
      </c>
      <c r="J520" s="192"/>
      <c r="K520" s="193">
        <f>ROUND(E520*J520,2)</f>
        <v>0</v>
      </c>
      <c r="L520" s="193">
        <v>15</v>
      </c>
      <c r="M520" s="193">
        <f>G520*(1+L520/100)</f>
        <v>0</v>
      </c>
      <c r="N520" s="193">
        <v>6.6E-3</v>
      </c>
      <c r="O520" s="193">
        <f>ROUND(E520*N520,2)</f>
        <v>3.13</v>
      </c>
      <c r="P520" s="193">
        <v>0</v>
      </c>
      <c r="Q520" s="193">
        <f>ROUND(E520*P520,2)</f>
        <v>0</v>
      </c>
      <c r="R520" s="193" t="s">
        <v>753</v>
      </c>
      <c r="S520" s="193" t="s">
        <v>217</v>
      </c>
      <c r="T520" s="193">
        <v>0.20799999999999999</v>
      </c>
      <c r="U520" s="194">
        <f>ROUND(E520*T520,2)</f>
        <v>98.59</v>
      </c>
      <c r="V520" s="193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 t="s">
        <v>218</v>
      </c>
      <c r="AH520" s="169"/>
      <c r="AI520" s="169"/>
      <c r="AJ520" s="169"/>
      <c r="AK520" s="169"/>
      <c r="AL520" s="169"/>
      <c r="AM520" s="169"/>
      <c r="AN520" s="169"/>
      <c r="AO520" s="169"/>
      <c r="AP520" s="169"/>
      <c r="AQ520" s="169"/>
      <c r="AR520" s="169"/>
      <c r="AS520" s="169"/>
      <c r="AT520" s="169"/>
      <c r="AU520" s="169"/>
      <c r="AV520" s="169"/>
      <c r="AW520" s="169"/>
      <c r="AX520" s="169"/>
      <c r="AY520" s="169"/>
      <c r="AZ520" s="169"/>
      <c r="BA520" s="169"/>
      <c r="BB520" s="169"/>
      <c r="BC520" s="169"/>
      <c r="BD520" s="169"/>
      <c r="BE520" s="169"/>
      <c r="BF520" s="169"/>
      <c r="BG520" s="169"/>
      <c r="BH520" s="169"/>
    </row>
    <row r="521" spans="1:60" outlineLevel="1" x14ac:dyDescent="0.2">
      <c r="A521" s="170"/>
      <c r="B521" s="181"/>
      <c r="C521" s="210" t="s">
        <v>787</v>
      </c>
      <c r="D521" s="184"/>
      <c r="E521" s="188">
        <v>474</v>
      </c>
      <c r="F521" s="193"/>
      <c r="G521" s="193"/>
      <c r="H521" s="193"/>
      <c r="I521" s="193"/>
      <c r="J521" s="193"/>
      <c r="K521" s="193"/>
      <c r="L521" s="193"/>
      <c r="M521" s="193"/>
      <c r="N521" s="193"/>
      <c r="O521" s="193"/>
      <c r="P521" s="193"/>
      <c r="Q521" s="193"/>
      <c r="R521" s="193"/>
      <c r="S521" s="193"/>
      <c r="T521" s="193"/>
      <c r="U521" s="194"/>
      <c r="V521" s="193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 t="s">
        <v>222</v>
      </c>
      <c r="AH521" s="169">
        <v>0</v>
      </c>
      <c r="AI521" s="169"/>
      <c r="AJ521" s="169"/>
      <c r="AK521" s="169"/>
      <c r="AL521" s="169"/>
      <c r="AM521" s="169"/>
      <c r="AN521" s="169"/>
      <c r="AO521" s="169"/>
      <c r="AP521" s="169"/>
      <c r="AQ521" s="169"/>
      <c r="AR521" s="169"/>
      <c r="AS521" s="169"/>
      <c r="AT521" s="169"/>
      <c r="AU521" s="169"/>
      <c r="AV521" s="169"/>
      <c r="AW521" s="169"/>
      <c r="AX521" s="169"/>
      <c r="AY521" s="169"/>
      <c r="AZ521" s="169"/>
      <c r="BA521" s="169"/>
      <c r="BB521" s="169"/>
      <c r="BC521" s="169"/>
      <c r="BD521" s="169"/>
      <c r="BE521" s="169"/>
      <c r="BF521" s="169"/>
      <c r="BG521" s="169"/>
      <c r="BH521" s="169"/>
    </row>
    <row r="522" spans="1:60" ht="22.5" outlineLevel="1" x14ac:dyDescent="0.2">
      <c r="A522" s="170">
        <v>171</v>
      </c>
      <c r="B522" s="181" t="s">
        <v>788</v>
      </c>
      <c r="C522" s="209" t="s">
        <v>789</v>
      </c>
      <c r="D522" s="183" t="s">
        <v>215</v>
      </c>
      <c r="E522" s="187">
        <v>474</v>
      </c>
      <c r="F522" s="192"/>
      <c r="G522" s="193">
        <f>ROUND(E522*F522,2)</f>
        <v>0</v>
      </c>
      <c r="H522" s="192"/>
      <c r="I522" s="193">
        <f>ROUND(E522*H522,2)</f>
        <v>0</v>
      </c>
      <c r="J522" s="192"/>
      <c r="K522" s="193">
        <f>ROUND(E522*J522,2)</f>
        <v>0</v>
      </c>
      <c r="L522" s="193">
        <v>15</v>
      </c>
      <c r="M522" s="193">
        <f>G522*(1+L522/100)</f>
        <v>0</v>
      </c>
      <c r="N522" s="193">
        <v>1.4499999999999999E-3</v>
      </c>
      <c r="O522" s="193">
        <f>ROUND(E522*N522,2)</f>
        <v>0.69</v>
      </c>
      <c r="P522" s="193">
        <v>0</v>
      </c>
      <c r="Q522" s="193">
        <f>ROUND(E522*P522,2)</f>
        <v>0</v>
      </c>
      <c r="R522" s="193" t="s">
        <v>753</v>
      </c>
      <c r="S522" s="193" t="s">
        <v>217</v>
      </c>
      <c r="T522" s="193">
        <v>5.5E-2</v>
      </c>
      <c r="U522" s="194">
        <f>ROUND(E522*T522,2)</f>
        <v>26.07</v>
      </c>
      <c r="V522" s="193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 t="s">
        <v>218</v>
      </c>
      <c r="AH522" s="169"/>
      <c r="AI522" s="169"/>
      <c r="AJ522" s="169"/>
      <c r="AK522" s="169"/>
      <c r="AL522" s="169"/>
      <c r="AM522" s="169"/>
      <c r="AN522" s="169"/>
      <c r="AO522" s="169"/>
      <c r="AP522" s="169"/>
      <c r="AQ522" s="169"/>
      <c r="AR522" s="169"/>
      <c r="AS522" s="169"/>
      <c r="AT522" s="169"/>
      <c r="AU522" s="169"/>
      <c r="AV522" s="169"/>
      <c r="AW522" s="169"/>
      <c r="AX522" s="169"/>
      <c r="AY522" s="169"/>
      <c r="AZ522" s="169"/>
      <c r="BA522" s="169"/>
      <c r="BB522" s="169"/>
      <c r="BC522" s="169"/>
      <c r="BD522" s="169"/>
      <c r="BE522" s="169"/>
      <c r="BF522" s="169"/>
      <c r="BG522" s="169"/>
      <c r="BH522" s="169"/>
    </row>
    <row r="523" spans="1:60" outlineLevel="1" x14ac:dyDescent="0.2">
      <c r="A523" s="170"/>
      <c r="B523" s="181"/>
      <c r="C523" s="272" t="s">
        <v>790</v>
      </c>
      <c r="D523" s="273"/>
      <c r="E523" s="274"/>
      <c r="F523" s="275"/>
      <c r="G523" s="276"/>
      <c r="H523" s="193"/>
      <c r="I523" s="193"/>
      <c r="J523" s="193"/>
      <c r="K523" s="193"/>
      <c r="L523" s="193"/>
      <c r="M523" s="193"/>
      <c r="N523" s="193"/>
      <c r="O523" s="193"/>
      <c r="P523" s="193"/>
      <c r="Q523" s="193"/>
      <c r="R523" s="193"/>
      <c r="S523" s="193"/>
      <c r="T523" s="193"/>
      <c r="U523" s="194"/>
      <c r="V523" s="193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 t="s">
        <v>220</v>
      </c>
      <c r="AH523" s="169"/>
      <c r="AI523" s="169"/>
      <c r="AJ523" s="169"/>
      <c r="AK523" s="169"/>
      <c r="AL523" s="169"/>
      <c r="AM523" s="169"/>
      <c r="AN523" s="169"/>
      <c r="AO523" s="169"/>
      <c r="AP523" s="169"/>
      <c r="AQ523" s="169"/>
      <c r="AR523" s="169"/>
      <c r="AS523" s="169"/>
      <c r="AT523" s="169"/>
      <c r="AU523" s="169"/>
      <c r="AV523" s="169"/>
      <c r="AW523" s="169"/>
      <c r="AX523" s="169"/>
      <c r="AY523" s="169"/>
      <c r="AZ523" s="169"/>
      <c r="BA523" s="177" t="str">
        <f>C523</f>
        <v>Montáž svislého laťování ve vzdálenosti 100 cm bez dodávky řeziva a spojovacích prostředků.</v>
      </c>
      <c r="BB523" s="169"/>
      <c r="BC523" s="169"/>
      <c r="BD523" s="169"/>
      <c r="BE523" s="169"/>
      <c r="BF523" s="169"/>
      <c r="BG523" s="169"/>
      <c r="BH523" s="169"/>
    </row>
    <row r="524" spans="1:60" outlineLevel="1" x14ac:dyDescent="0.2">
      <c r="A524" s="170"/>
      <c r="B524" s="181"/>
      <c r="C524" s="210" t="s">
        <v>787</v>
      </c>
      <c r="D524" s="184"/>
      <c r="E524" s="188">
        <v>474</v>
      </c>
      <c r="F524" s="193"/>
      <c r="G524" s="193"/>
      <c r="H524" s="193"/>
      <c r="I524" s="193"/>
      <c r="J524" s="193"/>
      <c r="K524" s="193"/>
      <c r="L524" s="193"/>
      <c r="M524" s="193"/>
      <c r="N524" s="193"/>
      <c r="O524" s="193"/>
      <c r="P524" s="193"/>
      <c r="Q524" s="193"/>
      <c r="R524" s="193"/>
      <c r="S524" s="193"/>
      <c r="T524" s="193"/>
      <c r="U524" s="194"/>
      <c r="V524" s="193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 t="s">
        <v>222</v>
      </c>
      <c r="AH524" s="169">
        <v>0</v>
      </c>
      <c r="AI524" s="169"/>
      <c r="AJ524" s="169"/>
      <c r="AK524" s="169"/>
      <c r="AL524" s="169"/>
      <c r="AM524" s="169"/>
      <c r="AN524" s="169"/>
      <c r="AO524" s="169"/>
      <c r="AP524" s="169"/>
      <c r="AQ524" s="169"/>
      <c r="AR524" s="169"/>
      <c r="AS524" s="169"/>
      <c r="AT524" s="169"/>
      <c r="AU524" s="169"/>
      <c r="AV524" s="169"/>
      <c r="AW524" s="169"/>
      <c r="AX524" s="169"/>
      <c r="AY524" s="169"/>
      <c r="AZ524" s="169"/>
      <c r="BA524" s="169"/>
      <c r="BB524" s="169"/>
      <c r="BC524" s="169"/>
      <c r="BD524" s="169"/>
      <c r="BE524" s="169"/>
      <c r="BF524" s="169"/>
      <c r="BG524" s="169"/>
      <c r="BH524" s="169"/>
    </row>
    <row r="525" spans="1:60" ht="22.5" outlineLevel="1" x14ac:dyDescent="0.2">
      <c r="A525" s="170">
        <v>172</v>
      </c>
      <c r="B525" s="181" t="s">
        <v>791</v>
      </c>
      <c r="C525" s="209" t="s">
        <v>792</v>
      </c>
      <c r="D525" s="183" t="s">
        <v>225</v>
      </c>
      <c r="E525" s="187">
        <v>32.481999999999999</v>
      </c>
      <c r="F525" s="192"/>
      <c r="G525" s="193">
        <f>ROUND(E525*F525,2)</f>
        <v>0</v>
      </c>
      <c r="H525" s="192"/>
      <c r="I525" s="193">
        <f>ROUND(E525*H525,2)</f>
        <v>0</v>
      </c>
      <c r="J525" s="192"/>
      <c r="K525" s="193">
        <f>ROUND(E525*J525,2)</f>
        <v>0</v>
      </c>
      <c r="L525" s="193">
        <v>15</v>
      </c>
      <c r="M525" s="193">
        <f>G525*(1+L525/100)</f>
        <v>0</v>
      </c>
      <c r="N525" s="193">
        <v>2.9100000000000001E-2</v>
      </c>
      <c r="O525" s="193">
        <f>ROUND(E525*N525,2)</f>
        <v>0.95</v>
      </c>
      <c r="P525" s="193">
        <v>0</v>
      </c>
      <c r="Q525" s="193">
        <f>ROUND(E525*P525,2)</f>
        <v>0</v>
      </c>
      <c r="R525" s="193" t="s">
        <v>753</v>
      </c>
      <c r="S525" s="193" t="s">
        <v>217</v>
      </c>
      <c r="T525" s="193">
        <v>0</v>
      </c>
      <c r="U525" s="194">
        <f>ROUND(E525*T525,2)</f>
        <v>0</v>
      </c>
      <c r="V525" s="193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 t="s">
        <v>218</v>
      </c>
      <c r="AH525" s="169"/>
      <c r="AI525" s="169"/>
      <c r="AJ525" s="169"/>
      <c r="AK525" s="169"/>
      <c r="AL525" s="169"/>
      <c r="AM525" s="169"/>
      <c r="AN525" s="169"/>
      <c r="AO525" s="169"/>
      <c r="AP525" s="169"/>
      <c r="AQ525" s="169"/>
      <c r="AR525" s="169"/>
      <c r="AS525" s="169"/>
      <c r="AT525" s="169"/>
      <c r="AU525" s="169"/>
      <c r="AV525" s="169"/>
      <c r="AW525" s="169"/>
      <c r="AX525" s="169"/>
      <c r="AY525" s="169"/>
      <c r="AZ525" s="169"/>
      <c r="BA525" s="169"/>
      <c r="BB525" s="169"/>
      <c r="BC525" s="169"/>
      <c r="BD525" s="169"/>
      <c r="BE525" s="169"/>
      <c r="BF525" s="169"/>
      <c r="BG525" s="169"/>
      <c r="BH525" s="169"/>
    </row>
    <row r="526" spans="1:60" outlineLevel="1" x14ac:dyDescent="0.2">
      <c r="A526" s="170">
        <v>173</v>
      </c>
      <c r="B526" s="181" t="s">
        <v>793</v>
      </c>
      <c r="C526" s="209" t="s">
        <v>794</v>
      </c>
      <c r="D526" s="183" t="s">
        <v>215</v>
      </c>
      <c r="E526" s="187">
        <v>1184.854</v>
      </c>
      <c r="F526" s="192"/>
      <c r="G526" s="193">
        <f>ROUND(E526*F526,2)</f>
        <v>0</v>
      </c>
      <c r="H526" s="192"/>
      <c r="I526" s="193">
        <f>ROUND(E526*H526,2)</f>
        <v>0</v>
      </c>
      <c r="J526" s="192"/>
      <c r="K526" s="193">
        <f>ROUND(E526*J526,2)</f>
        <v>0</v>
      </c>
      <c r="L526" s="193">
        <v>15</v>
      </c>
      <c r="M526" s="193">
        <f>G526*(1+L526/100)</f>
        <v>0</v>
      </c>
      <c r="N526" s="193">
        <v>6.0000000000000002E-5</v>
      </c>
      <c r="O526" s="193">
        <f>ROUND(E526*N526,2)</f>
        <v>7.0000000000000007E-2</v>
      </c>
      <c r="P526" s="193">
        <v>0</v>
      </c>
      <c r="Q526" s="193">
        <f>ROUND(E526*P526,2)</f>
        <v>0</v>
      </c>
      <c r="R526" s="193" t="s">
        <v>753</v>
      </c>
      <c r="S526" s="193" t="s">
        <v>217</v>
      </c>
      <c r="T526" s="193">
        <v>0</v>
      </c>
      <c r="U526" s="194">
        <f>ROUND(E526*T526,2)</f>
        <v>0</v>
      </c>
      <c r="V526" s="193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 t="s">
        <v>218</v>
      </c>
      <c r="AH526" s="169"/>
      <c r="AI526" s="169"/>
      <c r="AJ526" s="169"/>
      <c r="AK526" s="169"/>
      <c r="AL526" s="169"/>
      <c r="AM526" s="169"/>
      <c r="AN526" s="169"/>
      <c r="AO526" s="169"/>
      <c r="AP526" s="169"/>
      <c r="AQ526" s="169"/>
      <c r="AR526" s="169"/>
      <c r="AS526" s="169"/>
      <c r="AT526" s="169"/>
      <c r="AU526" s="169"/>
      <c r="AV526" s="169"/>
      <c r="AW526" s="169"/>
      <c r="AX526" s="169"/>
      <c r="AY526" s="169"/>
      <c r="AZ526" s="169"/>
      <c r="BA526" s="169"/>
      <c r="BB526" s="169"/>
      <c r="BC526" s="169"/>
      <c r="BD526" s="169"/>
      <c r="BE526" s="169"/>
      <c r="BF526" s="169"/>
      <c r="BG526" s="169"/>
      <c r="BH526" s="169"/>
    </row>
    <row r="527" spans="1:60" outlineLevel="1" x14ac:dyDescent="0.2">
      <c r="A527" s="170"/>
      <c r="B527" s="181"/>
      <c r="C527" s="210" t="s">
        <v>795</v>
      </c>
      <c r="D527" s="184"/>
      <c r="E527" s="188">
        <v>3.4319999999999999</v>
      </c>
      <c r="F527" s="193"/>
      <c r="G527" s="193"/>
      <c r="H527" s="193"/>
      <c r="I527" s="193"/>
      <c r="J527" s="193"/>
      <c r="K527" s="193"/>
      <c r="L527" s="193"/>
      <c r="M527" s="193"/>
      <c r="N527" s="193"/>
      <c r="O527" s="193"/>
      <c r="P527" s="193"/>
      <c r="Q527" s="193"/>
      <c r="R527" s="193"/>
      <c r="S527" s="193"/>
      <c r="T527" s="193"/>
      <c r="U527" s="194"/>
      <c r="V527" s="193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 t="s">
        <v>222</v>
      </c>
      <c r="AH527" s="169">
        <v>0</v>
      </c>
      <c r="AI527" s="169"/>
      <c r="AJ527" s="169"/>
      <c r="AK527" s="169"/>
      <c r="AL527" s="169"/>
      <c r="AM527" s="169"/>
      <c r="AN527" s="169"/>
      <c r="AO527" s="169"/>
      <c r="AP527" s="169"/>
      <c r="AQ527" s="169"/>
      <c r="AR527" s="169"/>
      <c r="AS527" s="169"/>
      <c r="AT527" s="169"/>
      <c r="AU527" s="169"/>
      <c r="AV527" s="169"/>
      <c r="AW527" s="169"/>
      <c r="AX527" s="169"/>
      <c r="AY527" s="169"/>
      <c r="AZ527" s="169"/>
      <c r="BA527" s="169"/>
      <c r="BB527" s="169"/>
      <c r="BC527" s="169"/>
      <c r="BD527" s="169"/>
      <c r="BE527" s="169"/>
      <c r="BF527" s="169"/>
      <c r="BG527" s="169"/>
      <c r="BH527" s="169"/>
    </row>
    <row r="528" spans="1:60" outlineLevel="1" x14ac:dyDescent="0.2">
      <c r="A528" s="170"/>
      <c r="B528" s="181"/>
      <c r="C528" s="210" t="s">
        <v>796</v>
      </c>
      <c r="D528" s="184"/>
      <c r="E528" s="188">
        <v>1.52</v>
      </c>
      <c r="F528" s="193"/>
      <c r="G528" s="193"/>
      <c r="H528" s="193"/>
      <c r="I528" s="193"/>
      <c r="J528" s="193"/>
      <c r="K528" s="193"/>
      <c r="L528" s="193"/>
      <c r="M528" s="193"/>
      <c r="N528" s="193"/>
      <c r="O528" s="193"/>
      <c r="P528" s="193"/>
      <c r="Q528" s="193"/>
      <c r="R528" s="193"/>
      <c r="S528" s="193"/>
      <c r="T528" s="193"/>
      <c r="U528" s="194"/>
      <c r="V528" s="193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 t="s">
        <v>222</v>
      </c>
      <c r="AH528" s="169">
        <v>0</v>
      </c>
      <c r="AI528" s="169"/>
      <c r="AJ528" s="169"/>
      <c r="AK528" s="169"/>
      <c r="AL528" s="169"/>
      <c r="AM528" s="169"/>
      <c r="AN528" s="169"/>
      <c r="AO528" s="169"/>
      <c r="AP528" s="169"/>
      <c r="AQ528" s="169"/>
      <c r="AR528" s="169"/>
      <c r="AS528" s="169"/>
      <c r="AT528" s="169"/>
      <c r="AU528" s="169"/>
      <c r="AV528" s="169"/>
      <c r="AW528" s="169"/>
      <c r="AX528" s="169"/>
      <c r="AY528" s="169"/>
      <c r="AZ528" s="169"/>
      <c r="BA528" s="169"/>
      <c r="BB528" s="169"/>
      <c r="BC528" s="169"/>
      <c r="BD528" s="169"/>
      <c r="BE528" s="169"/>
      <c r="BF528" s="169"/>
      <c r="BG528" s="169"/>
      <c r="BH528" s="169"/>
    </row>
    <row r="529" spans="1:60" outlineLevel="1" x14ac:dyDescent="0.2">
      <c r="A529" s="170"/>
      <c r="B529" s="181"/>
      <c r="C529" s="210" t="s">
        <v>797</v>
      </c>
      <c r="D529" s="184"/>
      <c r="E529" s="188">
        <v>5.36</v>
      </c>
      <c r="F529" s="193"/>
      <c r="G529" s="193"/>
      <c r="H529" s="193"/>
      <c r="I529" s="193"/>
      <c r="J529" s="193"/>
      <c r="K529" s="193"/>
      <c r="L529" s="193"/>
      <c r="M529" s="193"/>
      <c r="N529" s="193"/>
      <c r="O529" s="193"/>
      <c r="P529" s="193"/>
      <c r="Q529" s="193"/>
      <c r="R529" s="193"/>
      <c r="S529" s="193"/>
      <c r="T529" s="193"/>
      <c r="U529" s="194"/>
      <c r="V529" s="193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 t="s">
        <v>222</v>
      </c>
      <c r="AH529" s="169">
        <v>0</v>
      </c>
      <c r="AI529" s="169"/>
      <c r="AJ529" s="169"/>
      <c r="AK529" s="169"/>
      <c r="AL529" s="169"/>
      <c r="AM529" s="169"/>
      <c r="AN529" s="169"/>
      <c r="AO529" s="169"/>
      <c r="AP529" s="169"/>
      <c r="AQ529" s="169"/>
      <c r="AR529" s="169"/>
      <c r="AS529" s="169"/>
      <c r="AT529" s="169"/>
      <c r="AU529" s="169"/>
      <c r="AV529" s="169"/>
      <c r="AW529" s="169"/>
      <c r="AX529" s="169"/>
      <c r="AY529" s="169"/>
      <c r="AZ529" s="169"/>
      <c r="BA529" s="169"/>
      <c r="BB529" s="169"/>
      <c r="BC529" s="169"/>
      <c r="BD529" s="169"/>
      <c r="BE529" s="169"/>
      <c r="BF529" s="169"/>
      <c r="BG529" s="169"/>
      <c r="BH529" s="169"/>
    </row>
    <row r="530" spans="1:60" outlineLevel="1" x14ac:dyDescent="0.2">
      <c r="A530" s="170"/>
      <c r="B530" s="181"/>
      <c r="C530" s="210" t="s">
        <v>798</v>
      </c>
      <c r="D530" s="184"/>
      <c r="E530" s="188">
        <v>8.16</v>
      </c>
      <c r="F530" s="193"/>
      <c r="G530" s="193"/>
      <c r="H530" s="193"/>
      <c r="I530" s="193"/>
      <c r="J530" s="193"/>
      <c r="K530" s="193"/>
      <c r="L530" s="193"/>
      <c r="M530" s="193"/>
      <c r="N530" s="193"/>
      <c r="O530" s="193"/>
      <c r="P530" s="193"/>
      <c r="Q530" s="193"/>
      <c r="R530" s="193"/>
      <c r="S530" s="193"/>
      <c r="T530" s="193"/>
      <c r="U530" s="194"/>
      <c r="V530" s="193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 t="s">
        <v>222</v>
      </c>
      <c r="AH530" s="169">
        <v>0</v>
      </c>
      <c r="AI530" s="169"/>
      <c r="AJ530" s="169"/>
      <c r="AK530" s="169"/>
      <c r="AL530" s="169"/>
      <c r="AM530" s="169"/>
      <c r="AN530" s="169"/>
      <c r="AO530" s="169"/>
      <c r="AP530" s="169"/>
      <c r="AQ530" s="169"/>
      <c r="AR530" s="169"/>
      <c r="AS530" s="169"/>
      <c r="AT530" s="169"/>
      <c r="AU530" s="169"/>
      <c r="AV530" s="169"/>
      <c r="AW530" s="169"/>
      <c r="AX530" s="169"/>
      <c r="AY530" s="169"/>
      <c r="AZ530" s="169"/>
      <c r="BA530" s="169"/>
      <c r="BB530" s="169"/>
      <c r="BC530" s="169"/>
      <c r="BD530" s="169"/>
      <c r="BE530" s="169"/>
      <c r="BF530" s="169"/>
      <c r="BG530" s="169"/>
      <c r="BH530" s="169"/>
    </row>
    <row r="531" spans="1:60" outlineLevel="1" x14ac:dyDescent="0.2">
      <c r="A531" s="170"/>
      <c r="B531" s="181"/>
      <c r="C531" s="210" t="s">
        <v>799</v>
      </c>
      <c r="D531" s="184"/>
      <c r="E531" s="188">
        <v>37.24</v>
      </c>
      <c r="F531" s="193"/>
      <c r="G531" s="193"/>
      <c r="H531" s="193"/>
      <c r="I531" s="193"/>
      <c r="J531" s="193"/>
      <c r="K531" s="193"/>
      <c r="L531" s="193"/>
      <c r="M531" s="193"/>
      <c r="N531" s="193"/>
      <c r="O531" s="193"/>
      <c r="P531" s="193"/>
      <c r="Q531" s="193"/>
      <c r="R531" s="193"/>
      <c r="S531" s="193"/>
      <c r="T531" s="193"/>
      <c r="U531" s="194"/>
      <c r="V531" s="193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 t="s">
        <v>222</v>
      </c>
      <c r="AH531" s="169">
        <v>0</v>
      </c>
      <c r="AI531" s="169"/>
      <c r="AJ531" s="169"/>
      <c r="AK531" s="169"/>
      <c r="AL531" s="169"/>
      <c r="AM531" s="169"/>
      <c r="AN531" s="169"/>
      <c r="AO531" s="169"/>
      <c r="AP531" s="169"/>
      <c r="AQ531" s="169"/>
      <c r="AR531" s="169"/>
      <c r="AS531" s="169"/>
      <c r="AT531" s="169"/>
      <c r="AU531" s="169"/>
      <c r="AV531" s="169"/>
      <c r="AW531" s="169"/>
      <c r="AX531" s="169"/>
      <c r="AY531" s="169"/>
      <c r="AZ531" s="169"/>
      <c r="BA531" s="169"/>
      <c r="BB531" s="169"/>
      <c r="BC531" s="169"/>
      <c r="BD531" s="169"/>
      <c r="BE531" s="169"/>
      <c r="BF531" s="169"/>
      <c r="BG531" s="169"/>
      <c r="BH531" s="169"/>
    </row>
    <row r="532" spans="1:60" outlineLevel="1" x14ac:dyDescent="0.2">
      <c r="A532" s="170"/>
      <c r="B532" s="181"/>
      <c r="C532" s="210" t="s">
        <v>800</v>
      </c>
      <c r="D532" s="184"/>
      <c r="E532" s="188">
        <v>4.68</v>
      </c>
      <c r="F532" s="193"/>
      <c r="G532" s="193"/>
      <c r="H532" s="193"/>
      <c r="I532" s="193"/>
      <c r="J532" s="193"/>
      <c r="K532" s="193"/>
      <c r="L532" s="193"/>
      <c r="M532" s="193"/>
      <c r="N532" s="193"/>
      <c r="O532" s="193"/>
      <c r="P532" s="193"/>
      <c r="Q532" s="193"/>
      <c r="R532" s="193"/>
      <c r="S532" s="193"/>
      <c r="T532" s="193"/>
      <c r="U532" s="194"/>
      <c r="V532" s="193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 t="s">
        <v>222</v>
      </c>
      <c r="AH532" s="169">
        <v>0</v>
      </c>
      <c r="AI532" s="169"/>
      <c r="AJ532" s="169"/>
      <c r="AK532" s="169"/>
      <c r="AL532" s="169"/>
      <c r="AM532" s="169"/>
      <c r="AN532" s="169"/>
      <c r="AO532" s="169"/>
      <c r="AP532" s="169"/>
      <c r="AQ532" s="169"/>
      <c r="AR532" s="169"/>
      <c r="AS532" s="169"/>
      <c r="AT532" s="169"/>
      <c r="AU532" s="169"/>
      <c r="AV532" s="169"/>
      <c r="AW532" s="169"/>
      <c r="AX532" s="169"/>
      <c r="AY532" s="169"/>
      <c r="AZ532" s="169"/>
      <c r="BA532" s="169"/>
      <c r="BB532" s="169"/>
      <c r="BC532" s="169"/>
      <c r="BD532" s="169"/>
      <c r="BE532" s="169"/>
      <c r="BF532" s="169"/>
      <c r="BG532" s="169"/>
      <c r="BH532" s="169"/>
    </row>
    <row r="533" spans="1:60" outlineLevel="1" x14ac:dyDescent="0.2">
      <c r="A533" s="170"/>
      <c r="B533" s="181"/>
      <c r="C533" s="210" t="s">
        <v>801</v>
      </c>
      <c r="D533" s="184"/>
      <c r="E533" s="188">
        <v>10.416</v>
      </c>
      <c r="F533" s="193"/>
      <c r="G533" s="193"/>
      <c r="H533" s="193"/>
      <c r="I533" s="193"/>
      <c r="J533" s="193"/>
      <c r="K533" s="193"/>
      <c r="L533" s="193"/>
      <c r="M533" s="193"/>
      <c r="N533" s="193"/>
      <c r="O533" s="193"/>
      <c r="P533" s="193"/>
      <c r="Q533" s="193"/>
      <c r="R533" s="193"/>
      <c r="S533" s="193"/>
      <c r="T533" s="193"/>
      <c r="U533" s="194"/>
      <c r="V533" s="193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 t="s">
        <v>222</v>
      </c>
      <c r="AH533" s="169">
        <v>0</v>
      </c>
      <c r="AI533" s="169"/>
      <c r="AJ533" s="169"/>
      <c r="AK533" s="169"/>
      <c r="AL533" s="169"/>
      <c r="AM533" s="169"/>
      <c r="AN533" s="169"/>
      <c r="AO533" s="169"/>
      <c r="AP533" s="169"/>
      <c r="AQ533" s="169"/>
      <c r="AR533" s="169"/>
      <c r="AS533" s="169"/>
      <c r="AT533" s="169"/>
      <c r="AU533" s="169"/>
      <c r="AV533" s="169"/>
      <c r="AW533" s="169"/>
      <c r="AX533" s="169"/>
      <c r="AY533" s="169"/>
      <c r="AZ533" s="169"/>
      <c r="BA533" s="169"/>
      <c r="BB533" s="169"/>
      <c r="BC533" s="169"/>
      <c r="BD533" s="169"/>
      <c r="BE533" s="169"/>
      <c r="BF533" s="169"/>
      <c r="BG533" s="169"/>
      <c r="BH533" s="169"/>
    </row>
    <row r="534" spans="1:60" outlineLevel="1" x14ac:dyDescent="0.2">
      <c r="A534" s="170"/>
      <c r="B534" s="181"/>
      <c r="C534" s="210" t="s">
        <v>802</v>
      </c>
      <c r="D534" s="184"/>
      <c r="E534" s="188">
        <v>2.4</v>
      </c>
      <c r="F534" s="193"/>
      <c r="G534" s="193"/>
      <c r="H534" s="193"/>
      <c r="I534" s="193"/>
      <c r="J534" s="193"/>
      <c r="K534" s="193"/>
      <c r="L534" s="193"/>
      <c r="M534" s="193"/>
      <c r="N534" s="193"/>
      <c r="O534" s="193"/>
      <c r="P534" s="193"/>
      <c r="Q534" s="193"/>
      <c r="R534" s="193"/>
      <c r="S534" s="193"/>
      <c r="T534" s="193"/>
      <c r="U534" s="194"/>
      <c r="V534" s="193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 t="s">
        <v>222</v>
      </c>
      <c r="AH534" s="169">
        <v>0</v>
      </c>
      <c r="AI534" s="169"/>
      <c r="AJ534" s="169"/>
      <c r="AK534" s="169"/>
      <c r="AL534" s="169"/>
      <c r="AM534" s="169"/>
      <c r="AN534" s="169"/>
      <c r="AO534" s="169"/>
      <c r="AP534" s="169"/>
      <c r="AQ534" s="169"/>
      <c r="AR534" s="169"/>
      <c r="AS534" s="169"/>
      <c r="AT534" s="169"/>
      <c r="AU534" s="169"/>
      <c r="AV534" s="169"/>
      <c r="AW534" s="169"/>
      <c r="AX534" s="169"/>
      <c r="AY534" s="169"/>
      <c r="AZ534" s="169"/>
      <c r="BA534" s="169"/>
      <c r="BB534" s="169"/>
      <c r="BC534" s="169"/>
      <c r="BD534" s="169"/>
      <c r="BE534" s="169"/>
      <c r="BF534" s="169"/>
      <c r="BG534" s="169"/>
      <c r="BH534" s="169"/>
    </row>
    <row r="535" spans="1:60" outlineLevel="1" x14ac:dyDescent="0.2">
      <c r="A535" s="170"/>
      <c r="B535" s="181"/>
      <c r="C535" s="210" t="s">
        <v>803</v>
      </c>
      <c r="D535" s="184"/>
      <c r="E535" s="188">
        <v>192.05199999999999</v>
      </c>
      <c r="F535" s="193"/>
      <c r="G535" s="193"/>
      <c r="H535" s="193"/>
      <c r="I535" s="193"/>
      <c r="J535" s="193"/>
      <c r="K535" s="193"/>
      <c r="L535" s="193"/>
      <c r="M535" s="193"/>
      <c r="N535" s="193"/>
      <c r="O535" s="193"/>
      <c r="P535" s="193"/>
      <c r="Q535" s="193"/>
      <c r="R535" s="193"/>
      <c r="S535" s="193"/>
      <c r="T535" s="193"/>
      <c r="U535" s="194"/>
      <c r="V535" s="193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 t="s">
        <v>222</v>
      </c>
      <c r="AH535" s="169">
        <v>0</v>
      </c>
      <c r="AI535" s="169"/>
      <c r="AJ535" s="169"/>
      <c r="AK535" s="169"/>
      <c r="AL535" s="169"/>
      <c r="AM535" s="169"/>
      <c r="AN535" s="169"/>
      <c r="AO535" s="169"/>
      <c r="AP535" s="169"/>
      <c r="AQ535" s="169"/>
      <c r="AR535" s="169"/>
      <c r="AS535" s="169"/>
      <c r="AT535" s="169"/>
      <c r="AU535" s="169"/>
      <c r="AV535" s="169"/>
      <c r="AW535" s="169"/>
      <c r="AX535" s="169"/>
      <c r="AY535" s="169"/>
      <c r="AZ535" s="169"/>
      <c r="BA535" s="169"/>
      <c r="BB535" s="169"/>
      <c r="BC535" s="169"/>
      <c r="BD535" s="169"/>
      <c r="BE535" s="169"/>
      <c r="BF535" s="169"/>
      <c r="BG535" s="169"/>
      <c r="BH535" s="169"/>
    </row>
    <row r="536" spans="1:60" outlineLevel="1" x14ac:dyDescent="0.2">
      <c r="A536" s="170"/>
      <c r="B536" s="181"/>
      <c r="C536" s="210" t="s">
        <v>804</v>
      </c>
      <c r="D536" s="184"/>
      <c r="E536" s="188">
        <v>164.36</v>
      </c>
      <c r="F536" s="193"/>
      <c r="G536" s="193"/>
      <c r="H536" s="193"/>
      <c r="I536" s="193"/>
      <c r="J536" s="193"/>
      <c r="K536" s="193"/>
      <c r="L536" s="193"/>
      <c r="M536" s="193"/>
      <c r="N536" s="193"/>
      <c r="O536" s="193"/>
      <c r="P536" s="193"/>
      <c r="Q536" s="193"/>
      <c r="R536" s="193"/>
      <c r="S536" s="193"/>
      <c r="T536" s="193"/>
      <c r="U536" s="194"/>
      <c r="V536" s="193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 t="s">
        <v>222</v>
      </c>
      <c r="AH536" s="169">
        <v>0</v>
      </c>
      <c r="AI536" s="169"/>
      <c r="AJ536" s="169"/>
      <c r="AK536" s="169"/>
      <c r="AL536" s="169"/>
      <c r="AM536" s="169"/>
      <c r="AN536" s="169"/>
      <c r="AO536" s="169"/>
      <c r="AP536" s="169"/>
      <c r="AQ536" s="169"/>
      <c r="AR536" s="169"/>
      <c r="AS536" s="169"/>
      <c r="AT536" s="169"/>
      <c r="AU536" s="169"/>
      <c r="AV536" s="169"/>
      <c r="AW536" s="169"/>
      <c r="AX536" s="169"/>
      <c r="AY536" s="169"/>
      <c r="AZ536" s="169"/>
      <c r="BA536" s="169"/>
      <c r="BB536" s="169"/>
      <c r="BC536" s="169"/>
      <c r="BD536" s="169"/>
      <c r="BE536" s="169"/>
      <c r="BF536" s="169"/>
      <c r="BG536" s="169"/>
      <c r="BH536" s="169"/>
    </row>
    <row r="537" spans="1:60" outlineLevel="1" x14ac:dyDescent="0.2">
      <c r="A537" s="170"/>
      <c r="B537" s="181"/>
      <c r="C537" s="210" t="s">
        <v>805</v>
      </c>
      <c r="D537" s="184"/>
      <c r="E537" s="188">
        <v>19.32</v>
      </c>
      <c r="F537" s="193"/>
      <c r="G537" s="193"/>
      <c r="H537" s="193"/>
      <c r="I537" s="193"/>
      <c r="J537" s="193"/>
      <c r="K537" s="193"/>
      <c r="L537" s="193"/>
      <c r="M537" s="193"/>
      <c r="N537" s="193"/>
      <c r="O537" s="193"/>
      <c r="P537" s="193"/>
      <c r="Q537" s="193"/>
      <c r="R537" s="193"/>
      <c r="S537" s="193"/>
      <c r="T537" s="193"/>
      <c r="U537" s="194"/>
      <c r="V537" s="193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 t="s">
        <v>222</v>
      </c>
      <c r="AH537" s="169">
        <v>0</v>
      </c>
      <c r="AI537" s="169"/>
      <c r="AJ537" s="169"/>
      <c r="AK537" s="169"/>
      <c r="AL537" s="169"/>
      <c r="AM537" s="169"/>
      <c r="AN537" s="169"/>
      <c r="AO537" s="169"/>
      <c r="AP537" s="169"/>
      <c r="AQ537" s="169"/>
      <c r="AR537" s="169"/>
      <c r="AS537" s="169"/>
      <c r="AT537" s="169"/>
      <c r="AU537" s="169"/>
      <c r="AV537" s="169"/>
      <c r="AW537" s="169"/>
      <c r="AX537" s="169"/>
      <c r="AY537" s="169"/>
      <c r="AZ537" s="169"/>
      <c r="BA537" s="169"/>
      <c r="BB537" s="169"/>
      <c r="BC537" s="169"/>
      <c r="BD537" s="169"/>
      <c r="BE537" s="169"/>
      <c r="BF537" s="169"/>
      <c r="BG537" s="169"/>
      <c r="BH537" s="169"/>
    </row>
    <row r="538" spans="1:60" outlineLevel="1" x14ac:dyDescent="0.2">
      <c r="A538" s="170"/>
      <c r="B538" s="181"/>
      <c r="C538" s="210" t="s">
        <v>806</v>
      </c>
      <c r="D538" s="184"/>
      <c r="E538" s="188">
        <v>80.418000000000006</v>
      </c>
      <c r="F538" s="193"/>
      <c r="G538" s="193"/>
      <c r="H538" s="193"/>
      <c r="I538" s="193"/>
      <c r="J538" s="193"/>
      <c r="K538" s="193"/>
      <c r="L538" s="193"/>
      <c r="M538" s="193"/>
      <c r="N538" s="193"/>
      <c r="O538" s="193"/>
      <c r="P538" s="193"/>
      <c r="Q538" s="193"/>
      <c r="R538" s="193"/>
      <c r="S538" s="193"/>
      <c r="T538" s="193"/>
      <c r="U538" s="194"/>
      <c r="V538" s="193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 t="s">
        <v>222</v>
      </c>
      <c r="AH538" s="169">
        <v>0</v>
      </c>
      <c r="AI538" s="169"/>
      <c r="AJ538" s="169"/>
      <c r="AK538" s="169"/>
      <c r="AL538" s="169"/>
      <c r="AM538" s="169"/>
      <c r="AN538" s="169"/>
      <c r="AO538" s="169"/>
      <c r="AP538" s="169"/>
      <c r="AQ538" s="169"/>
      <c r="AR538" s="169"/>
      <c r="AS538" s="169"/>
      <c r="AT538" s="169"/>
      <c r="AU538" s="169"/>
      <c r="AV538" s="169"/>
      <c r="AW538" s="169"/>
      <c r="AX538" s="169"/>
      <c r="AY538" s="169"/>
      <c r="AZ538" s="169"/>
      <c r="BA538" s="169"/>
      <c r="BB538" s="169"/>
      <c r="BC538" s="169"/>
      <c r="BD538" s="169"/>
      <c r="BE538" s="169"/>
      <c r="BF538" s="169"/>
      <c r="BG538" s="169"/>
      <c r="BH538" s="169"/>
    </row>
    <row r="539" spans="1:60" outlineLevel="1" x14ac:dyDescent="0.2">
      <c r="A539" s="170"/>
      <c r="B539" s="181"/>
      <c r="C539" s="210" t="s">
        <v>807</v>
      </c>
      <c r="D539" s="184"/>
      <c r="E539" s="188">
        <v>94.92</v>
      </c>
      <c r="F539" s="193"/>
      <c r="G539" s="193"/>
      <c r="H539" s="193"/>
      <c r="I539" s="193"/>
      <c r="J539" s="193"/>
      <c r="K539" s="193"/>
      <c r="L539" s="193"/>
      <c r="M539" s="193"/>
      <c r="N539" s="193"/>
      <c r="O539" s="193"/>
      <c r="P539" s="193"/>
      <c r="Q539" s="193"/>
      <c r="R539" s="193"/>
      <c r="S539" s="193"/>
      <c r="T539" s="193"/>
      <c r="U539" s="194"/>
      <c r="V539" s="193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 t="s">
        <v>222</v>
      </c>
      <c r="AH539" s="169">
        <v>0</v>
      </c>
      <c r="AI539" s="169"/>
      <c r="AJ539" s="169"/>
      <c r="AK539" s="169"/>
      <c r="AL539" s="169"/>
      <c r="AM539" s="169"/>
      <c r="AN539" s="169"/>
      <c r="AO539" s="169"/>
      <c r="AP539" s="169"/>
      <c r="AQ539" s="169"/>
      <c r="AR539" s="169"/>
      <c r="AS539" s="169"/>
      <c r="AT539" s="169"/>
      <c r="AU539" s="169"/>
      <c r="AV539" s="169"/>
      <c r="AW539" s="169"/>
      <c r="AX539" s="169"/>
      <c r="AY539" s="169"/>
      <c r="AZ539" s="169"/>
      <c r="BA539" s="169"/>
      <c r="BB539" s="169"/>
      <c r="BC539" s="169"/>
      <c r="BD539" s="169"/>
      <c r="BE539" s="169"/>
      <c r="BF539" s="169"/>
      <c r="BG539" s="169"/>
      <c r="BH539" s="169"/>
    </row>
    <row r="540" spans="1:60" outlineLevel="1" x14ac:dyDescent="0.2">
      <c r="A540" s="170"/>
      <c r="B540" s="181"/>
      <c r="C540" s="210" t="s">
        <v>808</v>
      </c>
      <c r="D540" s="184"/>
      <c r="E540" s="188">
        <v>5.7119999999999997</v>
      </c>
      <c r="F540" s="193"/>
      <c r="G540" s="193"/>
      <c r="H540" s="193"/>
      <c r="I540" s="193"/>
      <c r="J540" s="193"/>
      <c r="K540" s="193"/>
      <c r="L540" s="193"/>
      <c r="M540" s="193"/>
      <c r="N540" s="193"/>
      <c r="O540" s="193"/>
      <c r="P540" s="193"/>
      <c r="Q540" s="193"/>
      <c r="R540" s="193"/>
      <c r="S540" s="193"/>
      <c r="T540" s="193"/>
      <c r="U540" s="194"/>
      <c r="V540" s="193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 t="s">
        <v>222</v>
      </c>
      <c r="AH540" s="169">
        <v>0</v>
      </c>
      <c r="AI540" s="169"/>
      <c r="AJ540" s="169"/>
      <c r="AK540" s="169"/>
      <c r="AL540" s="169"/>
      <c r="AM540" s="169"/>
      <c r="AN540" s="169"/>
      <c r="AO540" s="169"/>
      <c r="AP540" s="169"/>
      <c r="AQ540" s="169"/>
      <c r="AR540" s="169"/>
      <c r="AS540" s="169"/>
      <c r="AT540" s="169"/>
      <c r="AU540" s="169"/>
      <c r="AV540" s="169"/>
      <c r="AW540" s="169"/>
      <c r="AX540" s="169"/>
      <c r="AY540" s="169"/>
      <c r="AZ540" s="169"/>
      <c r="BA540" s="169"/>
      <c r="BB540" s="169"/>
      <c r="BC540" s="169"/>
      <c r="BD540" s="169"/>
      <c r="BE540" s="169"/>
      <c r="BF540" s="169"/>
      <c r="BG540" s="169"/>
      <c r="BH540" s="169"/>
    </row>
    <row r="541" spans="1:60" outlineLevel="1" x14ac:dyDescent="0.2">
      <c r="A541" s="170"/>
      <c r="B541" s="181"/>
      <c r="C541" s="210" t="s">
        <v>809</v>
      </c>
      <c r="D541" s="184"/>
      <c r="E541" s="188">
        <v>6.5279999999999996</v>
      </c>
      <c r="F541" s="193"/>
      <c r="G541" s="193"/>
      <c r="H541" s="193"/>
      <c r="I541" s="193"/>
      <c r="J541" s="193"/>
      <c r="K541" s="193"/>
      <c r="L541" s="193"/>
      <c r="M541" s="193"/>
      <c r="N541" s="193"/>
      <c r="O541" s="193"/>
      <c r="P541" s="193"/>
      <c r="Q541" s="193"/>
      <c r="R541" s="193"/>
      <c r="S541" s="193"/>
      <c r="T541" s="193"/>
      <c r="U541" s="194"/>
      <c r="V541" s="193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 t="s">
        <v>222</v>
      </c>
      <c r="AH541" s="169">
        <v>0</v>
      </c>
      <c r="AI541" s="169"/>
      <c r="AJ541" s="169"/>
      <c r="AK541" s="169"/>
      <c r="AL541" s="169"/>
      <c r="AM541" s="169"/>
      <c r="AN541" s="169"/>
      <c r="AO541" s="169"/>
      <c r="AP541" s="169"/>
      <c r="AQ541" s="169"/>
      <c r="AR541" s="169"/>
      <c r="AS541" s="169"/>
      <c r="AT541" s="169"/>
      <c r="AU541" s="169"/>
      <c r="AV541" s="169"/>
      <c r="AW541" s="169"/>
      <c r="AX541" s="169"/>
      <c r="AY541" s="169"/>
      <c r="AZ541" s="169"/>
      <c r="BA541" s="169"/>
      <c r="BB541" s="169"/>
      <c r="BC541" s="169"/>
      <c r="BD541" s="169"/>
      <c r="BE541" s="169"/>
      <c r="BF541" s="169"/>
      <c r="BG541" s="169"/>
      <c r="BH541" s="169"/>
    </row>
    <row r="542" spans="1:60" outlineLevel="1" x14ac:dyDescent="0.2">
      <c r="A542" s="170"/>
      <c r="B542" s="181"/>
      <c r="C542" s="210" t="s">
        <v>810</v>
      </c>
      <c r="D542" s="184"/>
      <c r="E542" s="188">
        <v>4.4800000000000004</v>
      </c>
      <c r="F542" s="193"/>
      <c r="G542" s="193"/>
      <c r="H542" s="193"/>
      <c r="I542" s="193"/>
      <c r="J542" s="193"/>
      <c r="K542" s="193"/>
      <c r="L542" s="193"/>
      <c r="M542" s="193"/>
      <c r="N542" s="193"/>
      <c r="O542" s="193"/>
      <c r="P542" s="193"/>
      <c r="Q542" s="193"/>
      <c r="R542" s="193"/>
      <c r="S542" s="193"/>
      <c r="T542" s="193"/>
      <c r="U542" s="194"/>
      <c r="V542" s="193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 t="s">
        <v>222</v>
      </c>
      <c r="AH542" s="169">
        <v>0</v>
      </c>
      <c r="AI542" s="169"/>
      <c r="AJ542" s="169"/>
      <c r="AK542" s="169"/>
      <c r="AL542" s="169"/>
      <c r="AM542" s="169"/>
      <c r="AN542" s="169"/>
      <c r="AO542" s="169"/>
      <c r="AP542" s="169"/>
      <c r="AQ542" s="169"/>
      <c r="AR542" s="169"/>
      <c r="AS542" s="169"/>
      <c r="AT542" s="169"/>
      <c r="AU542" s="169"/>
      <c r="AV542" s="169"/>
      <c r="AW542" s="169"/>
      <c r="AX542" s="169"/>
      <c r="AY542" s="169"/>
      <c r="AZ542" s="169"/>
      <c r="BA542" s="169"/>
      <c r="BB542" s="169"/>
      <c r="BC542" s="169"/>
      <c r="BD542" s="169"/>
      <c r="BE542" s="169"/>
      <c r="BF542" s="169"/>
      <c r="BG542" s="169"/>
      <c r="BH542" s="169"/>
    </row>
    <row r="543" spans="1:60" outlineLevel="1" x14ac:dyDescent="0.2">
      <c r="A543" s="170"/>
      <c r="B543" s="181"/>
      <c r="C543" s="210" t="s">
        <v>811</v>
      </c>
      <c r="D543" s="184"/>
      <c r="E543" s="188">
        <v>3.7759999999999998</v>
      </c>
      <c r="F543" s="193"/>
      <c r="G543" s="193"/>
      <c r="H543" s="193"/>
      <c r="I543" s="193"/>
      <c r="J543" s="193"/>
      <c r="K543" s="193"/>
      <c r="L543" s="193"/>
      <c r="M543" s="193"/>
      <c r="N543" s="193"/>
      <c r="O543" s="193"/>
      <c r="P543" s="193"/>
      <c r="Q543" s="193"/>
      <c r="R543" s="193"/>
      <c r="S543" s="193"/>
      <c r="T543" s="193"/>
      <c r="U543" s="194"/>
      <c r="V543" s="193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 t="s">
        <v>222</v>
      </c>
      <c r="AH543" s="169">
        <v>0</v>
      </c>
      <c r="AI543" s="169"/>
      <c r="AJ543" s="169"/>
      <c r="AK543" s="169"/>
      <c r="AL543" s="169"/>
      <c r="AM543" s="169"/>
      <c r="AN543" s="169"/>
      <c r="AO543" s="169"/>
      <c r="AP543" s="169"/>
      <c r="AQ543" s="169"/>
      <c r="AR543" s="169"/>
      <c r="AS543" s="169"/>
      <c r="AT543" s="169"/>
      <c r="AU543" s="169"/>
      <c r="AV543" s="169"/>
      <c r="AW543" s="169"/>
      <c r="AX543" s="169"/>
      <c r="AY543" s="169"/>
      <c r="AZ543" s="169"/>
      <c r="BA543" s="169"/>
      <c r="BB543" s="169"/>
      <c r="BC543" s="169"/>
      <c r="BD543" s="169"/>
      <c r="BE543" s="169"/>
      <c r="BF543" s="169"/>
      <c r="BG543" s="169"/>
      <c r="BH543" s="169"/>
    </row>
    <row r="544" spans="1:60" outlineLevel="1" x14ac:dyDescent="0.2">
      <c r="A544" s="170"/>
      <c r="B544" s="181"/>
      <c r="C544" s="210" t="s">
        <v>812</v>
      </c>
      <c r="D544" s="184"/>
      <c r="E544" s="188">
        <v>24.623999999999999</v>
      </c>
      <c r="F544" s="193"/>
      <c r="G544" s="193"/>
      <c r="H544" s="193"/>
      <c r="I544" s="193"/>
      <c r="J544" s="193"/>
      <c r="K544" s="193"/>
      <c r="L544" s="193"/>
      <c r="M544" s="193"/>
      <c r="N544" s="193"/>
      <c r="O544" s="193"/>
      <c r="P544" s="193"/>
      <c r="Q544" s="193"/>
      <c r="R544" s="193"/>
      <c r="S544" s="193"/>
      <c r="T544" s="193"/>
      <c r="U544" s="194"/>
      <c r="V544" s="193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 t="s">
        <v>222</v>
      </c>
      <c r="AH544" s="169">
        <v>0</v>
      </c>
      <c r="AI544" s="169"/>
      <c r="AJ544" s="169"/>
      <c r="AK544" s="169"/>
      <c r="AL544" s="169"/>
      <c r="AM544" s="169"/>
      <c r="AN544" s="169"/>
      <c r="AO544" s="169"/>
      <c r="AP544" s="169"/>
      <c r="AQ544" s="169"/>
      <c r="AR544" s="169"/>
      <c r="AS544" s="169"/>
      <c r="AT544" s="169"/>
      <c r="AU544" s="169"/>
      <c r="AV544" s="169"/>
      <c r="AW544" s="169"/>
      <c r="AX544" s="169"/>
      <c r="AY544" s="169"/>
      <c r="AZ544" s="169"/>
      <c r="BA544" s="169"/>
      <c r="BB544" s="169"/>
      <c r="BC544" s="169"/>
      <c r="BD544" s="169"/>
      <c r="BE544" s="169"/>
      <c r="BF544" s="169"/>
      <c r="BG544" s="169"/>
      <c r="BH544" s="169"/>
    </row>
    <row r="545" spans="1:60" outlineLevel="1" x14ac:dyDescent="0.2">
      <c r="A545" s="170"/>
      <c r="B545" s="181"/>
      <c r="C545" s="210" t="s">
        <v>813</v>
      </c>
      <c r="D545" s="184"/>
      <c r="E545" s="188">
        <v>14.4</v>
      </c>
      <c r="F545" s="193"/>
      <c r="G545" s="193"/>
      <c r="H545" s="193"/>
      <c r="I545" s="193"/>
      <c r="J545" s="193"/>
      <c r="K545" s="193"/>
      <c r="L545" s="193"/>
      <c r="M545" s="193"/>
      <c r="N545" s="193"/>
      <c r="O545" s="193"/>
      <c r="P545" s="193"/>
      <c r="Q545" s="193"/>
      <c r="R545" s="193"/>
      <c r="S545" s="193"/>
      <c r="T545" s="193"/>
      <c r="U545" s="194"/>
      <c r="V545" s="193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 t="s">
        <v>222</v>
      </c>
      <c r="AH545" s="169">
        <v>0</v>
      </c>
      <c r="AI545" s="169"/>
      <c r="AJ545" s="169"/>
      <c r="AK545" s="169"/>
      <c r="AL545" s="169"/>
      <c r="AM545" s="169"/>
      <c r="AN545" s="169"/>
      <c r="AO545" s="169"/>
      <c r="AP545" s="169"/>
      <c r="AQ545" s="169"/>
      <c r="AR545" s="169"/>
      <c r="AS545" s="169"/>
      <c r="AT545" s="169"/>
      <c r="AU545" s="169"/>
      <c r="AV545" s="169"/>
      <c r="AW545" s="169"/>
      <c r="AX545" s="169"/>
      <c r="AY545" s="169"/>
      <c r="AZ545" s="169"/>
      <c r="BA545" s="169"/>
      <c r="BB545" s="169"/>
      <c r="BC545" s="169"/>
      <c r="BD545" s="169"/>
      <c r="BE545" s="169"/>
      <c r="BF545" s="169"/>
      <c r="BG545" s="169"/>
      <c r="BH545" s="169"/>
    </row>
    <row r="546" spans="1:60" outlineLevel="1" x14ac:dyDescent="0.2">
      <c r="A546" s="170"/>
      <c r="B546" s="181"/>
      <c r="C546" s="210" t="s">
        <v>814</v>
      </c>
      <c r="D546" s="184"/>
      <c r="E546" s="188">
        <v>22.48</v>
      </c>
      <c r="F546" s="193"/>
      <c r="G546" s="193"/>
      <c r="H546" s="193"/>
      <c r="I546" s="193"/>
      <c r="J546" s="193"/>
      <c r="K546" s="193"/>
      <c r="L546" s="193"/>
      <c r="M546" s="193"/>
      <c r="N546" s="193"/>
      <c r="O546" s="193"/>
      <c r="P546" s="193"/>
      <c r="Q546" s="193"/>
      <c r="R546" s="193"/>
      <c r="S546" s="193"/>
      <c r="T546" s="193"/>
      <c r="U546" s="194"/>
      <c r="V546" s="193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 t="s">
        <v>222</v>
      </c>
      <c r="AH546" s="169">
        <v>0</v>
      </c>
      <c r="AI546" s="169"/>
      <c r="AJ546" s="169"/>
      <c r="AK546" s="169"/>
      <c r="AL546" s="169"/>
      <c r="AM546" s="169"/>
      <c r="AN546" s="169"/>
      <c r="AO546" s="169"/>
      <c r="AP546" s="169"/>
      <c r="AQ546" s="169"/>
      <c r="AR546" s="169"/>
      <c r="AS546" s="169"/>
      <c r="AT546" s="169"/>
      <c r="AU546" s="169"/>
      <c r="AV546" s="169"/>
      <c r="AW546" s="169"/>
      <c r="AX546" s="169"/>
      <c r="AY546" s="169"/>
      <c r="AZ546" s="169"/>
      <c r="BA546" s="169"/>
      <c r="BB546" s="169"/>
      <c r="BC546" s="169"/>
      <c r="BD546" s="169"/>
      <c r="BE546" s="169"/>
      <c r="BF546" s="169"/>
      <c r="BG546" s="169"/>
      <c r="BH546" s="169"/>
    </row>
    <row r="547" spans="1:60" outlineLevel="1" x14ac:dyDescent="0.2">
      <c r="A547" s="170"/>
      <c r="B547" s="181"/>
      <c r="C547" s="210" t="s">
        <v>815</v>
      </c>
      <c r="D547" s="184"/>
      <c r="E547" s="188">
        <v>5.3760000000000003</v>
      </c>
      <c r="F547" s="193"/>
      <c r="G547" s="193"/>
      <c r="H547" s="193"/>
      <c r="I547" s="193"/>
      <c r="J547" s="193"/>
      <c r="K547" s="193"/>
      <c r="L547" s="193"/>
      <c r="M547" s="193"/>
      <c r="N547" s="193"/>
      <c r="O547" s="193"/>
      <c r="P547" s="193"/>
      <c r="Q547" s="193"/>
      <c r="R547" s="193"/>
      <c r="S547" s="193"/>
      <c r="T547" s="193"/>
      <c r="U547" s="194"/>
      <c r="V547" s="193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 t="s">
        <v>222</v>
      </c>
      <c r="AH547" s="169">
        <v>0</v>
      </c>
      <c r="AI547" s="169"/>
      <c r="AJ547" s="169"/>
      <c r="AK547" s="169"/>
      <c r="AL547" s="169"/>
      <c r="AM547" s="169"/>
      <c r="AN547" s="169"/>
      <c r="AO547" s="169"/>
      <c r="AP547" s="169"/>
      <c r="AQ547" s="169"/>
      <c r="AR547" s="169"/>
      <c r="AS547" s="169"/>
      <c r="AT547" s="169"/>
      <c r="AU547" s="169"/>
      <c r="AV547" s="169"/>
      <c r="AW547" s="169"/>
      <c r="AX547" s="169"/>
      <c r="AY547" s="169"/>
      <c r="AZ547" s="169"/>
      <c r="BA547" s="169"/>
      <c r="BB547" s="169"/>
      <c r="BC547" s="169"/>
      <c r="BD547" s="169"/>
      <c r="BE547" s="169"/>
      <c r="BF547" s="169"/>
      <c r="BG547" s="169"/>
      <c r="BH547" s="169"/>
    </row>
    <row r="548" spans="1:60" outlineLevel="1" x14ac:dyDescent="0.2">
      <c r="A548" s="170"/>
      <c r="B548" s="181"/>
      <c r="C548" s="210" t="s">
        <v>784</v>
      </c>
      <c r="D548" s="184"/>
      <c r="E548" s="188">
        <v>62</v>
      </c>
      <c r="F548" s="193"/>
      <c r="G548" s="193"/>
      <c r="H548" s="193"/>
      <c r="I548" s="193"/>
      <c r="J548" s="193"/>
      <c r="K548" s="193"/>
      <c r="L548" s="193"/>
      <c r="M548" s="193"/>
      <c r="N548" s="193"/>
      <c r="O548" s="193"/>
      <c r="P548" s="193"/>
      <c r="Q548" s="193"/>
      <c r="R548" s="193"/>
      <c r="S548" s="193"/>
      <c r="T548" s="193"/>
      <c r="U548" s="194"/>
      <c r="V548" s="193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 t="s">
        <v>222</v>
      </c>
      <c r="AH548" s="169">
        <v>0</v>
      </c>
      <c r="AI548" s="169"/>
      <c r="AJ548" s="169"/>
      <c r="AK548" s="169"/>
      <c r="AL548" s="169"/>
      <c r="AM548" s="169"/>
      <c r="AN548" s="169"/>
      <c r="AO548" s="169"/>
      <c r="AP548" s="169"/>
      <c r="AQ548" s="169"/>
      <c r="AR548" s="169"/>
      <c r="AS548" s="169"/>
      <c r="AT548" s="169"/>
      <c r="AU548" s="169"/>
      <c r="AV548" s="169"/>
      <c r="AW548" s="169"/>
      <c r="AX548" s="169"/>
      <c r="AY548" s="169"/>
      <c r="AZ548" s="169"/>
      <c r="BA548" s="169"/>
      <c r="BB548" s="169"/>
      <c r="BC548" s="169"/>
      <c r="BD548" s="169"/>
      <c r="BE548" s="169"/>
      <c r="BF548" s="169"/>
      <c r="BG548" s="169"/>
      <c r="BH548" s="169"/>
    </row>
    <row r="549" spans="1:60" outlineLevel="1" x14ac:dyDescent="0.2">
      <c r="A549" s="170"/>
      <c r="B549" s="181"/>
      <c r="C549" s="210" t="s">
        <v>816</v>
      </c>
      <c r="D549" s="184"/>
      <c r="E549" s="188">
        <v>411.2</v>
      </c>
      <c r="F549" s="193"/>
      <c r="G549" s="193"/>
      <c r="H549" s="193"/>
      <c r="I549" s="193"/>
      <c r="J549" s="193"/>
      <c r="K549" s="193"/>
      <c r="L549" s="193"/>
      <c r="M549" s="193"/>
      <c r="N549" s="193"/>
      <c r="O549" s="193"/>
      <c r="P549" s="193"/>
      <c r="Q549" s="193"/>
      <c r="R549" s="193"/>
      <c r="S549" s="193"/>
      <c r="T549" s="193"/>
      <c r="U549" s="194"/>
      <c r="V549" s="193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 t="s">
        <v>222</v>
      </c>
      <c r="AH549" s="169">
        <v>0</v>
      </c>
      <c r="AI549" s="169"/>
      <c r="AJ549" s="169"/>
      <c r="AK549" s="169"/>
      <c r="AL549" s="169"/>
      <c r="AM549" s="169"/>
      <c r="AN549" s="169"/>
      <c r="AO549" s="169"/>
      <c r="AP549" s="169"/>
      <c r="AQ549" s="169"/>
      <c r="AR549" s="169"/>
      <c r="AS549" s="169"/>
      <c r="AT549" s="169"/>
      <c r="AU549" s="169"/>
      <c r="AV549" s="169"/>
      <c r="AW549" s="169"/>
      <c r="AX549" s="169"/>
      <c r="AY549" s="169"/>
      <c r="AZ549" s="169"/>
      <c r="BA549" s="169"/>
      <c r="BB549" s="169"/>
      <c r="BC549" s="169"/>
      <c r="BD549" s="169"/>
      <c r="BE549" s="169"/>
      <c r="BF549" s="169"/>
      <c r="BG549" s="169"/>
      <c r="BH549" s="169"/>
    </row>
    <row r="550" spans="1:60" outlineLevel="1" x14ac:dyDescent="0.2">
      <c r="A550" s="170">
        <v>174</v>
      </c>
      <c r="B550" s="181" t="s">
        <v>817</v>
      </c>
      <c r="C550" s="209" t="s">
        <v>818</v>
      </c>
      <c r="D550" s="183" t="s">
        <v>268</v>
      </c>
      <c r="E550" s="187">
        <v>1</v>
      </c>
      <c r="F550" s="192"/>
      <c r="G550" s="193">
        <f>ROUND(E550*F550,2)</f>
        <v>0</v>
      </c>
      <c r="H550" s="192"/>
      <c r="I550" s="193">
        <f>ROUND(E550*H550,2)</f>
        <v>0</v>
      </c>
      <c r="J550" s="192"/>
      <c r="K550" s="193">
        <f>ROUND(E550*J550,2)</f>
        <v>0</v>
      </c>
      <c r="L550" s="193">
        <v>15</v>
      </c>
      <c r="M550" s="193">
        <f>G550*(1+L550/100)</f>
        <v>0</v>
      </c>
      <c r="N550" s="193">
        <v>0</v>
      </c>
      <c r="O550" s="193">
        <f>ROUND(E550*N550,2)</f>
        <v>0</v>
      </c>
      <c r="P550" s="193">
        <v>0</v>
      </c>
      <c r="Q550" s="193">
        <f>ROUND(E550*P550,2)</f>
        <v>0</v>
      </c>
      <c r="R550" s="193" t="s">
        <v>753</v>
      </c>
      <c r="S550" s="193" t="s">
        <v>217</v>
      </c>
      <c r="T550" s="193">
        <v>0.34</v>
      </c>
      <c r="U550" s="194">
        <f>ROUND(E550*T550,2)</f>
        <v>0.34</v>
      </c>
      <c r="V550" s="193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 t="s">
        <v>218</v>
      </c>
      <c r="AH550" s="169"/>
      <c r="AI550" s="169"/>
      <c r="AJ550" s="169"/>
      <c r="AK550" s="169"/>
      <c r="AL550" s="169"/>
      <c r="AM550" s="169"/>
      <c r="AN550" s="169"/>
      <c r="AO550" s="169"/>
      <c r="AP550" s="169"/>
      <c r="AQ550" s="169"/>
      <c r="AR550" s="169"/>
      <c r="AS550" s="169"/>
      <c r="AT550" s="169"/>
      <c r="AU550" s="169"/>
      <c r="AV550" s="169"/>
      <c r="AW550" s="169"/>
      <c r="AX550" s="169"/>
      <c r="AY550" s="169"/>
      <c r="AZ550" s="169"/>
      <c r="BA550" s="169"/>
      <c r="BB550" s="169"/>
      <c r="BC550" s="169"/>
      <c r="BD550" s="169"/>
      <c r="BE550" s="169"/>
      <c r="BF550" s="169"/>
      <c r="BG550" s="169"/>
      <c r="BH550" s="169"/>
    </row>
    <row r="551" spans="1:60" ht="22.5" outlineLevel="1" x14ac:dyDescent="0.2">
      <c r="A551" s="170">
        <v>175</v>
      </c>
      <c r="B551" s="181" t="s">
        <v>819</v>
      </c>
      <c r="C551" s="209" t="s">
        <v>820</v>
      </c>
      <c r="D551" s="183" t="s">
        <v>215</v>
      </c>
      <c r="E551" s="187">
        <v>18.421600000000002</v>
      </c>
      <c r="F551" s="192"/>
      <c r="G551" s="193">
        <f>ROUND(E551*F551,2)</f>
        <v>0</v>
      </c>
      <c r="H551" s="192"/>
      <c r="I551" s="193">
        <f>ROUND(E551*H551,2)</f>
        <v>0</v>
      </c>
      <c r="J551" s="192"/>
      <c r="K551" s="193">
        <f>ROUND(E551*J551,2)</f>
        <v>0</v>
      </c>
      <c r="L551" s="193">
        <v>15</v>
      </c>
      <c r="M551" s="193">
        <f>G551*(1+L551/100)</f>
        <v>0</v>
      </c>
      <c r="N551" s="193">
        <v>6.45E-3</v>
      </c>
      <c r="O551" s="193">
        <f>ROUND(E551*N551,2)</f>
        <v>0.12</v>
      </c>
      <c r="P551" s="193">
        <v>0</v>
      </c>
      <c r="Q551" s="193">
        <f>ROUND(E551*P551,2)</f>
        <v>0</v>
      </c>
      <c r="R551" s="193"/>
      <c r="S551" s="193" t="s">
        <v>269</v>
      </c>
      <c r="T551" s="193">
        <v>0.13500000000000001</v>
      </c>
      <c r="U551" s="194">
        <f>ROUND(E551*T551,2)</f>
        <v>2.4900000000000002</v>
      </c>
      <c r="V551" s="193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 t="s">
        <v>218</v>
      </c>
      <c r="AH551" s="169"/>
      <c r="AI551" s="169"/>
      <c r="AJ551" s="169"/>
      <c r="AK551" s="169"/>
      <c r="AL551" s="169"/>
      <c r="AM551" s="169"/>
      <c r="AN551" s="169"/>
      <c r="AO551" s="169"/>
      <c r="AP551" s="169"/>
      <c r="AQ551" s="169"/>
      <c r="AR551" s="169"/>
      <c r="AS551" s="169"/>
      <c r="AT551" s="169"/>
      <c r="AU551" s="169"/>
      <c r="AV551" s="169"/>
      <c r="AW551" s="169"/>
      <c r="AX551" s="169"/>
      <c r="AY551" s="169"/>
      <c r="AZ551" s="169"/>
      <c r="BA551" s="169"/>
      <c r="BB551" s="169"/>
      <c r="BC551" s="169"/>
      <c r="BD551" s="169"/>
      <c r="BE551" s="169"/>
      <c r="BF551" s="169"/>
      <c r="BG551" s="169"/>
      <c r="BH551" s="169"/>
    </row>
    <row r="552" spans="1:60" outlineLevel="1" x14ac:dyDescent="0.2">
      <c r="A552" s="170"/>
      <c r="B552" s="181"/>
      <c r="C552" s="210" t="s">
        <v>413</v>
      </c>
      <c r="D552" s="184"/>
      <c r="E552" s="188">
        <v>18.421600000000002</v>
      </c>
      <c r="F552" s="193"/>
      <c r="G552" s="193"/>
      <c r="H552" s="193"/>
      <c r="I552" s="193"/>
      <c r="J552" s="193"/>
      <c r="K552" s="193"/>
      <c r="L552" s="193"/>
      <c r="M552" s="193"/>
      <c r="N552" s="193"/>
      <c r="O552" s="193"/>
      <c r="P552" s="193"/>
      <c r="Q552" s="193"/>
      <c r="R552" s="193"/>
      <c r="S552" s="193"/>
      <c r="T552" s="193"/>
      <c r="U552" s="194"/>
      <c r="V552" s="193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 t="s">
        <v>222</v>
      </c>
      <c r="AH552" s="169">
        <v>0</v>
      </c>
      <c r="AI552" s="169"/>
      <c r="AJ552" s="169"/>
      <c r="AK552" s="169"/>
      <c r="AL552" s="169"/>
      <c r="AM552" s="169"/>
      <c r="AN552" s="169"/>
      <c r="AO552" s="169"/>
      <c r="AP552" s="169"/>
      <c r="AQ552" s="169"/>
      <c r="AR552" s="169"/>
      <c r="AS552" s="169"/>
      <c r="AT552" s="169"/>
      <c r="AU552" s="169"/>
      <c r="AV552" s="169"/>
      <c r="AW552" s="169"/>
      <c r="AX552" s="169"/>
      <c r="AY552" s="169"/>
      <c r="AZ552" s="169"/>
      <c r="BA552" s="169"/>
      <c r="BB552" s="169"/>
      <c r="BC552" s="169"/>
      <c r="BD552" s="169"/>
      <c r="BE552" s="169"/>
      <c r="BF552" s="169"/>
      <c r="BG552" s="169"/>
      <c r="BH552" s="169"/>
    </row>
    <row r="553" spans="1:60" ht="22.5" outlineLevel="1" x14ac:dyDescent="0.2">
      <c r="A553" s="170">
        <v>176</v>
      </c>
      <c r="B553" s="181" t="s">
        <v>821</v>
      </c>
      <c r="C553" s="209" t="s">
        <v>822</v>
      </c>
      <c r="D553" s="183" t="s">
        <v>303</v>
      </c>
      <c r="E553" s="187">
        <v>28.05</v>
      </c>
      <c r="F553" s="192"/>
      <c r="G553" s="193">
        <f>ROUND(E553*F553,2)</f>
        <v>0</v>
      </c>
      <c r="H553" s="192"/>
      <c r="I553" s="193">
        <f>ROUND(E553*H553,2)</f>
        <v>0</v>
      </c>
      <c r="J553" s="192"/>
      <c r="K553" s="193">
        <f>ROUND(E553*J553,2)</f>
        <v>0</v>
      </c>
      <c r="L553" s="193">
        <v>15</v>
      </c>
      <c r="M553" s="193">
        <f>G553*(1+L553/100)</f>
        <v>0</v>
      </c>
      <c r="N553" s="193">
        <v>0</v>
      </c>
      <c r="O553" s="193">
        <f>ROUND(E553*N553,2)</f>
        <v>0</v>
      </c>
      <c r="P553" s="193">
        <v>0</v>
      </c>
      <c r="Q553" s="193">
        <f>ROUND(E553*P553,2)</f>
        <v>0</v>
      </c>
      <c r="R553" s="193"/>
      <c r="S553" s="193" t="s">
        <v>269</v>
      </c>
      <c r="T553" s="193">
        <v>0</v>
      </c>
      <c r="U553" s="194">
        <f>ROUND(E553*T553,2)</f>
        <v>0</v>
      </c>
      <c r="V553" s="193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 t="s">
        <v>218</v>
      </c>
      <c r="AH553" s="169"/>
      <c r="AI553" s="169"/>
      <c r="AJ553" s="169"/>
      <c r="AK553" s="169"/>
      <c r="AL553" s="169"/>
      <c r="AM553" s="169"/>
      <c r="AN553" s="169"/>
      <c r="AO553" s="169"/>
      <c r="AP553" s="169"/>
      <c r="AQ553" s="169"/>
      <c r="AR553" s="169"/>
      <c r="AS553" s="169"/>
      <c r="AT553" s="169"/>
      <c r="AU553" s="169"/>
      <c r="AV553" s="169"/>
      <c r="AW553" s="169"/>
      <c r="AX553" s="169"/>
      <c r="AY553" s="169"/>
      <c r="AZ553" s="169"/>
      <c r="BA553" s="169"/>
      <c r="BB553" s="169"/>
      <c r="BC553" s="169"/>
      <c r="BD553" s="169"/>
      <c r="BE553" s="169"/>
      <c r="BF553" s="169"/>
      <c r="BG553" s="169"/>
      <c r="BH553" s="169"/>
    </row>
    <row r="554" spans="1:60" outlineLevel="1" x14ac:dyDescent="0.2">
      <c r="A554" s="170"/>
      <c r="B554" s="181"/>
      <c r="C554" s="210" t="s">
        <v>823</v>
      </c>
      <c r="D554" s="184"/>
      <c r="E554" s="188">
        <v>28.05</v>
      </c>
      <c r="F554" s="193"/>
      <c r="G554" s="193"/>
      <c r="H554" s="193"/>
      <c r="I554" s="193"/>
      <c r="J554" s="193"/>
      <c r="K554" s="193"/>
      <c r="L554" s="193"/>
      <c r="M554" s="193"/>
      <c r="N554" s="193"/>
      <c r="O554" s="193"/>
      <c r="P554" s="193"/>
      <c r="Q554" s="193"/>
      <c r="R554" s="193"/>
      <c r="S554" s="193"/>
      <c r="T554" s="193"/>
      <c r="U554" s="194"/>
      <c r="V554" s="193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 t="s">
        <v>222</v>
      </c>
      <c r="AH554" s="169">
        <v>0</v>
      </c>
      <c r="AI554" s="169"/>
      <c r="AJ554" s="169"/>
      <c r="AK554" s="169"/>
      <c r="AL554" s="169"/>
      <c r="AM554" s="169"/>
      <c r="AN554" s="169"/>
      <c r="AO554" s="169"/>
      <c r="AP554" s="169"/>
      <c r="AQ554" s="169"/>
      <c r="AR554" s="169"/>
      <c r="AS554" s="169"/>
      <c r="AT554" s="169"/>
      <c r="AU554" s="169"/>
      <c r="AV554" s="169"/>
      <c r="AW554" s="169"/>
      <c r="AX554" s="169"/>
      <c r="AY554" s="169"/>
      <c r="AZ554" s="169"/>
      <c r="BA554" s="169"/>
      <c r="BB554" s="169"/>
      <c r="BC554" s="169"/>
      <c r="BD554" s="169"/>
      <c r="BE554" s="169"/>
      <c r="BF554" s="169"/>
      <c r="BG554" s="169"/>
      <c r="BH554" s="169"/>
    </row>
    <row r="555" spans="1:60" ht="22.5" outlineLevel="1" x14ac:dyDescent="0.2">
      <c r="A555" s="170">
        <v>177</v>
      </c>
      <c r="B555" s="181" t="s">
        <v>824</v>
      </c>
      <c r="C555" s="209" t="s">
        <v>825</v>
      </c>
      <c r="D555" s="183" t="s">
        <v>303</v>
      </c>
      <c r="E555" s="187">
        <v>14.3</v>
      </c>
      <c r="F555" s="192"/>
      <c r="G555" s="193">
        <f>ROUND(E555*F555,2)</f>
        <v>0</v>
      </c>
      <c r="H555" s="192"/>
      <c r="I555" s="193">
        <f>ROUND(E555*H555,2)</f>
        <v>0</v>
      </c>
      <c r="J555" s="192"/>
      <c r="K555" s="193">
        <f>ROUND(E555*J555,2)</f>
        <v>0</v>
      </c>
      <c r="L555" s="193">
        <v>15</v>
      </c>
      <c r="M555" s="193">
        <f>G555*(1+L555/100)</f>
        <v>0</v>
      </c>
      <c r="N555" s="193">
        <v>0</v>
      </c>
      <c r="O555" s="193">
        <f>ROUND(E555*N555,2)</f>
        <v>0</v>
      </c>
      <c r="P555" s="193">
        <v>0</v>
      </c>
      <c r="Q555" s="193">
        <f>ROUND(E555*P555,2)</f>
        <v>0</v>
      </c>
      <c r="R555" s="193"/>
      <c r="S555" s="193" t="s">
        <v>269</v>
      </c>
      <c r="T555" s="193">
        <v>0</v>
      </c>
      <c r="U555" s="194">
        <f>ROUND(E555*T555,2)</f>
        <v>0</v>
      </c>
      <c r="V555" s="193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 t="s">
        <v>218</v>
      </c>
      <c r="AH555" s="169"/>
      <c r="AI555" s="169"/>
      <c r="AJ555" s="169"/>
      <c r="AK555" s="169"/>
      <c r="AL555" s="169"/>
      <c r="AM555" s="169"/>
      <c r="AN555" s="169"/>
      <c r="AO555" s="169"/>
      <c r="AP555" s="169"/>
      <c r="AQ555" s="169"/>
      <c r="AR555" s="169"/>
      <c r="AS555" s="169"/>
      <c r="AT555" s="169"/>
      <c r="AU555" s="169"/>
      <c r="AV555" s="169"/>
      <c r="AW555" s="169"/>
      <c r="AX555" s="169"/>
      <c r="AY555" s="169"/>
      <c r="AZ555" s="169"/>
      <c r="BA555" s="169"/>
      <c r="BB555" s="169"/>
      <c r="BC555" s="169"/>
      <c r="BD555" s="169"/>
      <c r="BE555" s="169"/>
      <c r="BF555" s="169"/>
      <c r="BG555" s="169"/>
      <c r="BH555" s="169"/>
    </row>
    <row r="556" spans="1:60" outlineLevel="1" x14ac:dyDescent="0.2">
      <c r="A556" s="170"/>
      <c r="B556" s="181"/>
      <c r="C556" s="210" t="s">
        <v>826</v>
      </c>
      <c r="D556" s="184"/>
      <c r="E556" s="188">
        <v>14.3</v>
      </c>
      <c r="F556" s="193"/>
      <c r="G556" s="193"/>
      <c r="H556" s="193"/>
      <c r="I556" s="193"/>
      <c r="J556" s="193"/>
      <c r="K556" s="193"/>
      <c r="L556" s="193"/>
      <c r="M556" s="193"/>
      <c r="N556" s="193"/>
      <c r="O556" s="193"/>
      <c r="P556" s="193"/>
      <c r="Q556" s="193"/>
      <c r="R556" s="193"/>
      <c r="S556" s="193"/>
      <c r="T556" s="193"/>
      <c r="U556" s="194"/>
      <c r="V556" s="193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 t="s">
        <v>222</v>
      </c>
      <c r="AH556" s="169">
        <v>0</v>
      </c>
      <c r="AI556" s="169"/>
      <c r="AJ556" s="169"/>
      <c r="AK556" s="169"/>
      <c r="AL556" s="169"/>
      <c r="AM556" s="169"/>
      <c r="AN556" s="169"/>
      <c r="AO556" s="169"/>
      <c r="AP556" s="169"/>
      <c r="AQ556" s="169"/>
      <c r="AR556" s="169"/>
      <c r="AS556" s="169"/>
      <c r="AT556" s="169"/>
      <c r="AU556" s="169"/>
      <c r="AV556" s="169"/>
      <c r="AW556" s="169"/>
      <c r="AX556" s="169"/>
      <c r="AY556" s="169"/>
      <c r="AZ556" s="169"/>
      <c r="BA556" s="169"/>
      <c r="BB556" s="169"/>
      <c r="BC556" s="169"/>
      <c r="BD556" s="169"/>
      <c r="BE556" s="169"/>
      <c r="BF556" s="169"/>
      <c r="BG556" s="169"/>
      <c r="BH556" s="169"/>
    </row>
    <row r="557" spans="1:60" ht="33.75" outlineLevel="1" x14ac:dyDescent="0.2">
      <c r="A557" s="170">
        <v>178</v>
      </c>
      <c r="B557" s="181" t="s">
        <v>827</v>
      </c>
      <c r="C557" s="209" t="s">
        <v>828</v>
      </c>
      <c r="D557" s="183" t="s">
        <v>338</v>
      </c>
      <c r="E557" s="187">
        <v>2</v>
      </c>
      <c r="F557" s="192"/>
      <c r="G557" s="193">
        <f>ROUND(E557*F557,2)</f>
        <v>0</v>
      </c>
      <c r="H557" s="192"/>
      <c r="I557" s="193">
        <f>ROUND(E557*H557,2)</f>
        <v>0</v>
      </c>
      <c r="J557" s="192"/>
      <c r="K557" s="193">
        <f>ROUND(E557*J557,2)</f>
        <v>0</v>
      </c>
      <c r="L557" s="193">
        <v>15</v>
      </c>
      <c r="M557" s="193">
        <f>G557*(1+L557/100)</f>
        <v>0</v>
      </c>
      <c r="N557" s="193">
        <v>0</v>
      </c>
      <c r="O557" s="193">
        <f>ROUND(E557*N557,2)</f>
        <v>0</v>
      </c>
      <c r="P557" s="193">
        <v>0</v>
      </c>
      <c r="Q557" s="193">
        <f>ROUND(E557*P557,2)</f>
        <v>0</v>
      </c>
      <c r="R557" s="193"/>
      <c r="S557" s="193" t="s">
        <v>269</v>
      </c>
      <c r="T557" s="193">
        <v>0</v>
      </c>
      <c r="U557" s="194">
        <f>ROUND(E557*T557,2)</f>
        <v>0</v>
      </c>
      <c r="V557" s="193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 t="s">
        <v>218</v>
      </c>
      <c r="AH557" s="169"/>
      <c r="AI557" s="169"/>
      <c r="AJ557" s="169"/>
      <c r="AK557" s="169"/>
      <c r="AL557" s="169"/>
      <c r="AM557" s="169"/>
      <c r="AN557" s="169"/>
      <c r="AO557" s="169"/>
      <c r="AP557" s="169"/>
      <c r="AQ557" s="169"/>
      <c r="AR557" s="169"/>
      <c r="AS557" s="169"/>
      <c r="AT557" s="169"/>
      <c r="AU557" s="169"/>
      <c r="AV557" s="169"/>
      <c r="AW557" s="169"/>
      <c r="AX557" s="169"/>
      <c r="AY557" s="169"/>
      <c r="AZ557" s="169"/>
      <c r="BA557" s="169"/>
      <c r="BB557" s="169"/>
      <c r="BC557" s="169"/>
      <c r="BD557" s="169"/>
      <c r="BE557" s="169"/>
      <c r="BF557" s="169"/>
      <c r="BG557" s="169"/>
      <c r="BH557" s="169"/>
    </row>
    <row r="558" spans="1:60" outlineLevel="1" x14ac:dyDescent="0.2">
      <c r="A558" s="170">
        <v>179</v>
      </c>
      <c r="B558" s="181" t="s">
        <v>829</v>
      </c>
      <c r="C558" s="209" t="s">
        <v>830</v>
      </c>
      <c r="D558" s="183" t="s">
        <v>289</v>
      </c>
      <c r="E558" s="187">
        <v>27.805859999999999</v>
      </c>
      <c r="F558" s="192"/>
      <c r="G558" s="193">
        <f>ROUND(E558*F558,2)</f>
        <v>0</v>
      </c>
      <c r="H558" s="192"/>
      <c r="I558" s="193">
        <f>ROUND(E558*H558,2)</f>
        <v>0</v>
      </c>
      <c r="J558" s="192"/>
      <c r="K558" s="193">
        <f>ROUND(E558*J558,2)</f>
        <v>0</v>
      </c>
      <c r="L558" s="193">
        <v>15</v>
      </c>
      <c r="M558" s="193">
        <f>G558*(1+L558/100)</f>
        <v>0</v>
      </c>
      <c r="N558" s="193">
        <v>0</v>
      </c>
      <c r="O558" s="193">
        <f>ROUND(E558*N558,2)</f>
        <v>0</v>
      </c>
      <c r="P558" s="193">
        <v>0</v>
      </c>
      <c r="Q558" s="193">
        <f>ROUND(E558*P558,2)</f>
        <v>0</v>
      </c>
      <c r="R558" s="193" t="s">
        <v>753</v>
      </c>
      <c r="S558" s="193" t="s">
        <v>217</v>
      </c>
      <c r="T558" s="193">
        <v>1.7509999999999999</v>
      </c>
      <c r="U558" s="194">
        <f>ROUND(E558*T558,2)</f>
        <v>48.69</v>
      </c>
      <c r="V558" s="193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 t="s">
        <v>684</v>
      </c>
      <c r="AH558" s="169"/>
      <c r="AI558" s="169"/>
      <c r="AJ558" s="169"/>
      <c r="AK558" s="169"/>
      <c r="AL558" s="169"/>
      <c r="AM558" s="169"/>
      <c r="AN558" s="169"/>
      <c r="AO558" s="169"/>
      <c r="AP558" s="169"/>
      <c r="AQ558" s="169"/>
      <c r="AR558" s="169"/>
      <c r="AS558" s="169"/>
      <c r="AT558" s="169"/>
      <c r="AU558" s="169"/>
      <c r="AV558" s="169"/>
      <c r="AW558" s="169"/>
      <c r="AX558" s="169"/>
      <c r="AY558" s="169"/>
      <c r="AZ558" s="169"/>
      <c r="BA558" s="169"/>
      <c r="BB558" s="169"/>
      <c r="BC558" s="169"/>
      <c r="BD558" s="169"/>
      <c r="BE558" s="169"/>
      <c r="BF558" s="169"/>
      <c r="BG558" s="169"/>
      <c r="BH558" s="169"/>
    </row>
    <row r="559" spans="1:60" x14ac:dyDescent="0.2">
      <c r="A559" s="178" t="s">
        <v>211</v>
      </c>
      <c r="B559" s="182" t="s">
        <v>164</v>
      </c>
      <c r="C559" s="211" t="s">
        <v>165</v>
      </c>
      <c r="D559" s="185"/>
      <c r="E559" s="189"/>
      <c r="F559" s="195"/>
      <c r="G559" s="195">
        <f>SUMIF(AG560:AG587,"&lt;&gt;NOR",G560:G587)</f>
        <v>0</v>
      </c>
      <c r="H559" s="195"/>
      <c r="I559" s="195">
        <f>SUM(I560:I587)</f>
        <v>0</v>
      </c>
      <c r="J559" s="195"/>
      <c r="K559" s="195">
        <f>SUM(K560:K587)</f>
        <v>0</v>
      </c>
      <c r="L559" s="195"/>
      <c r="M559" s="195">
        <f>SUM(M560:M587)</f>
        <v>0</v>
      </c>
      <c r="N559" s="195"/>
      <c r="O559" s="195">
        <f>SUM(O560:O587)</f>
        <v>0.41</v>
      </c>
      <c r="P559" s="195"/>
      <c r="Q559" s="195">
        <f>SUM(Q560:Q587)</f>
        <v>0</v>
      </c>
      <c r="R559" s="195"/>
      <c r="S559" s="195"/>
      <c r="T559" s="195"/>
      <c r="U559" s="196">
        <f>SUM(U560:U587)</f>
        <v>130.94999999999999</v>
      </c>
      <c r="V559" s="195"/>
      <c r="AG559" t="s">
        <v>212</v>
      </c>
    </row>
    <row r="560" spans="1:60" outlineLevel="1" x14ac:dyDescent="0.2">
      <c r="A560" s="170">
        <v>180</v>
      </c>
      <c r="B560" s="181" t="s">
        <v>831</v>
      </c>
      <c r="C560" s="209" t="s">
        <v>832</v>
      </c>
      <c r="D560" s="183" t="s">
        <v>303</v>
      </c>
      <c r="E560" s="187">
        <v>21.7</v>
      </c>
      <c r="F560" s="192"/>
      <c r="G560" s="193">
        <f>ROUND(E560*F560,2)</f>
        <v>0</v>
      </c>
      <c r="H560" s="192"/>
      <c r="I560" s="193">
        <f>ROUND(E560*H560,2)</f>
        <v>0</v>
      </c>
      <c r="J560" s="192"/>
      <c r="K560" s="193">
        <f>ROUND(E560*J560,2)</f>
        <v>0</v>
      </c>
      <c r="L560" s="193">
        <v>15</v>
      </c>
      <c r="M560" s="193">
        <f>G560*(1+L560/100)</f>
        <v>0</v>
      </c>
      <c r="N560" s="193">
        <v>2.2399999999999998E-3</v>
      </c>
      <c r="O560" s="193">
        <f>ROUND(E560*N560,2)</f>
        <v>0.05</v>
      </c>
      <c r="P560" s="193">
        <v>0</v>
      </c>
      <c r="Q560" s="193">
        <f>ROUND(E560*P560,2)</f>
        <v>0</v>
      </c>
      <c r="R560" s="193" t="s">
        <v>833</v>
      </c>
      <c r="S560" s="193" t="s">
        <v>217</v>
      </c>
      <c r="T560" s="193">
        <v>0.78695000000000004</v>
      </c>
      <c r="U560" s="194">
        <f>ROUND(E560*T560,2)</f>
        <v>17.079999999999998</v>
      </c>
      <c r="V560" s="193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 t="s">
        <v>218</v>
      </c>
      <c r="AH560" s="169"/>
      <c r="AI560" s="169"/>
      <c r="AJ560" s="169"/>
      <c r="AK560" s="169"/>
      <c r="AL560" s="169"/>
      <c r="AM560" s="169"/>
      <c r="AN560" s="169"/>
      <c r="AO560" s="169"/>
      <c r="AP560" s="169"/>
      <c r="AQ560" s="169"/>
      <c r="AR560" s="169"/>
      <c r="AS560" s="169"/>
      <c r="AT560" s="169"/>
      <c r="AU560" s="169"/>
      <c r="AV560" s="169"/>
      <c r="AW560" s="169"/>
      <c r="AX560" s="169"/>
      <c r="AY560" s="169"/>
      <c r="AZ560" s="169"/>
      <c r="BA560" s="169"/>
      <c r="BB560" s="169"/>
      <c r="BC560" s="169"/>
      <c r="BD560" s="169"/>
      <c r="BE560" s="169"/>
      <c r="BF560" s="169"/>
      <c r="BG560" s="169"/>
      <c r="BH560" s="169"/>
    </row>
    <row r="561" spans="1:60" ht="22.5" outlineLevel="1" x14ac:dyDescent="0.2">
      <c r="A561" s="170"/>
      <c r="B561" s="181"/>
      <c r="C561" s="210" t="s">
        <v>834</v>
      </c>
      <c r="D561" s="184"/>
      <c r="E561" s="188">
        <v>21.7</v>
      </c>
      <c r="F561" s="193"/>
      <c r="G561" s="193"/>
      <c r="H561" s="193"/>
      <c r="I561" s="193"/>
      <c r="J561" s="193"/>
      <c r="K561" s="193"/>
      <c r="L561" s="193"/>
      <c r="M561" s="193"/>
      <c r="N561" s="193"/>
      <c r="O561" s="193"/>
      <c r="P561" s="193"/>
      <c r="Q561" s="193"/>
      <c r="R561" s="193"/>
      <c r="S561" s="193"/>
      <c r="T561" s="193"/>
      <c r="U561" s="194"/>
      <c r="V561" s="193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 t="s">
        <v>222</v>
      </c>
      <c r="AH561" s="169">
        <v>0</v>
      </c>
      <c r="AI561" s="169"/>
      <c r="AJ561" s="169"/>
      <c r="AK561" s="169"/>
      <c r="AL561" s="169"/>
      <c r="AM561" s="169"/>
      <c r="AN561" s="169"/>
      <c r="AO561" s="169"/>
      <c r="AP561" s="169"/>
      <c r="AQ561" s="169"/>
      <c r="AR561" s="169"/>
      <c r="AS561" s="169"/>
      <c r="AT561" s="169"/>
      <c r="AU561" s="169"/>
      <c r="AV561" s="169"/>
      <c r="AW561" s="169"/>
      <c r="AX561" s="169"/>
      <c r="AY561" s="169"/>
      <c r="AZ561" s="169"/>
      <c r="BA561" s="169"/>
      <c r="BB561" s="169"/>
      <c r="BC561" s="169"/>
      <c r="BD561" s="169"/>
      <c r="BE561" s="169"/>
      <c r="BF561" s="169"/>
      <c r="BG561" s="169"/>
      <c r="BH561" s="169"/>
    </row>
    <row r="562" spans="1:60" ht="22.5" outlineLevel="1" x14ac:dyDescent="0.2">
      <c r="A562" s="170">
        <v>181</v>
      </c>
      <c r="B562" s="181" t="s">
        <v>835</v>
      </c>
      <c r="C562" s="209" t="s">
        <v>836</v>
      </c>
      <c r="D562" s="183" t="s">
        <v>215</v>
      </c>
      <c r="E562" s="187">
        <v>35</v>
      </c>
      <c r="F562" s="192"/>
      <c r="G562" s="193">
        <f>ROUND(E562*F562,2)</f>
        <v>0</v>
      </c>
      <c r="H562" s="192"/>
      <c r="I562" s="193">
        <f>ROUND(E562*H562,2)</f>
        <v>0</v>
      </c>
      <c r="J562" s="192"/>
      <c r="K562" s="193">
        <f>ROUND(E562*J562,2)</f>
        <v>0</v>
      </c>
      <c r="L562" s="193">
        <v>15</v>
      </c>
      <c r="M562" s="193">
        <f>G562*(1+L562/100)</f>
        <v>0</v>
      </c>
      <c r="N562" s="193">
        <v>3.0500000000000002E-3</v>
      </c>
      <c r="O562" s="193">
        <f>ROUND(E562*N562,2)</f>
        <v>0.11</v>
      </c>
      <c r="P562" s="193">
        <v>0</v>
      </c>
      <c r="Q562" s="193">
        <f>ROUND(E562*P562,2)</f>
        <v>0</v>
      </c>
      <c r="R562" s="193" t="s">
        <v>833</v>
      </c>
      <c r="S562" s="193" t="s">
        <v>217</v>
      </c>
      <c r="T562" s="193">
        <v>1.2765</v>
      </c>
      <c r="U562" s="194">
        <f>ROUND(E562*T562,2)</f>
        <v>44.68</v>
      </c>
      <c r="V562" s="193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 t="s">
        <v>218</v>
      </c>
      <c r="AH562" s="169"/>
      <c r="AI562" s="169"/>
      <c r="AJ562" s="169"/>
      <c r="AK562" s="169"/>
      <c r="AL562" s="169"/>
      <c r="AM562" s="169"/>
      <c r="AN562" s="169"/>
      <c r="AO562" s="169"/>
      <c r="AP562" s="169"/>
      <c r="AQ562" s="169"/>
      <c r="AR562" s="169"/>
      <c r="AS562" s="169"/>
      <c r="AT562" s="169"/>
      <c r="AU562" s="169"/>
      <c r="AV562" s="169"/>
      <c r="AW562" s="169"/>
      <c r="AX562" s="169"/>
      <c r="AY562" s="169"/>
      <c r="AZ562" s="169"/>
      <c r="BA562" s="169"/>
      <c r="BB562" s="169"/>
      <c r="BC562" s="169"/>
      <c r="BD562" s="169"/>
      <c r="BE562" s="169"/>
      <c r="BF562" s="169"/>
      <c r="BG562" s="169"/>
      <c r="BH562" s="169"/>
    </row>
    <row r="563" spans="1:60" outlineLevel="1" x14ac:dyDescent="0.2">
      <c r="A563" s="170"/>
      <c r="B563" s="181"/>
      <c r="C563" s="272" t="s">
        <v>837</v>
      </c>
      <c r="D563" s="273"/>
      <c r="E563" s="274"/>
      <c r="F563" s="275"/>
      <c r="G563" s="276"/>
      <c r="H563" s="193"/>
      <c r="I563" s="193"/>
      <c r="J563" s="193"/>
      <c r="K563" s="193"/>
      <c r="L563" s="193"/>
      <c r="M563" s="193"/>
      <c r="N563" s="193"/>
      <c r="O563" s="193"/>
      <c r="P563" s="193"/>
      <c r="Q563" s="193"/>
      <c r="R563" s="193"/>
      <c r="S563" s="193"/>
      <c r="T563" s="193"/>
      <c r="U563" s="194"/>
      <c r="V563" s="193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 t="s">
        <v>220</v>
      </c>
      <c r="AH563" s="169"/>
      <c r="AI563" s="169"/>
      <c r="AJ563" s="169"/>
      <c r="AK563" s="169"/>
      <c r="AL563" s="169"/>
      <c r="AM563" s="169"/>
      <c r="AN563" s="169"/>
      <c r="AO563" s="169"/>
      <c r="AP563" s="169"/>
      <c r="AQ563" s="169"/>
      <c r="AR563" s="169"/>
      <c r="AS563" s="169"/>
      <c r="AT563" s="169"/>
      <c r="AU563" s="169"/>
      <c r="AV563" s="169"/>
      <c r="AW563" s="169"/>
      <c r="AX563" s="169"/>
      <c r="AY563" s="169"/>
      <c r="AZ563" s="169"/>
      <c r="BA563" s="177" t="str">
        <f>C563</f>
        <v>včetně okapního plechu, ochranného větracího pásu, spojovacích prostředků a pomocného lešení.</v>
      </c>
      <c r="BB563" s="169"/>
      <c r="BC563" s="169"/>
      <c r="BD563" s="169"/>
      <c r="BE563" s="169"/>
      <c r="BF563" s="169"/>
      <c r="BG563" s="169"/>
      <c r="BH563" s="169"/>
    </row>
    <row r="564" spans="1:60" outlineLevel="1" x14ac:dyDescent="0.2">
      <c r="A564" s="170"/>
      <c r="B564" s="181"/>
      <c r="C564" s="210" t="s">
        <v>838</v>
      </c>
      <c r="D564" s="184"/>
      <c r="E564" s="188">
        <v>35</v>
      </c>
      <c r="F564" s="193"/>
      <c r="G564" s="193"/>
      <c r="H564" s="193"/>
      <c r="I564" s="193"/>
      <c r="J564" s="193"/>
      <c r="K564" s="193"/>
      <c r="L564" s="193"/>
      <c r="M564" s="193"/>
      <c r="N564" s="193"/>
      <c r="O564" s="193"/>
      <c r="P564" s="193"/>
      <c r="Q564" s="193"/>
      <c r="R564" s="193"/>
      <c r="S564" s="193"/>
      <c r="T564" s="193"/>
      <c r="U564" s="194"/>
      <c r="V564" s="193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 t="s">
        <v>222</v>
      </c>
      <c r="AH564" s="169">
        <v>0</v>
      </c>
      <c r="AI564" s="169"/>
      <c r="AJ564" s="169"/>
      <c r="AK564" s="169"/>
      <c r="AL564" s="169"/>
      <c r="AM564" s="169"/>
      <c r="AN564" s="169"/>
      <c r="AO564" s="169"/>
      <c r="AP564" s="169"/>
      <c r="AQ564" s="169"/>
      <c r="AR564" s="169"/>
      <c r="AS564" s="169"/>
      <c r="AT564" s="169"/>
      <c r="AU564" s="169"/>
      <c r="AV564" s="169"/>
      <c r="AW564" s="169"/>
      <c r="AX564" s="169"/>
      <c r="AY564" s="169"/>
      <c r="AZ564" s="169"/>
      <c r="BA564" s="169"/>
      <c r="BB564" s="169"/>
      <c r="BC564" s="169"/>
      <c r="BD564" s="169"/>
      <c r="BE564" s="169"/>
      <c r="BF564" s="169"/>
      <c r="BG564" s="169"/>
      <c r="BH564" s="169"/>
    </row>
    <row r="565" spans="1:60" outlineLevel="1" x14ac:dyDescent="0.2">
      <c r="A565" s="170">
        <v>182</v>
      </c>
      <c r="B565" s="181" t="s">
        <v>839</v>
      </c>
      <c r="C565" s="209" t="s">
        <v>840</v>
      </c>
      <c r="D565" s="183" t="s">
        <v>303</v>
      </c>
      <c r="E565" s="187">
        <v>72</v>
      </c>
      <c r="F565" s="192"/>
      <c r="G565" s="193">
        <f>ROUND(E565*F565,2)</f>
        <v>0</v>
      </c>
      <c r="H565" s="192"/>
      <c r="I565" s="193">
        <f>ROUND(E565*H565,2)</f>
        <v>0</v>
      </c>
      <c r="J565" s="192"/>
      <c r="K565" s="193">
        <f>ROUND(E565*J565,2)</f>
        <v>0</v>
      </c>
      <c r="L565" s="193">
        <v>15</v>
      </c>
      <c r="M565" s="193">
        <f>G565*(1+L565/100)</f>
        <v>0</v>
      </c>
      <c r="N565" s="193">
        <v>4.0999999999999999E-4</v>
      </c>
      <c r="O565" s="193">
        <f>ROUND(E565*N565,2)</f>
        <v>0.03</v>
      </c>
      <c r="P565" s="193">
        <v>0</v>
      </c>
      <c r="Q565" s="193">
        <f>ROUND(E565*P565,2)</f>
        <v>0</v>
      </c>
      <c r="R565" s="193"/>
      <c r="S565" s="193" t="s">
        <v>269</v>
      </c>
      <c r="T565" s="193">
        <v>0.26400000000000001</v>
      </c>
      <c r="U565" s="194">
        <f>ROUND(E565*T565,2)</f>
        <v>19.010000000000002</v>
      </c>
      <c r="V565" s="193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 t="s">
        <v>218</v>
      </c>
      <c r="AH565" s="169"/>
      <c r="AI565" s="169"/>
      <c r="AJ565" s="169"/>
      <c r="AK565" s="169"/>
      <c r="AL565" s="169"/>
      <c r="AM565" s="169"/>
      <c r="AN565" s="169"/>
      <c r="AO565" s="169"/>
      <c r="AP565" s="169"/>
      <c r="AQ565" s="169"/>
      <c r="AR565" s="169"/>
      <c r="AS565" s="169"/>
      <c r="AT565" s="169"/>
      <c r="AU565" s="169"/>
      <c r="AV565" s="169"/>
      <c r="AW565" s="169"/>
      <c r="AX565" s="169"/>
      <c r="AY565" s="169"/>
      <c r="AZ565" s="169"/>
      <c r="BA565" s="169"/>
      <c r="BB565" s="169"/>
      <c r="BC565" s="169"/>
      <c r="BD565" s="169"/>
      <c r="BE565" s="169"/>
      <c r="BF565" s="169"/>
      <c r="BG565" s="169"/>
      <c r="BH565" s="169"/>
    </row>
    <row r="566" spans="1:60" outlineLevel="1" x14ac:dyDescent="0.2">
      <c r="A566" s="170"/>
      <c r="B566" s="181"/>
      <c r="C566" s="272" t="s">
        <v>841</v>
      </c>
      <c r="D566" s="273"/>
      <c r="E566" s="274"/>
      <c r="F566" s="275"/>
      <c r="G566" s="276"/>
      <c r="H566" s="193"/>
      <c r="I566" s="193"/>
      <c r="J566" s="193"/>
      <c r="K566" s="193"/>
      <c r="L566" s="193"/>
      <c r="M566" s="193"/>
      <c r="N566" s="193"/>
      <c r="O566" s="193"/>
      <c r="P566" s="193"/>
      <c r="Q566" s="193"/>
      <c r="R566" s="193"/>
      <c r="S566" s="193"/>
      <c r="T566" s="193"/>
      <c r="U566" s="194"/>
      <c r="V566" s="193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 t="s">
        <v>220</v>
      </c>
      <c r="AH566" s="169"/>
      <c r="AI566" s="169"/>
      <c r="AJ566" s="169"/>
      <c r="AK566" s="169"/>
      <c r="AL566" s="169"/>
      <c r="AM566" s="169"/>
      <c r="AN566" s="169"/>
      <c r="AO566" s="169"/>
      <c r="AP566" s="169"/>
      <c r="AQ566" s="169"/>
      <c r="AR566" s="169"/>
      <c r="AS566" s="169"/>
      <c r="AT566" s="169"/>
      <c r="AU566" s="169"/>
      <c r="AV566" s="169"/>
      <c r="AW566" s="169"/>
      <c r="AX566" s="169"/>
      <c r="AY566" s="169"/>
      <c r="AZ566" s="169"/>
      <c r="BA566" s="177" t="str">
        <f>C566</f>
        <v>včetně háku a čel.</v>
      </c>
      <c r="BB566" s="169"/>
      <c r="BC566" s="169"/>
      <c r="BD566" s="169"/>
      <c r="BE566" s="169"/>
      <c r="BF566" s="169"/>
      <c r="BG566" s="169"/>
      <c r="BH566" s="169"/>
    </row>
    <row r="567" spans="1:60" outlineLevel="1" x14ac:dyDescent="0.2">
      <c r="A567" s="170"/>
      <c r="B567" s="181"/>
      <c r="C567" s="210" t="s">
        <v>842</v>
      </c>
      <c r="D567" s="184"/>
      <c r="E567" s="188">
        <v>72</v>
      </c>
      <c r="F567" s="193"/>
      <c r="G567" s="193"/>
      <c r="H567" s="193"/>
      <c r="I567" s="193"/>
      <c r="J567" s="193"/>
      <c r="K567" s="193"/>
      <c r="L567" s="193"/>
      <c r="M567" s="193"/>
      <c r="N567" s="193"/>
      <c r="O567" s="193"/>
      <c r="P567" s="193"/>
      <c r="Q567" s="193"/>
      <c r="R567" s="193"/>
      <c r="S567" s="193"/>
      <c r="T567" s="193"/>
      <c r="U567" s="194"/>
      <c r="V567" s="193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 t="s">
        <v>222</v>
      </c>
      <c r="AH567" s="169">
        <v>0</v>
      </c>
      <c r="AI567" s="169"/>
      <c r="AJ567" s="169"/>
      <c r="AK567" s="169"/>
      <c r="AL567" s="169"/>
      <c r="AM567" s="169"/>
      <c r="AN567" s="169"/>
      <c r="AO567" s="169"/>
      <c r="AP567" s="169"/>
      <c r="AQ567" s="169"/>
      <c r="AR567" s="169"/>
      <c r="AS567" s="169"/>
      <c r="AT567" s="169"/>
      <c r="AU567" s="169"/>
      <c r="AV567" s="169"/>
      <c r="AW567" s="169"/>
      <c r="AX567" s="169"/>
      <c r="AY567" s="169"/>
      <c r="AZ567" s="169"/>
      <c r="BA567" s="169"/>
      <c r="BB567" s="169"/>
      <c r="BC567" s="169"/>
      <c r="BD567" s="169"/>
      <c r="BE567" s="169"/>
      <c r="BF567" s="169"/>
      <c r="BG567" s="169"/>
      <c r="BH567" s="169"/>
    </row>
    <row r="568" spans="1:60" outlineLevel="1" x14ac:dyDescent="0.2">
      <c r="A568" s="170">
        <v>183</v>
      </c>
      <c r="B568" s="181" t="s">
        <v>843</v>
      </c>
      <c r="C568" s="209" t="s">
        <v>844</v>
      </c>
      <c r="D568" s="183" t="s">
        <v>338</v>
      </c>
      <c r="E568" s="187">
        <v>10</v>
      </c>
      <c r="F568" s="192"/>
      <c r="G568" s="193">
        <f>ROUND(E568*F568,2)</f>
        <v>0</v>
      </c>
      <c r="H568" s="192"/>
      <c r="I568" s="193">
        <f>ROUND(E568*H568,2)</f>
        <v>0</v>
      </c>
      <c r="J568" s="192"/>
      <c r="K568" s="193">
        <f>ROUND(E568*J568,2)</f>
        <v>0</v>
      </c>
      <c r="L568" s="193">
        <v>15</v>
      </c>
      <c r="M568" s="193">
        <f>G568*(1+L568/100)</f>
        <v>0</v>
      </c>
      <c r="N568" s="193">
        <v>3.4000000000000002E-4</v>
      </c>
      <c r="O568" s="193">
        <f>ROUND(E568*N568,2)</f>
        <v>0</v>
      </c>
      <c r="P568" s="193">
        <v>0</v>
      </c>
      <c r="Q568" s="193">
        <f>ROUND(E568*P568,2)</f>
        <v>0</v>
      </c>
      <c r="R568" s="193" t="s">
        <v>833</v>
      </c>
      <c r="S568" s="193" t="s">
        <v>217</v>
      </c>
      <c r="T568" s="193">
        <v>0.41</v>
      </c>
      <c r="U568" s="194">
        <f>ROUND(E568*T568,2)</f>
        <v>4.0999999999999996</v>
      </c>
      <c r="V568" s="193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 t="s">
        <v>218</v>
      </c>
      <c r="AH568" s="169"/>
      <c r="AI568" s="169"/>
      <c r="AJ568" s="169"/>
      <c r="AK568" s="169"/>
      <c r="AL568" s="169"/>
      <c r="AM568" s="169"/>
      <c r="AN568" s="169"/>
      <c r="AO568" s="169"/>
      <c r="AP568" s="169"/>
      <c r="AQ568" s="169"/>
      <c r="AR568" s="169"/>
      <c r="AS568" s="169"/>
      <c r="AT568" s="169"/>
      <c r="AU568" s="169"/>
      <c r="AV568" s="169"/>
      <c r="AW568" s="169"/>
      <c r="AX568" s="169"/>
      <c r="AY568" s="169"/>
      <c r="AZ568" s="169"/>
      <c r="BA568" s="169"/>
      <c r="BB568" s="169"/>
      <c r="BC568" s="169"/>
      <c r="BD568" s="169"/>
      <c r="BE568" s="169"/>
      <c r="BF568" s="169"/>
      <c r="BG568" s="169"/>
      <c r="BH568" s="169"/>
    </row>
    <row r="569" spans="1:60" outlineLevel="1" x14ac:dyDescent="0.2">
      <c r="A569" s="170"/>
      <c r="B569" s="181"/>
      <c r="C569" s="210" t="s">
        <v>845</v>
      </c>
      <c r="D569" s="184"/>
      <c r="E569" s="188">
        <v>10</v>
      </c>
      <c r="F569" s="193"/>
      <c r="G569" s="193"/>
      <c r="H569" s="193"/>
      <c r="I569" s="193"/>
      <c r="J569" s="193"/>
      <c r="K569" s="193"/>
      <c r="L569" s="193"/>
      <c r="M569" s="193"/>
      <c r="N569" s="193"/>
      <c r="O569" s="193"/>
      <c r="P569" s="193"/>
      <c r="Q569" s="193"/>
      <c r="R569" s="193"/>
      <c r="S569" s="193"/>
      <c r="T569" s="193"/>
      <c r="U569" s="194"/>
      <c r="V569" s="193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 t="s">
        <v>222</v>
      </c>
      <c r="AH569" s="169">
        <v>0</v>
      </c>
      <c r="AI569" s="169"/>
      <c r="AJ569" s="169"/>
      <c r="AK569" s="169"/>
      <c r="AL569" s="169"/>
      <c r="AM569" s="169"/>
      <c r="AN569" s="169"/>
      <c r="AO569" s="169"/>
      <c r="AP569" s="169"/>
      <c r="AQ569" s="169"/>
      <c r="AR569" s="169"/>
      <c r="AS569" s="169"/>
      <c r="AT569" s="169"/>
      <c r="AU569" s="169"/>
      <c r="AV569" s="169"/>
      <c r="AW569" s="169"/>
      <c r="AX569" s="169"/>
      <c r="AY569" s="169"/>
      <c r="AZ569" s="169"/>
      <c r="BA569" s="169"/>
      <c r="BB569" s="169"/>
      <c r="BC569" s="169"/>
      <c r="BD569" s="169"/>
      <c r="BE569" s="169"/>
      <c r="BF569" s="169"/>
      <c r="BG569" s="169"/>
      <c r="BH569" s="169"/>
    </row>
    <row r="570" spans="1:60" ht="22.5" outlineLevel="1" x14ac:dyDescent="0.2">
      <c r="A570" s="170">
        <v>184</v>
      </c>
      <c r="B570" s="181" t="s">
        <v>846</v>
      </c>
      <c r="C570" s="209" t="s">
        <v>847</v>
      </c>
      <c r="D570" s="183" t="s">
        <v>303</v>
      </c>
      <c r="E570" s="187">
        <v>30</v>
      </c>
      <c r="F570" s="192"/>
      <c r="G570" s="193">
        <f>ROUND(E570*F570,2)</f>
        <v>0</v>
      </c>
      <c r="H570" s="192"/>
      <c r="I570" s="193">
        <f>ROUND(E570*H570,2)</f>
        <v>0</v>
      </c>
      <c r="J570" s="192"/>
      <c r="K570" s="193">
        <f>ROUND(E570*J570,2)</f>
        <v>0</v>
      </c>
      <c r="L570" s="193">
        <v>15</v>
      </c>
      <c r="M570" s="193">
        <f>G570*(1+L570/100)</f>
        <v>0</v>
      </c>
      <c r="N570" s="193">
        <v>1.97E-3</v>
      </c>
      <c r="O570" s="193">
        <f>ROUND(E570*N570,2)</f>
        <v>0.06</v>
      </c>
      <c r="P570" s="193">
        <v>0</v>
      </c>
      <c r="Q570" s="193">
        <f>ROUND(E570*P570,2)</f>
        <v>0</v>
      </c>
      <c r="R570" s="193" t="s">
        <v>833</v>
      </c>
      <c r="S570" s="193" t="s">
        <v>217</v>
      </c>
      <c r="T570" s="193">
        <v>0.29399999999999998</v>
      </c>
      <c r="U570" s="194">
        <f>ROUND(E570*T570,2)</f>
        <v>8.82</v>
      </c>
      <c r="V570" s="193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 t="s">
        <v>218</v>
      </c>
      <c r="AH570" s="169"/>
      <c r="AI570" s="169"/>
      <c r="AJ570" s="169"/>
      <c r="AK570" s="169"/>
      <c r="AL570" s="169"/>
      <c r="AM570" s="169"/>
      <c r="AN570" s="169"/>
      <c r="AO570" s="169"/>
      <c r="AP570" s="169"/>
      <c r="AQ570" s="169"/>
      <c r="AR570" s="169"/>
      <c r="AS570" s="169"/>
      <c r="AT570" s="169"/>
      <c r="AU570" s="169"/>
      <c r="AV570" s="169"/>
      <c r="AW570" s="169"/>
      <c r="AX570" s="169"/>
      <c r="AY570" s="169"/>
      <c r="AZ570" s="169"/>
      <c r="BA570" s="169"/>
      <c r="BB570" s="169"/>
      <c r="BC570" s="169"/>
      <c r="BD570" s="169"/>
      <c r="BE570" s="169"/>
      <c r="BF570" s="169"/>
      <c r="BG570" s="169"/>
      <c r="BH570" s="169"/>
    </row>
    <row r="571" spans="1:60" outlineLevel="1" x14ac:dyDescent="0.2">
      <c r="A571" s="170"/>
      <c r="B571" s="181"/>
      <c r="C571" s="272" t="s">
        <v>848</v>
      </c>
      <c r="D571" s="273"/>
      <c r="E571" s="274"/>
      <c r="F571" s="275"/>
      <c r="G571" s="276"/>
      <c r="H571" s="193"/>
      <c r="I571" s="193"/>
      <c r="J571" s="193"/>
      <c r="K571" s="193"/>
      <c r="L571" s="193"/>
      <c r="M571" s="193"/>
      <c r="N571" s="193"/>
      <c r="O571" s="193"/>
      <c r="P571" s="193"/>
      <c r="Q571" s="193"/>
      <c r="R571" s="193"/>
      <c r="S571" s="193"/>
      <c r="T571" s="193"/>
      <c r="U571" s="194"/>
      <c r="V571" s="193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 t="s">
        <v>220</v>
      </c>
      <c r="AH571" s="169"/>
      <c r="AI571" s="169"/>
      <c r="AJ571" s="169"/>
      <c r="AK571" s="169"/>
      <c r="AL571" s="169"/>
      <c r="AM571" s="169"/>
      <c r="AN571" s="169"/>
      <c r="AO571" s="169"/>
      <c r="AP571" s="169"/>
      <c r="AQ571" s="169"/>
      <c r="AR571" s="169"/>
      <c r="AS571" s="169"/>
      <c r="AT571" s="169"/>
      <c r="AU571" s="169"/>
      <c r="AV571" s="169"/>
      <c r="AW571" s="169"/>
      <c r="AX571" s="169"/>
      <c r="AY571" s="169"/>
      <c r="AZ571" s="169"/>
      <c r="BA571" s="177" t="str">
        <f>C571</f>
        <v>včetně kolen, objímek, spojovacího materiálu a zednické výpomoci.</v>
      </c>
      <c r="BB571" s="169"/>
      <c r="BC571" s="169"/>
      <c r="BD571" s="169"/>
      <c r="BE571" s="169"/>
      <c r="BF571" s="169"/>
      <c r="BG571" s="169"/>
      <c r="BH571" s="169"/>
    </row>
    <row r="572" spans="1:60" outlineLevel="1" x14ac:dyDescent="0.2">
      <c r="A572" s="170"/>
      <c r="B572" s="181"/>
      <c r="C572" s="210" t="s">
        <v>849</v>
      </c>
      <c r="D572" s="184"/>
      <c r="E572" s="188">
        <v>30</v>
      </c>
      <c r="F572" s="193"/>
      <c r="G572" s="193"/>
      <c r="H572" s="193"/>
      <c r="I572" s="193"/>
      <c r="J572" s="193"/>
      <c r="K572" s="193"/>
      <c r="L572" s="193"/>
      <c r="M572" s="193"/>
      <c r="N572" s="193"/>
      <c r="O572" s="193"/>
      <c r="P572" s="193"/>
      <c r="Q572" s="193"/>
      <c r="R572" s="193"/>
      <c r="S572" s="193"/>
      <c r="T572" s="193"/>
      <c r="U572" s="194"/>
      <c r="V572" s="193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 t="s">
        <v>222</v>
      </c>
      <c r="AH572" s="169">
        <v>0</v>
      </c>
      <c r="AI572" s="169"/>
      <c r="AJ572" s="169"/>
      <c r="AK572" s="169"/>
      <c r="AL572" s="169"/>
      <c r="AM572" s="169"/>
      <c r="AN572" s="169"/>
      <c r="AO572" s="169"/>
      <c r="AP572" s="169"/>
      <c r="AQ572" s="169"/>
      <c r="AR572" s="169"/>
      <c r="AS572" s="169"/>
      <c r="AT572" s="169"/>
      <c r="AU572" s="169"/>
      <c r="AV572" s="169"/>
      <c r="AW572" s="169"/>
      <c r="AX572" s="169"/>
      <c r="AY572" s="169"/>
      <c r="AZ572" s="169"/>
      <c r="BA572" s="169"/>
      <c r="BB572" s="169"/>
      <c r="BC572" s="169"/>
      <c r="BD572" s="169"/>
      <c r="BE572" s="169"/>
      <c r="BF572" s="169"/>
      <c r="BG572" s="169"/>
      <c r="BH572" s="169"/>
    </row>
    <row r="573" spans="1:60" outlineLevel="1" x14ac:dyDescent="0.2">
      <c r="A573" s="170">
        <v>185</v>
      </c>
      <c r="B573" s="181" t="s">
        <v>850</v>
      </c>
      <c r="C573" s="209" t="s">
        <v>851</v>
      </c>
      <c r="D573" s="183" t="s">
        <v>303</v>
      </c>
      <c r="E573" s="187">
        <v>62.6</v>
      </c>
      <c r="F573" s="192"/>
      <c r="G573" s="193">
        <f>ROUND(E573*F573,2)</f>
        <v>0</v>
      </c>
      <c r="H573" s="192"/>
      <c r="I573" s="193">
        <f>ROUND(E573*H573,2)</f>
        <v>0</v>
      </c>
      <c r="J573" s="192"/>
      <c r="K573" s="193">
        <f>ROUND(E573*J573,2)</f>
        <v>0</v>
      </c>
      <c r="L573" s="193">
        <v>15</v>
      </c>
      <c r="M573" s="193">
        <f>G573*(1+L573/100)</f>
        <v>0</v>
      </c>
      <c r="N573" s="193">
        <v>1.0200000000000001E-3</v>
      </c>
      <c r="O573" s="193">
        <f>ROUND(E573*N573,2)</f>
        <v>0.06</v>
      </c>
      <c r="P573" s="193">
        <v>0</v>
      </c>
      <c r="Q573" s="193">
        <f>ROUND(E573*P573,2)</f>
        <v>0</v>
      </c>
      <c r="R573" s="193" t="s">
        <v>833</v>
      </c>
      <c r="S573" s="193" t="s">
        <v>217</v>
      </c>
      <c r="T573" s="193">
        <v>0.12</v>
      </c>
      <c r="U573" s="194">
        <f>ROUND(E573*T573,2)</f>
        <v>7.51</v>
      </c>
      <c r="V573" s="193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 t="s">
        <v>218</v>
      </c>
      <c r="AH573" s="169"/>
      <c r="AI573" s="169"/>
      <c r="AJ573" s="169"/>
      <c r="AK573" s="169"/>
      <c r="AL573" s="169"/>
      <c r="AM573" s="169"/>
      <c r="AN573" s="169"/>
      <c r="AO573" s="169"/>
      <c r="AP573" s="169"/>
      <c r="AQ573" s="169"/>
      <c r="AR573" s="169"/>
      <c r="AS573" s="169"/>
      <c r="AT573" s="169"/>
      <c r="AU573" s="169"/>
      <c r="AV573" s="169"/>
      <c r="AW573" s="169"/>
      <c r="AX573" s="169"/>
      <c r="AY573" s="169"/>
      <c r="AZ573" s="169"/>
      <c r="BA573" s="169"/>
      <c r="BB573" s="169"/>
      <c r="BC573" s="169"/>
      <c r="BD573" s="169"/>
      <c r="BE573" s="169"/>
      <c r="BF573" s="169"/>
      <c r="BG573" s="169"/>
      <c r="BH573" s="169"/>
    </row>
    <row r="574" spans="1:60" outlineLevel="1" x14ac:dyDescent="0.2">
      <c r="A574" s="170"/>
      <c r="B574" s="181"/>
      <c r="C574" s="272" t="s">
        <v>852</v>
      </c>
      <c r="D574" s="273"/>
      <c r="E574" s="274"/>
      <c r="F574" s="275"/>
      <c r="G574" s="276"/>
      <c r="H574" s="193"/>
      <c r="I574" s="193"/>
      <c r="J574" s="193"/>
      <c r="K574" s="193"/>
      <c r="L574" s="193"/>
      <c r="M574" s="193"/>
      <c r="N574" s="193"/>
      <c r="O574" s="193"/>
      <c r="P574" s="193"/>
      <c r="Q574" s="193"/>
      <c r="R574" s="193"/>
      <c r="S574" s="193"/>
      <c r="T574" s="193"/>
      <c r="U574" s="194"/>
      <c r="V574" s="193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 t="s">
        <v>220</v>
      </c>
      <c r="AH574" s="169"/>
      <c r="AI574" s="169"/>
      <c r="AJ574" s="169"/>
      <c r="AK574" s="169"/>
      <c r="AL574" s="169"/>
      <c r="AM574" s="169"/>
      <c r="AN574" s="169"/>
      <c r="AO574" s="169"/>
      <c r="AP574" s="169"/>
      <c r="AQ574" s="169"/>
      <c r="AR574" s="169"/>
      <c r="AS574" s="169"/>
      <c r="AT574" s="169"/>
      <c r="AU574" s="169"/>
      <c r="AV574" s="169"/>
      <c r="AW574" s="169"/>
      <c r="AX574" s="169"/>
      <c r="AY574" s="169"/>
      <c r="AZ574" s="169"/>
      <c r="BA574" s="177" t="str">
        <f>C574</f>
        <v>včetně spojovacích prostředků.</v>
      </c>
      <c r="BB574" s="169"/>
      <c r="BC574" s="169"/>
      <c r="BD574" s="169"/>
      <c r="BE574" s="169"/>
      <c r="BF574" s="169"/>
      <c r="BG574" s="169"/>
      <c r="BH574" s="169"/>
    </row>
    <row r="575" spans="1:60" outlineLevel="1" x14ac:dyDescent="0.2">
      <c r="A575" s="170"/>
      <c r="B575" s="181"/>
      <c r="C575" s="210" t="s">
        <v>853</v>
      </c>
      <c r="D575" s="184"/>
      <c r="E575" s="188">
        <v>62.6</v>
      </c>
      <c r="F575" s="193"/>
      <c r="G575" s="193"/>
      <c r="H575" s="193"/>
      <c r="I575" s="193"/>
      <c r="J575" s="193"/>
      <c r="K575" s="193"/>
      <c r="L575" s="193"/>
      <c r="M575" s="193"/>
      <c r="N575" s="193"/>
      <c r="O575" s="193"/>
      <c r="P575" s="193"/>
      <c r="Q575" s="193"/>
      <c r="R575" s="193"/>
      <c r="S575" s="193"/>
      <c r="T575" s="193"/>
      <c r="U575" s="194"/>
      <c r="V575" s="193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 t="s">
        <v>222</v>
      </c>
      <c r="AH575" s="169">
        <v>0</v>
      </c>
      <c r="AI575" s="169"/>
      <c r="AJ575" s="169"/>
      <c r="AK575" s="169"/>
      <c r="AL575" s="169"/>
      <c r="AM575" s="169"/>
      <c r="AN575" s="169"/>
      <c r="AO575" s="169"/>
      <c r="AP575" s="169"/>
      <c r="AQ575" s="169"/>
      <c r="AR575" s="169"/>
      <c r="AS575" s="169"/>
      <c r="AT575" s="169"/>
      <c r="AU575" s="169"/>
      <c r="AV575" s="169"/>
      <c r="AW575" s="169"/>
      <c r="AX575" s="169"/>
      <c r="AY575" s="169"/>
      <c r="AZ575" s="169"/>
      <c r="BA575" s="169"/>
      <c r="BB575" s="169"/>
      <c r="BC575" s="169"/>
      <c r="BD575" s="169"/>
      <c r="BE575" s="169"/>
      <c r="BF575" s="169"/>
      <c r="BG575" s="169"/>
      <c r="BH575" s="169"/>
    </row>
    <row r="576" spans="1:60" outlineLevel="1" x14ac:dyDescent="0.2">
      <c r="A576" s="170">
        <v>186</v>
      </c>
      <c r="B576" s="181" t="s">
        <v>854</v>
      </c>
      <c r="C576" s="209" t="s">
        <v>855</v>
      </c>
      <c r="D576" s="183" t="s">
        <v>303</v>
      </c>
      <c r="E576" s="187">
        <v>22</v>
      </c>
      <c r="F576" s="192"/>
      <c r="G576" s="193">
        <f>ROUND(E576*F576,2)</f>
        <v>0</v>
      </c>
      <c r="H576" s="192"/>
      <c r="I576" s="193">
        <f>ROUND(E576*H576,2)</f>
        <v>0</v>
      </c>
      <c r="J576" s="192"/>
      <c r="K576" s="193">
        <f>ROUND(E576*J576,2)</f>
        <v>0</v>
      </c>
      <c r="L576" s="193">
        <v>15</v>
      </c>
      <c r="M576" s="193">
        <f>G576*(1+L576/100)</f>
        <v>0</v>
      </c>
      <c r="N576" s="193">
        <v>1.2800000000000001E-3</v>
      </c>
      <c r="O576" s="193">
        <f>ROUND(E576*N576,2)</f>
        <v>0.03</v>
      </c>
      <c r="P576" s="193">
        <v>0</v>
      </c>
      <c r="Q576" s="193">
        <f>ROUND(E576*P576,2)</f>
        <v>0</v>
      </c>
      <c r="R576" s="193"/>
      <c r="S576" s="193" t="s">
        <v>269</v>
      </c>
      <c r="T576" s="193">
        <v>0.24149999999999999</v>
      </c>
      <c r="U576" s="194">
        <f>ROUND(E576*T576,2)</f>
        <v>5.31</v>
      </c>
      <c r="V576" s="193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 t="s">
        <v>218</v>
      </c>
      <c r="AH576" s="169"/>
      <c r="AI576" s="169"/>
      <c r="AJ576" s="169"/>
      <c r="AK576" s="169"/>
      <c r="AL576" s="169"/>
      <c r="AM576" s="169"/>
      <c r="AN576" s="169"/>
      <c r="AO576" s="169"/>
      <c r="AP576" s="169"/>
      <c r="AQ576" s="169"/>
      <c r="AR576" s="169"/>
      <c r="AS576" s="169"/>
      <c r="AT576" s="169"/>
      <c r="AU576" s="169"/>
      <c r="AV576" s="169"/>
      <c r="AW576" s="169"/>
      <c r="AX576" s="169"/>
      <c r="AY576" s="169"/>
      <c r="AZ576" s="169"/>
      <c r="BA576" s="169"/>
      <c r="BB576" s="169"/>
      <c r="BC576" s="169"/>
      <c r="BD576" s="169"/>
      <c r="BE576" s="169"/>
      <c r="BF576" s="169"/>
      <c r="BG576" s="169"/>
      <c r="BH576" s="169"/>
    </row>
    <row r="577" spans="1:60" outlineLevel="1" x14ac:dyDescent="0.2">
      <c r="A577" s="170"/>
      <c r="B577" s="181"/>
      <c r="C577" s="272" t="s">
        <v>856</v>
      </c>
      <c r="D577" s="273"/>
      <c r="E577" s="274"/>
      <c r="F577" s="275"/>
      <c r="G577" s="276"/>
      <c r="H577" s="193"/>
      <c r="I577" s="193"/>
      <c r="J577" s="193"/>
      <c r="K577" s="193"/>
      <c r="L577" s="193"/>
      <c r="M577" s="193"/>
      <c r="N577" s="193"/>
      <c r="O577" s="193"/>
      <c r="P577" s="193"/>
      <c r="Q577" s="193"/>
      <c r="R577" s="193"/>
      <c r="S577" s="193"/>
      <c r="T577" s="193"/>
      <c r="U577" s="194"/>
      <c r="V577" s="193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 t="s">
        <v>220</v>
      </c>
      <c r="AH577" s="169"/>
      <c r="AI577" s="169"/>
      <c r="AJ577" s="169"/>
      <c r="AK577" s="169"/>
      <c r="AL577" s="169"/>
      <c r="AM577" s="169"/>
      <c r="AN577" s="169"/>
      <c r="AO577" s="169"/>
      <c r="AP577" s="169"/>
      <c r="AQ577" s="169"/>
      <c r="AR577" s="169"/>
      <c r="AS577" s="169"/>
      <c r="AT577" s="169"/>
      <c r="AU577" s="169"/>
      <c r="AV577" s="169"/>
      <c r="AW577" s="169"/>
      <c r="AX577" s="169"/>
      <c r="AY577" s="169"/>
      <c r="AZ577" s="169"/>
      <c r="BA577" s="177" t="str">
        <f>C577</f>
        <v>včetně závětrné lišty a spojovacích prostředků.</v>
      </c>
      <c r="BB577" s="169"/>
      <c r="BC577" s="169"/>
      <c r="BD577" s="169"/>
      <c r="BE577" s="169"/>
      <c r="BF577" s="169"/>
      <c r="BG577" s="169"/>
      <c r="BH577" s="169"/>
    </row>
    <row r="578" spans="1:60" outlineLevel="1" x14ac:dyDescent="0.2">
      <c r="A578" s="170"/>
      <c r="B578" s="181"/>
      <c r="C578" s="210" t="s">
        <v>857</v>
      </c>
      <c r="D578" s="184"/>
      <c r="E578" s="188">
        <v>22</v>
      </c>
      <c r="F578" s="193"/>
      <c r="G578" s="193"/>
      <c r="H578" s="193"/>
      <c r="I578" s="193"/>
      <c r="J578" s="193"/>
      <c r="K578" s="193"/>
      <c r="L578" s="193"/>
      <c r="M578" s="193"/>
      <c r="N578" s="193"/>
      <c r="O578" s="193"/>
      <c r="P578" s="193"/>
      <c r="Q578" s="193"/>
      <c r="R578" s="193"/>
      <c r="S578" s="193"/>
      <c r="T578" s="193"/>
      <c r="U578" s="194"/>
      <c r="V578" s="193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 t="s">
        <v>222</v>
      </c>
      <c r="AH578" s="169">
        <v>0</v>
      </c>
      <c r="AI578" s="169"/>
      <c r="AJ578" s="169"/>
      <c r="AK578" s="169"/>
      <c r="AL578" s="169"/>
      <c r="AM578" s="169"/>
      <c r="AN578" s="169"/>
      <c r="AO578" s="169"/>
      <c r="AP578" s="169"/>
      <c r="AQ578" s="169"/>
      <c r="AR578" s="169"/>
      <c r="AS578" s="169"/>
      <c r="AT578" s="169"/>
      <c r="AU578" s="169"/>
      <c r="AV578" s="169"/>
      <c r="AW578" s="169"/>
      <c r="AX578" s="169"/>
      <c r="AY578" s="169"/>
      <c r="AZ578" s="169"/>
      <c r="BA578" s="169"/>
      <c r="BB578" s="169"/>
      <c r="BC578" s="169"/>
      <c r="BD578" s="169"/>
      <c r="BE578" s="169"/>
      <c r="BF578" s="169"/>
      <c r="BG578" s="169"/>
      <c r="BH578" s="169"/>
    </row>
    <row r="579" spans="1:60" outlineLevel="1" x14ac:dyDescent="0.2">
      <c r="A579" s="170">
        <v>187</v>
      </c>
      <c r="B579" s="181" t="s">
        <v>858</v>
      </c>
      <c r="C579" s="209" t="s">
        <v>859</v>
      </c>
      <c r="D579" s="183" t="s">
        <v>303</v>
      </c>
      <c r="E579" s="187">
        <v>8.5</v>
      </c>
      <c r="F579" s="192"/>
      <c r="G579" s="193">
        <f>ROUND(E579*F579,2)</f>
        <v>0</v>
      </c>
      <c r="H579" s="192"/>
      <c r="I579" s="193">
        <f>ROUND(E579*H579,2)</f>
        <v>0</v>
      </c>
      <c r="J579" s="192"/>
      <c r="K579" s="193">
        <f>ROUND(E579*J579,2)</f>
        <v>0</v>
      </c>
      <c r="L579" s="193">
        <v>15</v>
      </c>
      <c r="M579" s="193">
        <f>G579*(1+L579/100)</f>
        <v>0</v>
      </c>
      <c r="N579" s="193">
        <v>1.2800000000000001E-3</v>
      </c>
      <c r="O579" s="193">
        <f>ROUND(E579*N579,2)</f>
        <v>0.01</v>
      </c>
      <c r="P579" s="193">
        <v>0</v>
      </c>
      <c r="Q579" s="193">
        <f>ROUND(E579*P579,2)</f>
        <v>0</v>
      </c>
      <c r="R579" s="193"/>
      <c r="S579" s="193" t="s">
        <v>269</v>
      </c>
      <c r="T579" s="193">
        <v>0.24149999999999999</v>
      </c>
      <c r="U579" s="194">
        <f>ROUND(E579*T579,2)</f>
        <v>2.0499999999999998</v>
      </c>
      <c r="V579" s="193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 t="s">
        <v>218</v>
      </c>
      <c r="AH579" s="169"/>
      <c r="AI579" s="169"/>
      <c r="AJ579" s="169"/>
      <c r="AK579" s="169"/>
      <c r="AL579" s="169"/>
      <c r="AM579" s="169"/>
      <c r="AN579" s="169"/>
      <c r="AO579" s="169"/>
      <c r="AP579" s="169"/>
      <c r="AQ579" s="169"/>
      <c r="AR579" s="169"/>
      <c r="AS579" s="169"/>
      <c r="AT579" s="169"/>
      <c r="AU579" s="169"/>
      <c r="AV579" s="169"/>
      <c r="AW579" s="169"/>
      <c r="AX579" s="169"/>
      <c r="AY579" s="169"/>
      <c r="AZ579" s="169"/>
      <c r="BA579" s="169"/>
      <c r="BB579" s="169"/>
      <c r="BC579" s="169"/>
      <c r="BD579" s="169"/>
      <c r="BE579" s="169"/>
      <c r="BF579" s="169"/>
      <c r="BG579" s="169"/>
      <c r="BH579" s="169"/>
    </row>
    <row r="580" spans="1:60" outlineLevel="1" x14ac:dyDescent="0.2">
      <c r="A580" s="170"/>
      <c r="B580" s="181"/>
      <c r="C580" s="272" t="s">
        <v>860</v>
      </c>
      <c r="D580" s="273"/>
      <c r="E580" s="274"/>
      <c r="F580" s="275"/>
      <c r="G580" s="276"/>
      <c r="H580" s="193"/>
      <c r="I580" s="193"/>
      <c r="J580" s="193"/>
      <c r="K580" s="193"/>
      <c r="L580" s="193"/>
      <c r="M580" s="193"/>
      <c r="N580" s="193"/>
      <c r="O580" s="193"/>
      <c r="P580" s="193"/>
      <c r="Q580" s="193"/>
      <c r="R580" s="193"/>
      <c r="S580" s="193"/>
      <c r="T580" s="193"/>
      <c r="U580" s="194"/>
      <c r="V580" s="193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 t="s">
        <v>220</v>
      </c>
      <c r="AH580" s="169"/>
      <c r="AI580" s="169"/>
      <c r="AJ580" s="169"/>
      <c r="AK580" s="169"/>
      <c r="AL580" s="169"/>
      <c r="AM580" s="169"/>
      <c r="AN580" s="169"/>
      <c r="AO580" s="169"/>
      <c r="AP580" s="169"/>
      <c r="AQ580" s="169"/>
      <c r="AR580" s="169"/>
      <c r="AS580" s="169"/>
      <c r="AT580" s="169"/>
      <c r="AU580" s="169"/>
      <c r="AV580" s="169"/>
      <c r="AW580" s="169"/>
      <c r="AX580" s="169"/>
      <c r="AY580" s="169"/>
      <c r="AZ580" s="169"/>
      <c r="BA580" s="177" t="str">
        <f>C580</f>
        <v>včetně těsnění, čela a spojovacích prostředků.</v>
      </c>
      <c r="BB580" s="169"/>
      <c r="BC580" s="169"/>
      <c r="BD580" s="169"/>
      <c r="BE580" s="169"/>
      <c r="BF580" s="169"/>
      <c r="BG580" s="169"/>
      <c r="BH580" s="169"/>
    </row>
    <row r="581" spans="1:60" outlineLevel="1" x14ac:dyDescent="0.2">
      <c r="A581" s="170"/>
      <c r="B581" s="181"/>
      <c r="C581" s="210" t="s">
        <v>861</v>
      </c>
      <c r="D581" s="184"/>
      <c r="E581" s="188">
        <v>8.5</v>
      </c>
      <c r="F581" s="193"/>
      <c r="G581" s="193"/>
      <c r="H581" s="193"/>
      <c r="I581" s="193"/>
      <c r="J581" s="193"/>
      <c r="K581" s="193"/>
      <c r="L581" s="193"/>
      <c r="M581" s="193"/>
      <c r="N581" s="193"/>
      <c r="O581" s="193"/>
      <c r="P581" s="193"/>
      <c r="Q581" s="193"/>
      <c r="R581" s="193"/>
      <c r="S581" s="193"/>
      <c r="T581" s="193"/>
      <c r="U581" s="194"/>
      <c r="V581" s="193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 t="s">
        <v>222</v>
      </c>
      <c r="AH581" s="169">
        <v>0</v>
      </c>
      <c r="AI581" s="169"/>
      <c r="AJ581" s="169"/>
      <c r="AK581" s="169"/>
      <c r="AL581" s="169"/>
      <c r="AM581" s="169"/>
      <c r="AN581" s="169"/>
      <c r="AO581" s="169"/>
      <c r="AP581" s="169"/>
      <c r="AQ581" s="169"/>
      <c r="AR581" s="169"/>
      <c r="AS581" s="169"/>
      <c r="AT581" s="169"/>
      <c r="AU581" s="169"/>
      <c r="AV581" s="169"/>
      <c r="AW581" s="169"/>
      <c r="AX581" s="169"/>
      <c r="AY581" s="169"/>
      <c r="AZ581" s="169"/>
      <c r="BA581" s="169"/>
      <c r="BB581" s="169"/>
      <c r="BC581" s="169"/>
      <c r="BD581" s="169"/>
      <c r="BE581" s="169"/>
      <c r="BF581" s="169"/>
      <c r="BG581" s="169"/>
      <c r="BH581" s="169"/>
    </row>
    <row r="582" spans="1:60" outlineLevel="1" x14ac:dyDescent="0.2">
      <c r="A582" s="170">
        <v>188</v>
      </c>
      <c r="B582" s="181" t="s">
        <v>862</v>
      </c>
      <c r="C582" s="209" t="s">
        <v>863</v>
      </c>
      <c r="D582" s="183" t="s">
        <v>303</v>
      </c>
      <c r="E582" s="187">
        <v>18</v>
      </c>
      <c r="F582" s="192"/>
      <c r="G582" s="193">
        <f>ROUND(E582*F582,2)</f>
        <v>0</v>
      </c>
      <c r="H582" s="192"/>
      <c r="I582" s="193">
        <f>ROUND(E582*H582,2)</f>
        <v>0</v>
      </c>
      <c r="J582" s="192"/>
      <c r="K582" s="193">
        <f>ROUND(E582*J582,2)</f>
        <v>0</v>
      </c>
      <c r="L582" s="193">
        <v>15</v>
      </c>
      <c r="M582" s="193">
        <f>G582*(1+L582/100)</f>
        <v>0</v>
      </c>
      <c r="N582" s="193">
        <v>2.16E-3</v>
      </c>
      <c r="O582" s="193">
        <f>ROUND(E582*N582,2)</f>
        <v>0.04</v>
      </c>
      <c r="P582" s="193">
        <v>0</v>
      </c>
      <c r="Q582" s="193">
        <f>ROUND(E582*P582,2)</f>
        <v>0</v>
      </c>
      <c r="R582" s="193" t="s">
        <v>833</v>
      </c>
      <c r="S582" s="193" t="s">
        <v>217</v>
      </c>
      <c r="T582" s="193">
        <v>0.80500000000000005</v>
      </c>
      <c r="U582" s="194">
        <f>ROUND(E582*T582,2)</f>
        <v>14.49</v>
      </c>
      <c r="V582" s="193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 t="s">
        <v>218</v>
      </c>
      <c r="AH582" s="169"/>
      <c r="AI582" s="169"/>
      <c r="AJ582" s="169"/>
      <c r="AK582" s="169"/>
      <c r="AL582" s="169"/>
      <c r="AM582" s="169"/>
      <c r="AN582" s="169"/>
      <c r="AO582" s="169"/>
      <c r="AP582" s="169"/>
      <c r="AQ582" s="169"/>
      <c r="AR582" s="169"/>
      <c r="AS582" s="169"/>
      <c r="AT582" s="169"/>
      <c r="AU582" s="169"/>
      <c r="AV582" s="169"/>
      <c r="AW582" s="169"/>
      <c r="AX582" s="169"/>
      <c r="AY582" s="169"/>
      <c r="AZ582" s="169"/>
      <c r="BA582" s="169"/>
      <c r="BB582" s="169"/>
      <c r="BC582" s="169"/>
      <c r="BD582" s="169"/>
      <c r="BE582" s="169"/>
      <c r="BF582" s="169"/>
      <c r="BG582" s="169"/>
      <c r="BH582" s="169"/>
    </row>
    <row r="583" spans="1:60" outlineLevel="1" x14ac:dyDescent="0.2">
      <c r="A583" s="170"/>
      <c r="B583" s="181"/>
      <c r="C583" s="272" t="s">
        <v>864</v>
      </c>
      <c r="D583" s="273"/>
      <c r="E583" s="274"/>
      <c r="F583" s="275"/>
      <c r="G583" s="276"/>
      <c r="H583" s="193"/>
      <c r="I583" s="193"/>
      <c r="J583" s="193"/>
      <c r="K583" s="193"/>
      <c r="L583" s="193"/>
      <c r="M583" s="193"/>
      <c r="N583" s="193"/>
      <c r="O583" s="193"/>
      <c r="P583" s="193"/>
      <c r="Q583" s="193"/>
      <c r="R583" s="193"/>
      <c r="S583" s="193"/>
      <c r="T583" s="193"/>
      <c r="U583" s="194"/>
      <c r="V583" s="193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 t="s">
        <v>220</v>
      </c>
      <c r="AH583" s="169"/>
      <c r="AI583" s="169"/>
      <c r="AJ583" s="169"/>
      <c r="AK583" s="169"/>
      <c r="AL583" s="169"/>
      <c r="AM583" s="169"/>
      <c r="AN583" s="169"/>
      <c r="AO583" s="169"/>
      <c r="AP583" s="169"/>
      <c r="AQ583" s="169"/>
      <c r="AR583" s="169"/>
      <c r="AS583" s="169"/>
      <c r="AT583" s="169"/>
      <c r="AU583" s="169"/>
      <c r="AV583" s="169"/>
      <c r="AW583" s="169"/>
      <c r="AX583" s="169"/>
      <c r="AY583" s="169"/>
      <c r="AZ583" s="169"/>
      <c r="BA583" s="177" t="str">
        <f>C583</f>
        <v>včetně těsnícího pásu, tmelu včetně spojovacích prostředků.</v>
      </c>
      <c r="BB583" s="169"/>
      <c r="BC583" s="169"/>
      <c r="BD583" s="169"/>
      <c r="BE583" s="169"/>
      <c r="BF583" s="169"/>
      <c r="BG583" s="169"/>
      <c r="BH583" s="169"/>
    </row>
    <row r="584" spans="1:60" outlineLevel="1" x14ac:dyDescent="0.2">
      <c r="A584" s="170"/>
      <c r="B584" s="181"/>
      <c r="C584" s="210" t="s">
        <v>865</v>
      </c>
      <c r="D584" s="184"/>
      <c r="E584" s="188">
        <v>18</v>
      </c>
      <c r="F584" s="193"/>
      <c r="G584" s="193"/>
      <c r="H584" s="193"/>
      <c r="I584" s="193"/>
      <c r="J584" s="193"/>
      <c r="K584" s="193"/>
      <c r="L584" s="193"/>
      <c r="M584" s="193"/>
      <c r="N584" s="193"/>
      <c r="O584" s="193"/>
      <c r="P584" s="193"/>
      <c r="Q584" s="193"/>
      <c r="R584" s="193"/>
      <c r="S584" s="193"/>
      <c r="T584" s="193"/>
      <c r="U584" s="194"/>
      <c r="V584" s="193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 t="s">
        <v>222</v>
      </c>
      <c r="AH584" s="169">
        <v>0</v>
      </c>
      <c r="AI584" s="169"/>
      <c r="AJ584" s="169"/>
      <c r="AK584" s="169"/>
      <c r="AL584" s="169"/>
      <c r="AM584" s="169"/>
      <c r="AN584" s="169"/>
      <c r="AO584" s="169"/>
      <c r="AP584" s="169"/>
      <c r="AQ584" s="169"/>
      <c r="AR584" s="169"/>
      <c r="AS584" s="169"/>
      <c r="AT584" s="169"/>
      <c r="AU584" s="169"/>
      <c r="AV584" s="169"/>
      <c r="AW584" s="169"/>
      <c r="AX584" s="169"/>
      <c r="AY584" s="169"/>
      <c r="AZ584" s="169"/>
      <c r="BA584" s="169"/>
      <c r="BB584" s="169"/>
      <c r="BC584" s="169"/>
      <c r="BD584" s="169"/>
      <c r="BE584" s="169"/>
      <c r="BF584" s="169"/>
      <c r="BG584" s="169"/>
      <c r="BH584" s="169"/>
    </row>
    <row r="585" spans="1:60" ht="22.5" outlineLevel="1" x14ac:dyDescent="0.2">
      <c r="A585" s="170">
        <v>189</v>
      </c>
      <c r="B585" s="181" t="s">
        <v>866</v>
      </c>
      <c r="C585" s="209" t="s">
        <v>867</v>
      </c>
      <c r="D585" s="183" t="s">
        <v>215</v>
      </c>
      <c r="E585" s="187">
        <v>2.5</v>
      </c>
      <c r="F585" s="192"/>
      <c r="G585" s="193">
        <f>ROUND(E585*F585,2)</f>
        <v>0</v>
      </c>
      <c r="H585" s="192"/>
      <c r="I585" s="193">
        <f>ROUND(E585*H585,2)</f>
        <v>0</v>
      </c>
      <c r="J585" s="192"/>
      <c r="K585" s="193">
        <f>ROUND(E585*J585,2)</f>
        <v>0</v>
      </c>
      <c r="L585" s="193">
        <v>15</v>
      </c>
      <c r="M585" s="193">
        <f>G585*(1+L585/100)</f>
        <v>0</v>
      </c>
      <c r="N585" s="193">
        <v>6.2199999999999998E-3</v>
      </c>
      <c r="O585" s="193">
        <f>ROUND(E585*N585,2)</f>
        <v>0.02</v>
      </c>
      <c r="P585" s="193">
        <v>0</v>
      </c>
      <c r="Q585" s="193">
        <f>ROUND(E585*P585,2)</f>
        <v>0</v>
      </c>
      <c r="R585" s="193" t="s">
        <v>833</v>
      </c>
      <c r="S585" s="193" t="s">
        <v>217</v>
      </c>
      <c r="T585" s="193">
        <v>2.3816000000000002</v>
      </c>
      <c r="U585" s="194">
        <f>ROUND(E585*T585,2)</f>
        <v>5.95</v>
      </c>
      <c r="V585" s="193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 t="s">
        <v>218</v>
      </c>
      <c r="AH585" s="169"/>
      <c r="AI585" s="169"/>
      <c r="AJ585" s="169"/>
      <c r="AK585" s="169"/>
      <c r="AL585" s="169"/>
      <c r="AM585" s="169"/>
      <c r="AN585" s="169"/>
      <c r="AO585" s="169"/>
      <c r="AP585" s="169"/>
      <c r="AQ585" s="169"/>
      <c r="AR585" s="169"/>
      <c r="AS585" s="169"/>
      <c r="AT585" s="169"/>
      <c r="AU585" s="169"/>
      <c r="AV585" s="169"/>
      <c r="AW585" s="169"/>
      <c r="AX585" s="169"/>
      <c r="AY585" s="169"/>
      <c r="AZ585" s="169"/>
      <c r="BA585" s="169"/>
      <c r="BB585" s="169"/>
      <c r="BC585" s="169"/>
      <c r="BD585" s="169"/>
      <c r="BE585" s="169"/>
      <c r="BF585" s="169"/>
      <c r="BG585" s="169"/>
      <c r="BH585" s="169"/>
    </row>
    <row r="586" spans="1:60" outlineLevel="1" x14ac:dyDescent="0.2">
      <c r="A586" s="170"/>
      <c r="B586" s="181"/>
      <c r="C586" s="210" t="s">
        <v>868</v>
      </c>
      <c r="D586" s="184"/>
      <c r="E586" s="188">
        <v>2.5</v>
      </c>
      <c r="F586" s="193"/>
      <c r="G586" s="193"/>
      <c r="H586" s="193"/>
      <c r="I586" s="193"/>
      <c r="J586" s="193"/>
      <c r="K586" s="193"/>
      <c r="L586" s="193"/>
      <c r="M586" s="193"/>
      <c r="N586" s="193"/>
      <c r="O586" s="193"/>
      <c r="P586" s="193"/>
      <c r="Q586" s="193"/>
      <c r="R586" s="193"/>
      <c r="S586" s="193"/>
      <c r="T586" s="193"/>
      <c r="U586" s="194"/>
      <c r="V586" s="193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 t="s">
        <v>222</v>
      </c>
      <c r="AH586" s="169">
        <v>0</v>
      </c>
      <c r="AI586" s="169"/>
      <c r="AJ586" s="169"/>
      <c r="AK586" s="169"/>
      <c r="AL586" s="169"/>
      <c r="AM586" s="169"/>
      <c r="AN586" s="169"/>
      <c r="AO586" s="169"/>
      <c r="AP586" s="169"/>
      <c r="AQ586" s="169"/>
      <c r="AR586" s="169"/>
      <c r="AS586" s="169"/>
      <c r="AT586" s="169"/>
      <c r="AU586" s="169"/>
      <c r="AV586" s="169"/>
      <c r="AW586" s="169"/>
      <c r="AX586" s="169"/>
      <c r="AY586" s="169"/>
      <c r="AZ586" s="169"/>
      <c r="BA586" s="169"/>
      <c r="BB586" s="169"/>
      <c r="BC586" s="169"/>
      <c r="BD586" s="169"/>
      <c r="BE586" s="169"/>
      <c r="BF586" s="169"/>
      <c r="BG586" s="169"/>
      <c r="BH586" s="169"/>
    </row>
    <row r="587" spans="1:60" outlineLevel="1" x14ac:dyDescent="0.2">
      <c r="A587" s="170">
        <v>190</v>
      </c>
      <c r="B587" s="181" t="s">
        <v>869</v>
      </c>
      <c r="C587" s="209" t="s">
        <v>870</v>
      </c>
      <c r="D587" s="183" t="s">
        <v>289</v>
      </c>
      <c r="E587" s="187">
        <v>0.4047</v>
      </c>
      <c r="F587" s="192"/>
      <c r="G587" s="193">
        <f>ROUND(E587*F587,2)</f>
        <v>0</v>
      </c>
      <c r="H587" s="192"/>
      <c r="I587" s="193">
        <f>ROUND(E587*H587,2)</f>
        <v>0</v>
      </c>
      <c r="J587" s="192"/>
      <c r="K587" s="193">
        <f>ROUND(E587*J587,2)</f>
        <v>0</v>
      </c>
      <c r="L587" s="193">
        <v>15</v>
      </c>
      <c r="M587" s="193">
        <f>G587*(1+L587/100)</f>
        <v>0</v>
      </c>
      <c r="N587" s="193">
        <v>0</v>
      </c>
      <c r="O587" s="193">
        <f>ROUND(E587*N587,2)</f>
        <v>0</v>
      </c>
      <c r="P587" s="193">
        <v>0</v>
      </c>
      <c r="Q587" s="193">
        <f>ROUND(E587*P587,2)</f>
        <v>0</v>
      </c>
      <c r="R587" s="193" t="s">
        <v>833</v>
      </c>
      <c r="S587" s="193" t="s">
        <v>217</v>
      </c>
      <c r="T587" s="193">
        <v>4.82</v>
      </c>
      <c r="U587" s="194">
        <f>ROUND(E587*T587,2)</f>
        <v>1.95</v>
      </c>
      <c r="V587" s="193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 t="s">
        <v>684</v>
      </c>
      <c r="AH587" s="169"/>
      <c r="AI587" s="169"/>
      <c r="AJ587" s="169"/>
      <c r="AK587" s="169"/>
      <c r="AL587" s="169"/>
      <c r="AM587" s="169"/>
      <c r="AN587" s="169"/>
      <c r="AO587" s="169"/>
      <c r="AP587" s="169"/>
      <c r="AQ587" s="169"/>
      <c r="AR587" s="169"/>
      <c r="AS587" s="169"/>
      <c r="AT587" s="169"/>
      <c r="AU587" s="169"/>
      <c r="AV587" s="169"/>
      <c r="AW587" s="169"/>
      <c r="AX587" s="169"/>
      <c r="AY587" s="169"/>
      <c r="AZ587" s="169"/>
      <c r="BA587" s="169"/>
      <c r="BB587" s="169"/>
      <c r="BC587" s="169"/>
      <c r="BD587" s="169"/>
      <c r="BE587" s="169"/>
      <c r="BF587" s="169"/>
      <c r="BG587" s="169"/>
      <c r="BH587" s="169"/>
    </row>
    <row r="588" spans="1:60" x14ac:dyDescent="0.2">
      <c r="A588" s="178" t="s">
        <v>211</v>
      </c>
      <c r="B588" s="182" t="s">
        <v>166</v>
      </c>
      <c r="C588" s="211" t="s">
        <v>167</v>
      </c>
      <c r="D588" s="185"/>
      <c r="E588" s="189"/>
      <c r="F588" s="195"/>
      <c r="G588" s="195">
        <f>SUMIF(AG589:AG617,"&lt;&gt;NOR",G589:G617)</f>
        <v>0</v>
      </c>
      <c r="H588" s="195"/>
      <c r="I588" s="195">
        <f>SUM(I589:I617)</f>
        <v>0</v>
      </c>
      <c r="J588" s="195"/>
      <c r="K588" s="195">
        <f>SUM(K589:K617)</f>
        <v>0</v>
      </c>
      <c r="L588" s="195"/>
      <c r="M588" s="195">
        <f>SUM(M589:M617)</f>
        <v>0</v>
      </c>
      <c r="N588" s="195"/>
      <c r="O588" s="195">
        <f>SUM(O589:O617)</f>
        <v>21.55</v>
      </c>
      <c r="P588" s="195"/>
      <c r="Q588" s="195">
        <f>SUM(Q589:Q617)</f>
        <v>0</v>
      </c>
      <c r="R588" s="195"/>
      <c r="S588" s="195"/>
      <c r="T588" s="195"/>
      <c r="U588" s="196">
        <f>SUM(U589:U617)</f>
        <v>337.05999999999995</v>
      </c>
      <c r="V588" s="195"/>
      <c r="AG588" t="s">
        <v>212</v>
      </c>
    </row>
    <row r="589" spans="1:60" ht="22.5" outlineLevel="1" x14ac:dyDescent="0.2">
      <c r="A589" s="170">
        <v>191</v>
      </c>
      <c r="B589" s="181" t="s">
        <v>871</v>
      </c>
      <c r="C589" s="209" t="s">
        <v>872</v>
      </c>
      <c r="D589" s="183" t="s">
        <v>215</v>
      </c>
      <c r="E589" s="187">
        <v>439</v>
      </c>
      <c r="F589" s="192"/>
      <c r="G589" s="193">
        <f>ROUND(E589*F589,2)</f>
        <v>0</v>
      </c>
      <c r="H589" s="192"/>
      <c r="I589" s="193">
        <f>ROUND(E589*H589,2)</f>
        <v>0</v>
      </c>
      <c r="J589" s="192"/>
      <c r="K589" s="193">
        <f>ROUND(E589*J589,2)</f>
        <v>0</v>
      </c>
      <c r="L589" s="193">
        <v>15</v>
      </c>
      <c r="M589" s="193">
        <f>G589*(1+L589/100)</f>
        <v>0</v>
      </c>
      <c r="N589" s="193">
        <v>4.4609999999999997E-2</v>
      </c>
      <c r="O589" s="193">
        <f>ROUND(E589*N589,2)</f>
        <v>19.579999999999998</v>
      </c>
      <c r="P589" s="193">
        <v>0</v>
      </c>
      <c r="Q589" s="193">
        <f>ROUND(E589*P589,2)</f>
        <v>0</v>
      </c>
      <c r="R589" s="193" t="s">
        <v>873</v>
      </c>
      <c r="S589" s="193" t="s">
        <v>217</v>
      </c>
      <c r="T589" s="193">
        <v>0.42299999999999999</v>
      </c>
      <c r="U589" s="194">
        <f>ROUND(E589*T589,2)</f>
        <v>185.7</v>
      </c>
      <c r="V589" s="193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 t="s">
        <v>218</v>
      </c>
      <c r="AH589" s="169"/>
      <c r="AI589" s="169"/>
      <c r="AJ589" s="169"/>
      <c r="AK589" s="169"/>
      <c r="AL589" s="169"/>
      <c r="AM589" s="169"/>
      <c r="AN589" s="169"/>
      <c r="AO589" s="169"/>
      <c r="AP589" s="169"/>
      <c r="AQ589" s="169"/>
      <c r="AR589" s="169"/>
      <c r="AS589" s="169"/>
      <c r="AT589" s="169"/>
      <c r="AU589" s="169"/>
      <c r="AV589" s="169"/>
      <c r="AW589" s="169"/>
      <c r="AX589" s="169"/>
      <c r="AY589" s="169"/>
      <c r="AZ589" s="169"/>
      <c r="BA589" s="169"/>
      <c r="BB589" s="169"/>
      <c r="BC589" s="169"/>
      <c r="BD589" s="169"/>
      <c r="BE589" s="169"/>
      <c r="BF589" s="169"/>
      <c r="BG589" s="169"/>
      <c r="BH589" s="169"/>
    </row>
    <row r="590" spans="1:60" ht="22.5" outlineLevel="1" x14ac:dyDescent="0.2">
      <c r="A590" s="170"/>
      <c r="B590" s="181"/>
      <c r="C590" s="272" t="s">
        <v>874</v>
      </c>
      <c r="D590" s="273"/>
      <c r="E590" s="274"/>
      <c r="F590" s="275"/>
      <c r="G590" s="276"/>
      <c r="H590" s="193"/>
      <c r="I590" s="193"/>
      <c r="J590" s="193"/>
      <c r="K590" s="193"/>
      <c r="L590" s="193"/>
      <c r="M590" s="193"/>
      <c r="N590" s="193"/>
      <c r="O590" s="193"/>
      <c r="P590" s="193"/>
      <c r="Q590" s="193"/>
      <c r="R590" s="193"/>
      <c r="S590" s="193"/>
      <c r="T590" s="193"/>
      <c r="U590" s="194"/>
      <c r="V590" s="193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 t="s">
        <v>220</v>
      </c>
      <c r="AH590" s="169"/>
      <c r="AI590" s="169"/>
      <c r="AJ590" s="169"/>
      <c r="AK590" s="169"/>
      <c r="AL590" s="169"/>
      <c r="AM590" s="169"/>
      <c r="AN590" s="169"/>
      <c r="AO590" s="169"/>
      <c r="AP590" s="169"/>
      <c r="AQ590" s="169"/>
      <c r="AR590" s="169"/>
      <c r="AS590" s="169"/>
      <c r="AT590" s="169"/>
      <c r="AU590" s="169"/>
      <c r="AV590" s="169"/>
      <c r="AW590" s="169"/>
      <c r="AX590" s="169"/>
      <c r="AY590" s="169"/>
      <c r="AZ590" s="169"/>
      <c r="BA590" s="177" t="str">
        <f>C590</f>
        <v>Dodávka a montáž základní, půlené tašky, odvětrávací a protisněhové tašky včetně spojovacích prostředků.</v>
      </c>
      <c r="BB590" s="169"/>
      <c r="BC590" s="169"/>
      <c r="BD590" s="169"/>
      <c r="BE590" s="169"/>
      <c r="BF590" s="169"/>
      <c r="BG590" s="169"/>
      <c r="BH590" s="169"/>
    </row>
    <row r="591" spans="1:60" outlineLevel="1" x14ac:dyDescent="0.2">
      <c r="A591" s="170"/>
      <c r="B591" s="181"/>
      <c r="C591" s="210" t="s">
        <v>875</v>
      </c>
      <c r="D591" s="184"/>
      <c r="E591" s="188">
        <v>439</v>
      </c>
      <c r="F591" s="193"/>
      <c r="G591" s="193"/>
      <c r="H591" s="193"/>
      <c r="I591" s="193"/>
      <c r="J591" s="193"/>
      <c r="K591" s="193"/>
      <c r="L591" s="193"/>
      <c r="M591" s="193"/>
      <c r="N591" s="193"/>
      <c r="O591" s="193"/>
      <c r="P591" s="193"/>
      <c r="Q591" s="193"/>
      <c r="R591" s="193"/>
      <c r="S591" s="193"/>
      <c r="T591" s="193"/>
      <c r="U591" s="194"/>
      <c r="V591" s="193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 t="s">
        <v>222</v>
      </c>
      <c r="AH591" s="169">
        <v>0</v>
      </c>
      <c r="AI591" s="169"/>
      <c r="AJ591" s="169"/>
      <c r="AK591" s="169"/>
      <c r="AL591" s="169"/>
      <c r="AM591" s="169"/>
      <c r="AN591" s="169"/>
      <c r="AO591" s="169"/>
      <c r="AP591" s="169"/>
      <c r="AQ591" s="169"/>
      <c r="AR591" s="169"/>
      <c r="AS591" s="169"/>
      <c r="AT591" s="169"/>
      <c r="AU591" s="169"/>
      <c r="AV591" s="169"/>
      <c r="AW591" s="169"/>
      <c r="AX591" s="169"/>
      <c r="AY591" s="169"/>
      <c r="AZ591" s="169"/>
      <c r="BA591" s="169"/>
      <c r="BB591" s="169"/>
      <c r="BC591" s="169"/>
      <c r="BD591" s="169"/>
      <c r="BE591" s="169"/>
      <c r="BF591" s="169"/>
      <c r="BG591" s="169"/>
      <c r="BH591" s="169"/>
    </row>
    <row r="592" spans="1:60" ht="22.5" outlineLevel="1" x14ac:dyDescent="0.2">
      <c r="A592" s="170">
        <v>192</v>
      </c>
      <c r="B592" s="181" t="s">
        <v>876</v>
      </c>
      <c r="C592" s="209" t="s">
        <v>877</v>
      </c>
      <c r="D592" s="183" t="s">
        <v>303</v>
      </c>
      <c r="E592" s="187">
        <v>39.049999999999997</v>
      </c>
      <c r="F592" s="192"/>
      <c r="G592" s="193">
        <f>ROUND(E592*F592,2)</f>
        <v>0</v>
      </c>
      <c r="H592" s="192"/>
      <c r="I592" s="193">
        <f>ROUND(E592*H592,2)</f>
        <v>0</v>
      </c>
      <c r="J592" s="192"/>
      <c r="K592" s="193">
        <f>ROUND(E592*J592,2)</f>
        <v>0</v>
      </c>
      <c r="L592" s="193">
        <v>15</v>
      </c>
      <c r="M592" s="193">
        <f>G592*(1+L592/100)</f>
        <v>0</v>
      </c>
      <c r="N592" s="193">
        <v>1.342E-2</v>
      </c>
      <c r="O592" s="193">
        <f>ROUND(E592*N592,2)</f>
        <v>0.52</v>
      </c>
      <c r="P592" s="193">
        <v>0</v>
      </c>
      <c r="Q592" s="193">
        <f>ROUND(E592*P592,2)</f>
        <v>0</v>
      </c>
      <c r="R592" s="193" t="s">
        <v>873</v>
      </c>
      <c r="S592" s="193" t="s">
        <v>217</v>
      </c>
      <c r="T592" s="193">
        <v>0.35</v>
      </c>
      <c r="U592" s="194">
        <f>ROUND(E592*T592,2)</f>
        <v>13.67</v>
      </c>
      <c r="V592" s="193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 t="s">
        <v>218</v>
      </c>
      <c r="AH592" s="169"/>
      <c r="AI592" s="169"/>
      <c r="AJ592" s="169"/>
      <c r="AK592" s="169"/>
      <c r="AL592" s="169"/>
      <c r="AM592" s="169"/>
      <c r="AN592" s="169"/>
      <c r="AO592" s="169"/>
      <c r="AP592" s="169"/>
      <c r="AQ592" s="169"/>
      <c r="AR592" s="169"/>
      <c r="AS592" s="169"/>
      <c r="AT592" s="169"/>
      <c r="AU592" s="169"/>
      <c r="AV592" s="169"/>
      <c r="AW592" s="169"/>
      <c r="AX592" s="169"/>
      <c r="AY592" s="169"/>
      <c r="AZ592" s="169"/>
      <c r="BA592" s="169"/>
      <c r="BB592" s="169"/>
      <c r="BC592" s="169"/>
      <c r="BD592" s="169"/>
      <c r="BE592" s="169"/>
      <c r="BF592" s="169"/>
      <c r="BG592" s="169"/>
      <c r="BH592" s="169"/>
    </row>
    <row r="593" spans="1:60" ht="22.5" outlineLevel="1" x14ac:dyDescent="0.2">
      <c r="A593" s="170"/>
      <c r="B593" s="181"/>
      <c r="C593" s="272" t="s">
        <v>878</v>
      </c>
      <c r="D593" s="273"/>
      <c r="E593" s="274"/>
      <c r="F593" s="275"/>
      <c r="G593" s="276"/>
      <c r="H593" s="193"/>
      <c r="I593" s="193"/>
      <c r="J593" s="193"/>
      <c r="K593" s="193"/>
      <c r="L593" s="193"/>
      <c r="M593" s="193"/>
      <c r="N593" s="193"/>
      <c r="O593" s="193"/>
      <c r="P593" s="193"/>
      <c r="Q593" s="193"/>
      <c r="R593" s="193"/>
      <c r="S593" s="193"/>
      <c r="T593" s="193"/>
      <c r="U593" s="194"/>
      <c r="V593" s="193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 t="s">
        <v>220</v>
      </c>
      <c r="AH593" s="169"/>
      <c r="AI593" s="169"/>
      <c r="AJ593" s="169"/>
      <c r="AK593" s="169"/>
      <c r="AL593" s="169"/>
      <c r="AM593" s="169"/>
      <c r="AN593" s="169"/>
      <c r="AO593" s="169"/>
      <c r="AP593" s="169"/>
      <c r="AQ593" s="169"/>
      <c r="AR593" s="169"/>
      <c r="AS593" s="169"/>
      <c r="AT593" s="169"/>
      <c r="AU593" s="169"/>
      <c r="AV593" s="169"/>
      <c r="AW593" s="169"/>
      <c r="AX593" s="169"/>
      <c r="AY593" s="169"/>
      <c r="AZ593" s="169"/>
      <c r="BA593" s="177" t="str">
        <f>C593</f>
        <v>Dodávka a montáž hřebenáče, větracího pásu hřebene, uzávěry hřebene, nárožní latě včetně spojovacích prostředků.</v>
      </c>
      <c r="BB593" s="169"/>
      <c r="BC593" s="169"/>
      <c r="BD593" s="169"/>
      <c r="BE593" s="169"/>
      <c r="BF593" s="169"/>
      <c r="BG593" s="169"/>
      <c r="BH593" s="169"/>
    </row>
    <row r="594" spans="1:60" outlineLevel="1" x14ac:dyDescent="0.2">
      <c r="A594" s="170"/>
      <c r="B594" s="181"/>
      <c r="C594" s="210" t="s">
        <v>879</v>
      </c>
      <c r="D594" s="184"/>
      <c r="E594" s="188">
        <v>39.049999999999997</v>
      </c>
      <c r="F594" s="193"/>
      <c r="G594" s="193"/>
      <c r="H594" s="193"/>
      <c r="I594" s="193"/>
      <c r="J594" s="193"/>
      <c r="K594" s="193"/>
      <c r="L594" s="193"/>
      <c r="M594" s="193"/>
      <c r="N594" s="193"/>
      <c r="O594" s="193"/>
      <c r="P594" s="193"/>
      <c r="Q594" s="193"/>
      <c r="R594" s="193"/>
      <c r="S594" s="193"/>
      <c r="T594" s="193"/>
      <c r="U594" s="194"/>
      <c r="V594" s="193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 t="s">
        <v>222</v>
      </c>
      <c r="AH594" s="169">
        <v>0</v>
      </c>
      <c r="AI594" s="169"/>
      <c r="AJ594" s="169"/>
      <c r="AK594" s="169"/>
      <c r="AL594" s="169"/>
      <c r="AM594" s="169"/>
      <c r="AN594" s="169"/>
      <c r="AO594" s="169"/>
      <c r="AP594" s="169"/>
      <c r="AQ594" s="169"/>
      <c r="AR594" s="169"/>
      <c r="AS594" s="169"/>
      <c r="AT594" s="169"/>
      <c r="AU594" s="169"/>
      <c r="AV594" s="169"/>
      <c r="AW594" s="169"/>
      <c r="AX594" s="169"/>
      <c r="AY594" s="169"/>
      <c r="AZ594" s="169"/>
      <c r="BA594" s="169"/>
      <c r="BB594" s="169"/>
      <c r="BC594" s="169"/>
      <c r="BD594" s="169"/>
      <c r="BE594" s="169"/>
      <c r="BF594" s="169"/>
      <c r="BG594" s="169"/>
      <c r="BH594" s="169"/>
    </row>
    <row r="595" spans="1:60" outlineLevel="1" x14ac:dyDescent="0.2">
      <c r="A595" s="170">
        <v>193</v>
      </c>
      <c r="B595" s="181" t="s">
        <v>880</v>
      </c>
      <c r="C595" s="209" t="s">
        <v>881</v>
      </c>
      <c r="D595" s="183" t="s">
        <v>303</v>
      </c>
      <c r="E595" s="187">
        <v>6.5</v>
      </c>
      <c r="F595" s="192"/>
      <c r="G595" s="193">
        <f>ROUND(E595*F595,2)</f>
        <v>0</v>
      </c>
      <c r="H595" s="192"/>
      <c r="I595" s="193">
        <f>ROUND(E595*H595,2)</f>
        <v>0</v>
      </c>
      <c r="J595" s="192"/>
      <c r="K595" s="193">
        <f>ROUND(E595*J595,2)</f>
        <v>0</v>
      </c>
      <c r="L595" s="193">
        <v>15</v>
      </c>
      <c r="M595" s="193">
        <f>G595*(1+L595/100)</f>
        <v>0</v>
      </c>
      <c r="N595" s="193">
        <v>1.4290000000000001E-2</v>
      </c>
      <c r="O595" s="193">
        <f>ROUND(E595*N595,2)</f>
        <v>0.09</v>
      </c>
      <c r="P595" s="193">
        <v>0</v>
      </c>
      <c r="Q595" s="193">
        <f>ROUND(E595*P595,2)</f>
        <v>0</v>
      </c>
      <c r="R595" s="193" t="s">
        <v>873</v>
      </c>
      <c r="S595" s="193" t="s">
        <v>217</v>
      </c>
      <c r="T595" s="193">
        <v>0.46</v>
      </c>
      <c r="U595" s="194">
        <f>ROUND(E595*T595,2)</f>
        <v>2.99</v>
      </c>
      <c r="V595" s="193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 t="s">
        <v>218</v>
      </c>
      <c r="AH595" s="169"/>
      <c r="AI595" s="169"/>
      <c r="AJ595" s="169"/>
      <c r="AK595" s="169"/>
      <c r="AL595" s="169"/>
      <c r="AM595" s="169"/>
      <c r="AN595" s="169"/>
      <c r="AO595" s="169"/>
      <c r="AP595" s="169"/>
      <c r="AQ595" s="169"/>
      <c r="AR595" s="169"/>
      <c r="AS595" s="169"/>
      <c r="AT595" s="169"/>
      <c r="AU595" s="169"/>
      <c r="AV595" s="169"/>
      <c r="AW595" s="169"/>
      <c r="AX595" s="169"/>
      <c r="AY595" s="169"/>
      <c r="AZ595" s="169"/>
      <c r="BA595" s="169"/>
      <c r="BB595" s="169"/>
      <c r="BC595" s="169"/>
      <c r="BD595" s="169"/>
      <c r="BE595" s="169"/>
      <c r="BF595" s="169"/>
      <c r="BG595" s="169"/>
      <c r="BH595" s="169"/>
    </row>
    <row r="596" spans="1:60" ht="22.5" outlineLevel="1" x14ac:dyDescent="0.2">
      <c r="A596" s="170"/>
      <c r="B596" s="181"/>
      <c r="C596" s="272" t="s">
        <v>882</v>
      </c>
      <c r="D596" s="273"/>
      <c r="E596" s="274"/>
      <c r="F596" s="275"/>
      <c r="G596" s="276"/>
      <c r="H596" s="193"/>
      <c r="I596" s="193"/>
      <c r="J596" s="193"/>
      <c r="K596" s="193"/>
      <c r="L596" s="193"/>
      <c r="M596" s="193"/>
      <c r="N596" s="193"/>
      <c r="O596" s="193"/>
      <c r="P596" s="193"/>
      <c r="Q596" s="193"/>
      <c r="R596" s="193"/>
      <c r="S596" s="193"/>
      <c r="T596" s="193"/>
      <c r="U596" s="194"/>
      <c r="V596" s="193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 t="s">
        <v>220</v>
      </c>
      <c r="AH596" s="169"/>
      <c r="AI596" s="169"/>
      <c r="AJ596" s="169"/>
      <c r="AK596" s="169"/>
      <c r="AL596" s="169"/>
      <c r="AM596" s="169"/>
      <c r="AN596" s="169"/>
      <c r="AO596" s="169"/>
      <c r="AP596" s="169"/>
      <c r="AQ596" s="169"/>
      <c r="AR596" s="169"/>
      <c r="AS596" s="169"/>
      <c r="AT596" s="169"/>
      <c r="AU596" s="169"/>
      <c r="AV596" s="169"/>
      <c r="AW596" s="169"/>
      <c r="AX596" s="169"/>
      <c r="AY596" s="169"/>
      <c r="AZ596" s="169"/>
      <c r="BA596" s="177" t="str">
        <f>C596</f>
        <v>Dodávka a montáž hřebenáče standart, rozdělovacího, koncového, hřebenové latě a větracího pásu včetně spojovacích prostředků.</v>
      </c>
      <c r="BB596" s="169"/>
      <c r="BC596" s="169"/>
      <c r="BD596" s="169"/>
      <c r="BE596" s="169"/>
      <c r="BF596" s="169"/>
      <c r="BG596" s="169"/>
      <c r="BH596" s="169"/>
    </row>
    <row r="597" spans="1:60" ht="22.5" outlineLevel="1" x14ac:dyDescent="0.2">
      <c r="A597" s="170">
        <v>194</v>
      </c>
      <c r="B597" s="181" t="s">
        <v>883</v>
      </c>
      <c r="C597" s="209" t="s">
        <v>884</v>
      </c>
      <c r="D597" s="183" t="s">
        <v>303</v>
      </c>
      <c r="E597" s="187">
        <v>41.78</v>
      </c>
      <c r="F597" s="192"/>
      <c r="G597" s="193">
        <f>ROUND(E597*F597,2)</f>
        <v>0</v>
      </c>
      <c r="H597" s="192"/>
      <c r="I597" s="193">
        <f>ROUND(E597*H597,2)</f>
        <v>0</v>
      </c>
      <c r="J597" s="192"/>
      <c r="K597" s="193">
        <f>ROUND(E597*J597,2)</f>
        <v>0</v>
      </c>
      <c r="L597" s="193">
        <v>15</v>
      </c>
      <c r="M597" s="193">
        <f>G597*(1+L597/100)</f>
        <v>0</v>
      </c>
      <c r="N597" s="193">
        <v>2.3390000000000001E-2</v>
      </c>
      <c r="O597" s="193">
        <f>ROUND(E597*N597,2)</f>
        <v>0.98</v>
      </c>
      <c r="P597" s="193">
        <v>0</v>
      </c>
      <c r="Q597" s="193">
        <f>ROUND(E597*P597,2)</f>
        <v>0</v>
      </c>
      <c r="R597" s="193" t="s">
        <v>873</v>
      </c>
      <c r="S597" s="193" t="s">
        <v>217</v>
      </c>
      <c r="T597" s="193">
        <v>0.35</v>
      </c>
      <c r="U597" s="194">
        <f>ROUND(E597*T597,2)</f>
        <v>14.62</v>
      </c>
      <c r="V597" s="193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 t="s">
        <v>218</v>
      </c>
      <c r="AH597" s="169"/>
      <c r="AI597" s="169"/>
      <c r="AJ597" s="169"/>
      <c r="AK597" s="169"/>
      <c r="AL597" s="169"/>
      <c r="AM597" s="169"/>
      <c r="AN597" s="169"/>
      <c r="AO597" s="169"/>
      <c r="AP597" s="169"/>
      <c r="AQ597" s="169"/>
      <c r="AR597" s="169"/>
      <c r="AS597" s="169"/>
      <c r="AT597" s="169"/>
      <c r="AU597" s="169"/>
      <c r="AV597" s="169"/>
      <c r="AW597" s="169"/>
      <c r="AX597" s="169"/>
      <c r="AY597" s="169"/>
      <c r="AZ597" s="169"/>
      <c r="BA597" s="169"/>
      <c r="BB597" s="169"/>
      <c r="BC597" s="169"/>
      <c r="BD597" s="169"/>
      <c r="BE597" s="169"/>
      <c r="BF597" s="169"/>
      <c r="BG597" s="169"/>
      <c r="BH597" s="169"/>
    </row>
    <row r="598" spans="1:60" outlineLevel="1" x14ac:dyDescent="0.2">
      <c r="A598" s="170"/>
      <c r="B598" s="181"/>
      <c r="C598" s="272" t="s">
        <v>885</v>
      </c>
      <c r="D598" s="273"/>
      <c r="E598" s="274"/>
      <c r="F598" s="275"/>
      <c r="G598" s="276"/>
      <c r="H598" s="193"/>
      <c r="I598" s="193"/>
      <c r="J598" s="193"/>
      <c r="K598" s="193"/>
      <c r="L598" s="193"/>
      <c r="M598" s="193"/>
      <c r="N598" s="193"/>
      <c r="O598" s="193"/>
      <c r="P598" s="193"/>
      <c r="Q598" s="193"/>
      <c r="R598" s="193"/>
      <c r="S598" s="193"/>
      <c r="T598" s="193"/>
      <c r="U598" s="194"/>
      <c r="V598" s="193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 t="s">
        <v>220</v>
      </c>
      <c r="AH598" s="169"/>
      <c r="AI598" s="169"/>
      <c r="AJ598" s="169"/>
      <c r="AK598" s="169"/>
      <c r="AL598" s="169"/>
      <c r="AM598" s="169"/>
      <c r="AN598" s="169"/>
      <c r="AO598" s="169"/>
      <c r="AP598" s="169"/>
      <c r="AQ598" s="169"/>
      <c r="AR598" s="169"/>
      <c r="AS598" s="169"/>
      <c r="AT598" s="169"/>
      <c r="AU598" s="169"/>
      <c r="AV598" s="169"/>
      <c r="AW598" s="169"/>
      <c r="AX598" s="169"/>
      <c r="AY598" s="169"/>
      <c r="AZ598" s="169"/>
      <c r="BA598" s="177" t="str">
        <f>C598</f>
        <v>Dodávka a montáž tašky krajní levé včetně spojovacích prostředků.</v>
      </c>
      <c r="BB598" s="169"/>
      <c r="BC598" s="169"/>
      <c r="BD598" s="169"/>
      <c r="BE598" s="169"/>
      <c r="BF598" s="169"/>
      <c r="BG598" s="169"/>
      <c r="BH598" s="169"/>
    </row>
    <row r="599" spans="1:60" outlineLevel="1" x14ac:dyDescent="0.2">
      <c r="A599" s="170"/>
      <c r="B599" s="181"/>
      <c r="C599" s="210" t="s">
        <v>886</v>
      </c>
      <c r="D599" s="184"/>
      <c r="E599" s="188">
        <v>41.78</v>
      </c>
      <c r="F599" s="193"/>
      <c r="G599" s="193"/>
      <c r="H599" s="193"/>
      <c r="I599" s="193"/>
      <c r="J599" s="193"/>
      <c r="K599" s="193"/>
      <c r="L599" s="193"/>
      <c r="M599" s="193"/>
      <c r="N599" s="193"/>
      <c r="O599" s="193"/>
      <c r="P599" s="193"/>
      <c r="Q599" s="193"/>
      <c r="R599" s="193"/>
      <c r="S599" s="193"/>
      <c r="T599" s="193"/>
      <c r="U599" s="194"/>
      <c r="V599" s="193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 t="s">
        <v>222</v>
      </c>
      <c r="AH599" s="169">
        <v>0</v>
      </c>
      <c r="AI599" s="169"/>
      <c r="AJ599" s="169"/>
      <c r="AK599" s="169"/>
      <c r="AL599" s="169"/>
      <c r="AM599" s="169"/>
      <c r="AN599" s="169"/>
      <c r="AO599" s="169"/>
      <c r="AP599" s="169"/>
      <c r="AQ599" s="169"/>
      <c r="AR599" s="169"/>
      <c r="AS599" s="169"/>
      <c r="AT599" s="169"/>
      <c r="AU599" s="169"/>
      <c r="AV599" s="169"/>
      <c r="AW599" s="169"/>
      <c r="AX599" s="169"/>
      <c r="AY599" s="169"/>
      <c r="AZ599" s="169"/>
      <c r="BA599" s="169"/>
      <c r="BB599" s="169"/>
      <c r="BC599" s="169"/>
      <c r="BD599" s="169"/>
      <c r="BE599" s="169"/>
      <c r="BF599" s="169"/>
      <c r="BG599" s="169"/>
      <c r="BH599" s="169"/>
    </row>
    <row r="600" spans="1:60" outlineLevel="1" x14ac:dyDescent="0.2">
      <c r="A600" s="170">
        <v>195</v>
      </c>
      <c r="B600" s="181" t="s">
        <v>887</v>
      </c>
      <c r="C600" s="209" t="s">
        <v>888</v>
      </c>
      <c r="D600" s="183" t="s">
        <v>338</v>
      </c>
      <c r="E600" s="187">
        <v>11</v>
      </c>
      <c r="F600" s="192"/>
      <c r="G600" s="193">
        <f>ROUND(E600*F600,2)</f>
        <v>0</v>
      </c>
      <c r="H600" s="192"/>
      <c r="I600" s="193">
        <f>ROUND(E600*H600,2)</f>
        <v>0</v>
      </c>
      <c r="J600" s="192"/>
      <c r="K600" s="193">
        <f>ROUND(E600*J600,2)</f>
        <v>0</v>
      </c>
      <c r="L600" s="193">
        <v>15</v>
      </c>
      <c r="M600" s="193">
        <f>G600*(1+L600/100)</f>
        <v>0</v>
      </c>
      <c r="N600" s="193">
        <v>2.0629999999999999E-2</v>
      </c>
      <c r="O600" s="193">
        <f>ROUND(E600*N600,2)</f>
        <v>0.23</v>
      </c>
      <c r="P600" s="193">
        <v>0</v>
      </c>
      <c r="Q600" s="193">
        <f>ROUND(E600*P600,2)</f>
        <v>0</v>
      </c>
      <c r="R600" s="193" t="s">
        <v>873</v>
      </c>
      <c r="S600" s="193" t="s">
        <v>217</v>
      </c>
      <c r="T600" s="193">
        <v>0.47</v>
      </c>
      <c r="U600" s="194">
        <f>ROUND(E600*T600,2)</f>
        <v>5.17</v>
      </c>
      <c r="V600" s="193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 t="s">
        <v>218</v>
      </c>
      <c r="AH600" s="169"/>
      <c r="AI600" s="169"/>
      <c r="AJ600" s="169"/>
      <c r="AK600" s="169"/>
      <c r="AL600" s="169"/>
      <c r="AM600" s="169"/>
      <c r="AN600" s="169"/>
      <c r="AO600" s="169"/>
      <c r="AP600" s="169"/>
      <c r="AQ600" s="169"/>
      <c r="AR600" s="169"/>
      <c r="AS600" s="169"/>
      <c r="AT600" s="169"/>
      <c r="AU600" s="169"/>
      <c r="AV600" s="169"/>
      <c r="AW600" s="169"/>
      <c r="AX600" s="169"/>
      <c r="AY600" s="169"/>
      <c r="AZ600" s="169"/>
      <c r="BA600" s="169"/>
      <c r="BB600" s="169"/>
      <c r="BC600" s="169"/>
      <c r="BD600" s="169"/>
      <c r="BE600" s="169"/>
      <c r="BF600" s="169"/>
      <c r="BG600" s="169"/>
      <c r="BH600" s="169"/>
    </row>
    <row r="601" spans="1:60" ht="22.5" outlineLevel="1" x14ac:dyDescent="0.2">
      <c r="A601" s="170"/>
      <c r="B601" s="181"/>
      <c r="C601" s="272" t="s">
        <v>889</v>
      </c>
      <c r="D601" s="273"/>
      <c r="E601" s="274"/>
      <c r="F601" s="275"/>
      <c r="G601" s="276"/>
      <c r="H601" s="193"/>
      <c r="I601" s="193"/>
      <c r="J601" s="193"/>
      <c r="K601" s="193"/>
      <c r="L601" s="193"/>
      <c r="M601" s="193"/>
      <c r="N601" s="193"/>
      <c r="O601" s="193"/>
      <c r="P601" s="193"/>
      <c r="Q601" s="193"/>
      <c r="R601" s="193"/>
      <c r="S601" s="193"/>
      <c r="T601" s="193"/>
      <c r="U601" s="194"/>
      <c r="V601" s="193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 t="s">
        <v>220</v>
      </c>
      <c r="AH601" s="169"/>
      <c r="AI601" s="169"/>
      <c r="AJ601" s="169"/>
      <c r="AK601" s="169"/>
      <c r="AL601" s="169"/>
      <c r="AM601" s="169"/>
      <c r="AN601" s="169"/>
      <c r="AO601" s="169"/>
      <c r="AP601" s="169"/>
      <c r="AQ601" s="169"/>
      <c r="AR601" s="169"/>
      <c r="AS601" s="169"/>
      <c r="AT601" s="169"/>
      <c r="AU601" s="169"/>
      <c r="AV601" s="169"/>
      <c r="AW601" s="169"/>
      <c r="AX601" s="169"/>
      <c r="AY601" s="169"/>
      <c r="AZ601" s="169"/>
      <c r="BA601" s="177" t="str">
        <f>C601</f>
        <v>Dodávka a montáž stoupací plošiny, stoupacích nosných tašek, držáku stoupací plošiny, laťování včetně spojovacích prostředků.</v>
      </c>
      <c r="BB601" s="169"/>
      <c r="BC601" s="169"/>
      <c r="BD601" s="169"/>
      <c r="BE601" s="169"/>
      <c r="BF601" s="169"/>
      <c r="BG601" s="169"/>
      <c r="BH601" s="169"/>
    </row>
    <row r="602" spans="1:60" outlineLevel="1" x14ac:dyDescent="0.2">
      <c r="A602" s="170">
        <v>196</v>
      </c>
      <c r="B602" s="181" t="s">
        <v>890</v>
      </c>
      <c r="C602" s="209" t="s">
        <v>891</v>
      </c>
      <c r="D602" s="183" t="s">
        <v>338</v>
      </c>
      <c r="E602" s="187">
        <v>1</v>
      </c>
      <c r="F602" s="192"/>
      <c r="G602" s="193">
        <f>ROUND(E602*F602,2)</f>
        <v>0</v>
      </c>
      <c r="H602" s="192"/>
      <c r="I602" s="193">
        <f>ROUND(E602*H602,2)</f>
        <v>0</v>
      </c>
      <c r="J602" s="192"/>
      <c r="K602" s="193">
        <f>ROUND(E602*J602,2)</f>
        <v>0</v>
      </c>
      <c r="L602" s="193">
        <v>15</v>
      </c>
      <c r="M602" s="193">
        <f>G602*(1+L602/100)</f>
        <v>0</v>
      </c>
      <c r="N602" s="193">
        <v>2.188E-2</v>
      </c>
      <c r="O602" s="193">
        <f>ROUND(E602*N602,2)</f>
        <v>0.02</v>
      </c>
      <c r="P602" s="193">
        <v>0</v>
      </c>
      <c r="Q602" s="193">
        <f>ROUND(E602*P602,2)</f>
        <v>0</v>
      </c>
      <c r="R602" s="193" t="s">
        <v>873</v>
      </c>
      <c r="S602" s="193" t="s">
        <v>217</v>
      </c>
      <c r="T602" s="193">
        <v>0.52</v>
      </c>
      <c r="U602" s="194">
        <f>ROUND(E602*T602,2)</f>
        <v>0.52</v>
      </c>
      <c r="V602" s="193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 t="s">
        <v>218</v>
      </c>
      <c r="AH602" s="169"/>
      <c r="AI602" s="169"/>
      <c r="AJ602" s="169"/>
      <c r="AK602" s="169"/>
      <c r="AL602" s="169"/>
      <c r="AM602" s="169"/>
      <c r="AN602" s="169"/>
      <c r="AO602" s="169"/>
      <c r="AP602" s="169"/>
      <c r="AQ602" s="169"/>
      <c r="AR602" s="169"/>
      <c r="AS602" s="169"/>
      <c r="AT602" s="169"/>
      <c r="AU602" s="169"/>
      <c r="AV602" s="169"/>
      <c r="AW602" s="169"/>
      <c r="AX602" s="169"/>
      <c r="AY602" s="169"/>
      <c r="AZ602" s="169"/>
      <c r="BA602" s="169"/>
      <c r="BB602" s="169"/>
      <c r="BC602" s="169"/>
      <c r="BD602" s="169"/>
      <c r="BE602" s="169"/>
      <c r="BF602" s="169"/>
      <c r="BG602" s="169"/>
      <c r="BH602" s="169"/>
    </row>
    <row r="603" spans="1:60" ht="22.5" outlineLevel="1" x14ac:dyDescent="0.2">
      <c r="A603" s="170"/>
      <c r="B603" s="181"/>
      <c r="C603" s="272" t="s">
        <v>889</v>
      </c>
      <c r="D603" s="273"/>
      <c r="E603" s="274"/>
      <c r="F603" s="275"/>
      <c r="G603" s="276"/>
      <c r="H603" s="193"/>
      <c r="I603" s="193"/>
      <c r="J603" s="193"/>
      <c r="K603" s="193"/>
      <c r="L603" s="193"/>
      <c r="M603" s="193"/>
      <c r="N603" s="193"/>
      <c r="O603" s="193"/>
      <c r="P603" s="193"/>
      <c r="Q603" s="193"/>
      <c r="R603" s="193"/>
      <c r="S603" s="193"/>
      <c r="T603" s="193"/>
      <c r="U603" s="194"/>
      <c r="V603" s="193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 t="s">
        <v>220</v>
      </c>
      <c r="AH603" s="169"/>
      <c r="AI603" s="169"/>
      <c r="AJ603" s="169"/>
      <c r="AK603" s="169"/>
      <c r="AL603" s="169"/>
      <c r="AM603" s="169"/>
      <c r="AN603" s="169"/>
      <c r="AO603" s="169"/>
      <c r="AP603" s="169"/>
      <c r="AQ603" s="169"/>
      <c r="AR603" s="169"/>
      <c r="AS603" s="169"/>
      <c r="AT603" s="169"/>
      <c r="AU603" s="169"/>
      <c r="AV603" s="169"/>
      <c r="AW603" s="169"/>
      <c r="AX603" s="169"/>
      <c r="AY603" s="169"/>
      <c r="AZ603" s="169"/>
      <c r="BA603" s="177" t="str">
        <f>C603</f>
        <v>Dodávka a montáž stoupací plošiny, stoupacích nosných tašek, držáku stoupací plošiny, laťování včetně spojovacích prostředků.</v>
      </c>
      <c r="BB603" s="169"/>
      <c r="BC603" s="169"/>
      <c r="BD603" s="169"/>
      <c r="BE603" s="169"/>
      <c r="BF603" s="169"/>
      <c r="BG603" s="169"/>
      <c r="BH603" s="169"/>
    </row>
    <row r="604" spans="1:60" outlineLevel="1" x14ac:dyDescent="0.2">
      <c r="A604" s="170">
        <v>197</v>
      </c>
      <c r="B604" s="181" t="s">
        <v>892</v>
      </c>
      <c r="C604" s="209" t="s">
        <v>893</v>
      </c>
      <c r="D604" s="183" t="s">
        <v>303</v>
      </c>
      <c r="E604" s="187">
        <v>72</v>
      </c>
      <c r="F604" s="192"/>
      <c r="G604" s="193">
        <f>ROUND(E604*F604,2)</f>
        <v>0</v>
      </c>
      <c r="H604" s="192"/>
      <c r="I604" s="193">
        <f>ROUND(E604*H604,2)</f>
        <v>0</v>
      </c>
      <c r="J604" s="192"/>
      <c r="K604" s="193">
        <f>ROUND(E604*J604,2)</f>
        <v>0</v>
      </c>
      <c r="L604" s="193">
        <v>15</v>
      </c>
      <c r="M604" s="193">
        <f>G604*(1+L604/100)</f>
        <v>0</v>
      </c>
      <c r="N604" s="193">
        <v>1.8000000000000001E-4</v>
      </c>
      <c r="O604" s="193">
        <f>ROUND(E604*N604,2)</f>
        <v>0.01</v>
      </c>
      <c r="P604" s="193">
        <v>0</v>
      </c>
      <c r="Q604" s="193">
        <f>ROUND(E604*P604,2)</f>
        <v>0</v>
      </c>
      <c r="R604" s="193" t="s">
        <v>873</v>
      </c>
      <c r="S604" s="193" t="s">
        <v>217</v>
      </c>
      <c r="T604" s="193">
        <v>6.7000000000000004E-2</v>
      </c>
      <c r="U604" s="194">
        <f>ROUND(E604*T604,2)</f>
        <v>4.82</v>
      </c>
      <c r="V604" s="193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 t="s">
        <v>218</v>
      </c>
      <c r="AH604" s="169"/>
      <c r="AI604" s="169"/>
      <c r="AJ604" s="169"/>
      <c r="AK604" s="169"/>
      <c r="AL604" s="169"/>
      <c r="AM604" s="169"/>
      <c r="AN604" s="169"/>
      <c r="AO604" s="169"/>
      <c r="AP604" s="169"/>
      <c r="AQ604" s="169"/>
      <c r="AR604" s="169"/>
      <c r="AS604" s="169"/>
      <c r="AT604" s="169"/>
      <c r="AU604" s="169"/>
      <c r="AV604" s="169"/>
      <c r="AW604" s="169"/>
      <c r="AX604" s="169"/>
      <c r="AY604" s="169"/>
      <c r="AZ604" s="169"/>
      <c r="BA604" s="169"/>
      <c r="BB604" s="169"/>
      <c r="BC604" s="169"/>
      <c r="BD604" s="169"/>
      <c r="BE604" s="169"/>
      <c r="BF604" s="169"/>
      <c r="BG604" s="169"/>
      <c r="BH604" s="169"/>
    </row>
    <row r="605" spans="1:60" outlineLevel="1" x14ac:dyDescent="0.2">
      <c r="A605" s="170"/>
      <c r="B605" s="181"/>
      <c r="C605" s="272" t="s">
        <v>894</v>
      </c>
      <c r="D605" s="273"/>
      <c r="E605" s="274"/>
      <c r="F605" s="275"/>
      <c r="G605" s="276"/>
      <c r="H605" s="193"/>
      <c r="I605" s="193"/>
      <c r="J605" s="193"/>
      <c r="K605" s="193"/>
      <c r="L605" s="193"/>
      <c r="M605" s="193"/>
      <c r="N605" s="193"/>
      <c r="O605" s="193"/>
      <c r="P605" s="193"/>
      <c r="Q605" s="193"/>
      <c r="R605" s="193"/>
      <c r="S605" s="193"/>
      <c r="T605" s="193"/>
      <c r="U605" s="194"/>
      <c r="V605" s="193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 t="s">
        <v>220</v>
      </c>
      <c r="AH605" s="169"/>
      <c r="AI605" s="169"/>
      <c r="AJ605" s="169"/>
      <c r="AK605" s="169"/>
      <c r="AL605" s="169"/>
      <c r="AM605" s="169"/>
      <c r="AN605" s="169"/>
      <c r="AO605" s="169"/>
      <c r="AP605" s="169"/>
      <c r="AQ605" s="169"/>
      <c r="AR605" s="169"/>
      <c r="AS605" s="169"/>
      <c r="AT605" s="169"/>
      <c r="AU605" s="169"/>
      <c r="AV605" s="169"/>
      <c r="AW605" s="169"/>
      <c r="AX605" s="169"/>
      <c r="AY605" s="169"/>
      <c r="AZ605" s="169"/>
      <c r="BA605" s="177" t="str">
        <f>C605</f>
        <v>Dodávka a montáž větrací ochranné mřížky včetně spojovacích prostředků.</v>
      </c>
      <c r="BB605" s="169"/>
      <c r="BC605" s="169"/>
      <c r="BD605" s="169"/>
      <c r="BE605" s="169"/>
      <c r="BF605" s="169"/>
      <c r="BG605" s="169"/>
      <c r="BH605" s="169"/>
    </row>
    <row r="606" spans="1:60" outlineLevel="1" x14ac:dyDescent="0.2">
      <c r="A606" s="170">
        <v>198</v>
      </c>
      <c r="B606" s="181" t="s">
        <v>895</v>
      </c>
      <c r="C606" s="209" t="s">
        <v>896</v>
      </c>
      <c r="D606" s="183" t="s">
        <v>303</v>
      </c>
      <c r="E606" s="187">
        <v>72</v>
      </c>
      <c r="F606" s="192"/>
      <c r="G606" s="193">
        <f>ROUND(E606*F606,2)</f>
        <v>0</v>
      </c>
      <c r="H606" s="192"/>
      <c r="I606" s="193">
        <f>ROUND(E606*H606,2)</f>
        <v>0</v>
      </c>
      <c r="J606" s="192"/>
      <c r="K606" s="193">
        <f>ROUND(E606*J606,2)</f>
        <v>0</v>
      </c>
      <c r="L606" s="193">
        <v>15</v>
      </c>
      <c r="M606" s="193">
        <f>G606*(1+L606/100)</f>
        <v>0</v>
      </c>
      <c r="N606" s="193">
        <v>4.8999999999999998E-4</v>
      </c>
      <c r="O606" s="193">
        <f>ROUND(E606*N606,2)</f>
        <v>0.04</v>
      </c>
      <c r="P606" s="193">
        <v>0</v>
      </c>
      <c r="Q606" s="193">
        <f>ROUND(E606*P606,2)</f>
        <v>0</v>
      </c>
      <c r="R606" s="193" t="s">
        <v>873</v>
      </c>
      <c r="S606" s="193" t="s">
        <v>217</v>
      </c>
      <c r="T606" s="193">
        <v>6.7000000000000004E-2</v>
      </c>
      <c r="U606" s="194">
        <f>ROUND(E606*T606,2)</f>
        <v>4.82</v>
      </c>
      <c r="V606" s="193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 t="s">
        <v>218</v>
      </c>
      <c r="AH606" s="169"/>
      <c r="AI606" s="169"/>
      <c r="AJ606" s="169"/>
      <c r="AK606" s="169"/>
      <c r="AL606" s="169"/>
      <c r="AM606" s="169"/>
      <c r="AN606" s="169"/>
      <c r="AO606" s="169"/>
      <c r="AP606" s="169"/>
      <c r="AQ606" s="169"/>
      <c r="AR606" s="169"/>
      <c r="AS606" s="169"/>
      <c r="AT606" s="169"/>
      <c r="AU606" s="169"/>
      <c r="AV606" s="169"/>
      <c r="AW606" s="169"/>
      <c r="AX606" s="169"/>
      <c r="AY606" s="169"/>
      <c r="AZ606" s="169"/>
      <c r="BA606" s="169"/>
      <c r="BB606" s="169"/>
      <c r="BC606" s="169"/>
      <c r="BD606" s="169"/>
      <c r="BE606" s="169"/>
      <c r="BF606" s="169"/>
      <c r="BG606" s="169"/>
      <c r="BH606" s="169"/>
    </row>
    <row r="607" spans="1:60" outlineLevel="1" x14ac:dyDescent="0.2">
      <c r="A607" s="170"/>
      <c r="B607" s="181"/>
      <c r="C607" s="272" t="s">
        <v>897</v>
      </c>
      <c r="D607" s="273"/>
      <c r="E607" s="274"/>
      <c r="F607" s="275"/>
      <c r="G607" s="276"/>
      <c r="H607" s="193"/>
      <c r="I607" s="193"/>
      <c r="J607" s="193"/>
      <c r="K607" s="193"/>
      <c r="L607" s="193"/>
      <c r="M607" s="193"/>
      <c r="N607" s="193"/>
      <c r="O607" s="193"/>
      <c r="P607" s="193"/>
      <c r="Q607" s="193"/>
      <c r="R607" s="193"/>
      <c r="S607" s="193"/>
      <c r="T607" s="193"/>
      <c r="U607" s="194"/>
      <c r="V607" s="193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 t="s">
        <v>220</v>
      </c>
      <c r="AH607" s="169"/>
      <c r="AI607" s="169"/>
      <c r="AJ607" s="169"/>
      <c r="AK607" s="169"/>
      <c r="AL607" s="169"/>
      <c r="AM607" s="169"/>
      <c r="AN607" s="169"/>
      <c r="AO607" s="169"/>
      <c r="AP607" s="169"/>
      <c r="AQ607" s="169"/>
      <c r="AR607" s="169"/>
      <c r="AS607" s="169"/>
      <c r="AT607" s="169"/>
      <c r="AU607" s="169"/>
      <c r="AV607" s="169"/>
      <c r="AW607" s="169"/>
      <c r="AX607" s="169"/>
      <c r="AY607" s="169"/>
      <c r="AZ607" s="169"/>
      <c r="BA607" s="177" t="str">
        <f>C607</f>
        <v>Dodávka a montáž větracího okapního pásu včetně spojovacích prostředků.</v>
      </c>
      <c r="BB607" s="169"/>
      <c r="BC607" s="169"/>
      <c r="BD607" s="169"/>
      <c r="BE607" s="169"/>
      <c r="BF607" s="169"/>
      <c r="BG607" s="169"/>
      <c r="BH607" s="169"/>
    </row>
    <row r="608" spans="1:60" outlineLevel="1" x14ac:dyDescent="0.2">
      <c r="A608" s="170">
        <v>199</v>
      </c>
      <c r="B608" s="181" t="s">
        <v>898</v>
      </c>
      <c r="C608" s="209" t="s">
        <v>899</v>
      </c>
      <c r="D608" s="183" t="s">
        <v>215</v>
      </c>
      <c r="E608" s="187">
        <v>514</v>
      </c>
      <c r="F608" s="192"/>
      <c r="G608" s="193">
        <f>ROUND(E608*F608,2)</f>
        <v>0</v>
      </c>
      <c r="H608" s="192"/>
      <c r="I608" s="193">
        <f>ROUND(E608*H608,2)</f>
        <v>0</v>
      </c>
      <c r="J608" s="192"/>
      <c r="K608" s="193">
        <f>ROUND(E608*J608,2)</f>
        <v>0</v>
      </c>
      <c r="L608" s="193">
        <v>15</v>
      </c>
      <c r="M608" s="193">
        <f>G608*(1+L608/100)</f>
        <v>0</v>
      </c>
      <c r="N608" s="193">
        <v>1.3999999999999999E-4</v>
      </c>
      <c r="O608" s="193">
        <f>ROUND(E608*N608,2)</f>
        <v>7.0000000000000007E-2</v>
      </c>
      <c r="P608" s="193">
        <v>0</v>
      </c>
      <c r="Q608" s="193">
        <f>ROUND(E608*P608,2)</f>
        <v>0</v>
      </c>
      <c r="R608" s="193" t="s">
        <v>873</v>
      </c>
      <c r="S608" s="193" t="s">
        <v>217</v>
      </c>
      <c r="T608" s="193">
        <v>0.1</v>
      </c>
      <c r="U608" s="194">
        <f>ROUND(E608*T608,2)</f>
        <v>51.4</v>
      </c>
      <c r="V608" s="193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 t="s">
        <v>218</v>
      </c>
      <c r="AH608" s="169"/>
      <c r="AI608" s="169"/>
      <c r="AJ608" s="169"/>
      <c r="AK608" s="169"/>
      <c r="AL608" s="169"/>
      <c r="AM608" s="169"/>
      <c r="AN608" s="169"/>
      <c r="AO608" s="169"/>
      <c r="AP608" s="169"/>
      <c r="AQ608" s="169"/>
      <c r="AR608" s="169"/>
      <c r="AS608" s="169"/>
      <c r="AT608" s="169"/>
      <c r="AU608" s="169"/>
      <c r="AV608" s="169"/>
      <c r="AW608" s="169"/>
      <c r="AX608" s="169"/>
      <c r="AY608" s="169"/>
      <c r="AZ608" s="169"/>
      <c r="BA608" s="169"/>
      <c r="BB608" s="169"/>
      <c r="BC608" s="169"/>
      <c r="BD608" s="169"/>
      <c r="BE608" s="169"/>
      <c r="BF608" s="169"/>
      <c r="BG608" s="169"/>
      <c r="BH608" s="169"/>
    </row>
    <row r="609" spans="1:60" outlineLevel="1" x14ac:dyDescent="0.2">
      <c r="A609" s="170"/>
      <c r="B609" s="181"/>
      <c r="C609" s="272" t="s">
        <v>900</v>
      </c>
      <c r="D609" s="273"/>
      <c r="E609" s="274"/>
      <c r="F609" s="275"/>
      <c r="G609" s="276"/>
      <c r="H609" s="193"/>
      <c r="I609" s="193"/>
      <c r="J609" s="193"/>
      <c r="K609" s="193"/>
      <c r="L609" s="193"/>
      <c r="M609" s="193"/>
      <c r="N609" s="193"/>
      <c r="O609" s="193"/>
      <c r="P609" s="193"/>
      <c r="Q609" s="193"/>
      <c r="R609" s="193"/>
      <c r="S609" s="193"/>
      <c r="T609" s="193"/>
      <c r="U609" s="194"/>
      <c r="V609" s="193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 t="s">
        <v>220</v>
      </c>
      <c r="AH609" s="169"/>
      <c r="AI609" s="169"/>
      <c r="AJ609" s="169"/>
      <c r="AK609" s="169"/>
      <c r="AL609" s="169"/>
      <c r="AM609" s="169"/>
      <c r="AN609" s="169"/>
      <c r="AO609" s="169"/>
      <c r="AP609" s="169"/>
      <c r="AQ609" s="169"/>
      <c r="AR609" s="169"/>
      <c r="AS609" s="169"/>
      <c r="AT609" s="169"/>
      <c r="AU609" s="169"/>
      <c r="AV609" s="169"/>
      <c r="AW609" s="169"/>
      <c r="AX609" s="169"/>
      <c r="AY609" s="169"/>
      <c r="AZ609" s="169"/>
      <c r="BA609" s="177" t="str">
        <f>C609</f>
        <v>Dodávka a montáž hydroizolační fólie včetně spojovacích prostředků.</v>
      </c>
      <c r="BB609" s="169"/>
      <c r="BC609" s="169"/>
      <c r="BD609" s="169"/>
      <c r="BE609" s="169"/>
      <c r="BF609" s="169"/>
      <c r="BG609" s="169"/>
      <c r="BH609" s="169"/>
    </row>
    <row r="610" spans="1:60" outlineLevel="1" x14ac:dyDescent="0.2">
      <c r="A610" s="170"/>
      <c r="B610" s="181"/>
      <c r="C610" s="210" t="s">
        <v>875</v>
      </c>
      <c r="D610" s="184"/>
      <c r="E610" s="188">
        <v>439</v>
      </c>
      <c r="F610" s="193"/>
      <c r="G610" s="193"/>
      <c r="H610" s="193"/>
      <c r="I610" s="193"/>
      <c r="J610" s="193"/>
      <c r="K610" s="193"/>
      <c r="L610" s="193"/>
      <c r="M610" s="193"/>
      <c r="N610" s="193"/>
      <c r="O610" s="193"/>
      <c r="P610" s="193"/>
      <c r="Q610" s="193"/>
      <c r="R610" s="193"/>
      <c r="S610" s="193"/>
      <c r="T610" s="193"/>
      <c r="U610" s="194"/>
      <c r="V610" s="193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 t="s">
        <v>222</v>
      </c>
      <c r="AH610" s="169">
        <v>0</v>
      </c>
      <c r="AI610" s="169"/>
      <c r="AJ610" s="169"/>
      <c r="AK610" s="169"/>
      <c r="AL610" s="169"/>
      <c r="AM610" s="169"/>
      <c r="AN610" s="169"/>
      <c r="AO610" s="169"/>
      <c r="AP610" s="169"/>
      <c r="AQ610" s="169"/>
      <c r="AR610" s="169"/>
      <c r="AS610" s="169"/>
      <c r="AT610" s="169"/>
      <c r="AU610" s="169"/>
      <c r="AV610" s="169"/>
      <c r="AW610" s="169"/>
      <c r="AX610" s="169"/>
      <c r="AY610" s="169"/>
      <c r="AZ610" s="169"/>
      <c r="BA610" s="169"/>
      <c r="BB610" s="169"/>
      <c r="BC610" s="169"/>
      <c r="BD610" s="169"/>
      <c r="BE610" s="169"/>
      <c r="BF610" s="169"/>
      <c r="BG610" s="169"/>
      <c r="BH610" s="169"/>
    </row>
    <row r="611" spans="1:60" outlineLevel="1" x14ac:dyDescent="0.2">
      <c r="A611" s="170"/>
      <c r="B611" s="181"/>
      <c r="C611" s="210" t="s">
        <v>485</v>
      </c>
      <c r="D611" s="184"/>
      <c r="E611" s="188">
        <v>75</v>
      </c>
      <c r="F611" s="193"/>
      <c r="G611" s="193"/>
      <c r="H611" s="193"/>
      <c r="I611" s="193"/>
      <c r="J611" s="193"/>
      <c r="K611" s="193"/>
      <c r="L611" s="193"/>
      <c r="M611" s="193"/>
      <c r="N611" s="193"/>
      <c r="O611" s="193"/>
      <c r="P611" s="193"/>
      <c r="Q611" s="193"/>
      <c r="R611" s="193"/>
      <c r="S611" s="193"/>
      <c r="T611" s="193"/>
      <c r="U611" s="194"/>
      <c r="V611" s="193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 t="s">
        <v>222</v>
      </c>
      <c r="AH611" s="169">
        <v>0</v>
      </c>
      <c r="AI611" s="169"/>
      <c r="AJ611" s="169"/>
      <c r="AK611" s="169"/>
      <c r="AL611" s="169"/>
      <c r="AM611" s="169"/>
      <c r="AN611" s="169"/>
      <c r="AO611" s="169"/>
      <c r="AP611" s="169"/>
      <c r="AQ611" s="169"/>
      <c r="AR611" s="169"/>
      <c r="AS611" s="169"/>
      <c r="AT611" s="169"/>
      <c r="AU611" s="169"/>
      <c r="AV611" s="169"/>
      <c r="AW611" s="169"/>
      <c r="AX611" s="169"/>
      <c r="AY611" s="169"/>
      <c r="AZ611" s="169"/>
      <c r="BA611" s="169"/>
      <c r="BB611" s="169"/>
      <c r="BC611" s="169"/>
      <c r="BD611" s="169"/>
      <c r="BE611" s="169"/>
      <c r="BF611" s="169"/>
      <c r="BG611" s="169"/>
      <c r="BH611" s="169"/>
    </row>
    <row r="612" spans="1:60" outlineLevel="1" x14ac:dyDescent="0.2">
      <c r="A612" s="170">
        <v>200</v>
      </c>
      <c r="B612" s="181" t="s">
        <v>901</v>
      </c>
      <c r="C612" s="209" t="s">
        <v>902</v>
      </c>
      <c r="D612" s="183" t="s">
        <v>215</v>
      </c>
      <c r="E612" s="187">
        <v>35</v>
      </c>
      <c r="F612" s="192"/>
      <c r="G612" s="193">
        <f>ROUND(E612*F612,2)</f>
        <v>0</v>
      </c>
      <c r="H612" s="192"/>
      <c r="I612" s="193">
        <f>ROUND(E612*H612,2)</f>
        <v>0</v>
      </c>
      <c r="J612" s="192"/>
      <c r="K612" s="193">
        <f>ROUND(E612*J612,2)</f>
        <v>0</v>
      </c>
      <c r="L612" s="193">
        <v>15</v>
      </c>
      <c r="M612" s="193">
        <f>G612*(1+L612/100)</f>
        <v>0</v>
      </c>
      <c r="N612" s="193">
        <v>1.0000000000000001E-5</v>
      </c>
      <c r="O612" s="193">
        <f>ROUND(E612*N612,2)</f>
        <v>0</v>
      </c>
      <c r="P612" s="193">
        <v>0</v>
      </c>
      <c r="Q612" s="193">
        <f>ROUND(E612*P612,2)</f>
        <v>0</v>
      </c>
      <c r="R612" s="193" t="s">
        <v>873</v>
      </c>
      <c r="S612" s="193" t="s">
        <v>217</v>
      </c>
      <c r="T612" s="193">
        <v>0.09</v>
      </c>
      <c r="U612" s="194">
        <f>ROUND(E612*T612,2)</f>
        <v>3.15</v>
      </c>
      <c r="V612" s="193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 t="s">
        <v>218</v>
      </c>
      <c r="AH612" s="169"/>
      <c r="AI612" s="169"/>
      <c r="AJ612" s="169"/>
      <c r="AK612" s="169"/>
      <c r="AL612" s="169"/>
      <c r="AM612" s="169"/>
      <c r="AN612" s="169"/>
      <c r="AO612" s="169"/>
      <c r="AP612" s="169"/>
      <c r="AQ612" s="169"/>
      <c r="AR612" s="169"/>
      <c r="AS612" s="169"/>
      <c r="AT612" s="169"/>
      <c r="AU612" s="169"/>
      <c r="AV612" s="169"/>
      <c r="AW612" s="169"/>
      <c r="AX612" s="169"/>
      <c r="AY612" s="169"/>
      <c r="AZ612" s="169"/>
      <c r="BA612" s="169"/>
      <c r="BB612" s="169"/>
      <c r="BC612" s="169"/>
      <c r="BD612" s="169"/>
      <c r="BE612" s="169"/>
      <c r="BF612" s="169"/>
      <c r="BG612" s="169"/>
      <c r="BH612" s="169"/>
    </row>
    <row r="613" spans="1:60" outlineLevel="1" x14ac:dyDescent="0.2">
      <c r="A613" s="170"/>
      <c r="B613" s="181"/>
      <c r="C613" s="272" t="s">
        <v>852</v>
      </c>
      <c r="D613" s="273"/>
      <c r="E613" s="274"/>
      <c r="F613" s="275"/>
      <c r="G613" s="276"/>
      <c r="H613" s="193"/>
      <c r="I613" s="193"/>
      <c r="J613" s="193"/>
      <c r="K613" s="193"/>
      <c r="L613" s="193"/>
      <c r="M613" s="193"/>
      <c r="N613" s="193"/>
      <c r="O613" s="193"/>
      <c r="P613" s="193"/>
      <c r="Q613" s="193"/>
      <c r="R613" s="193"/>
      <c r="S613" s="193"/>
      <c r="T613" s="193"/>
      <c r="U613" s="194"/>
      <c r="V613" s="193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 t="s">
        <v>220</v>
      </c>
      <c r="AH613" s="169"/>
      <c r="AI613" s="169"/>
      <c r="AJ613" s="169"/>
      <c r="AK613" s="169"/>
      <c r="AL613" s="169"/>
      <c r="AM613" s="169"/>
      <c r="AN613" s="169"/>
      <c r="AO613" s="169"/>
      <c r="AP613" s="169"/>
      <c r="AQ613" s="169"/>
      <c r="AR613" s="169"/>
      <c r="AS613" s="169"/>
      <c r="AT613" s="169"/>
      <c r="AU613" s="169"/>
      <c r="AV613" s="169"/>
      <c r="AW613" s="169"/>
      <c r="AX613" s="169"/>
      <c r="AY613" s="169"/>
      <c r="AZ613" s="169"/>
      <c r="BA613" s="177" t="str">
        <f>C613</f>
        <v>včetně spojovacích prostředků.</v>
      </c>
      <c r="BB613" s="169"/>
      <c r="BC613" s="169"/>
      <c r="BD613" s="169"/>
      <c r="BE613" s="169"/>
      <c r="BF613" s="169"/>
      <c r="BG613" s="169"/>
      <c r="BH613" s="169"/>
    </row>
    <row r="614" spans="1:60" outlineLevel="1" x14ac:dyDescent="0.2">
      <c r="A614" s="170"/>
      <c r="B614" s="181"/>
      <c r="C614" s="210" t="s">
        <v>903</v>
      </c>
      <c r="D614" s="184"/>
      <c r="E614" s="188">
        <v>35</v>
      </c>
      <c r="F614" s="193"/>
      <c r="G614" s="193"/>
      <c r="H614" s="193"/>
      <c r="I614" s="193"/>
      <c r="J614" s="193"/>
      <c r="K614" s="193"/>
      <c r="L614" s="193"/>
      <c r="M614" s="193"/>
      <c r="N614" s="193"/>
      <c r="O614" s="193"/>
      <c r="P614" s="193"/>
      <c r="Q614" s="193"/>
      <c r="R614" s="193"/>
      <c r="S614" s="193"/>
      <c r="T614" s="193"/>
      <c r="U614" s="194"/>
      <c r="V614" s="193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 t="s">
        <v>222</v>
      </c>
      <c r="AH614" s="169">
        <v>0</v>
      </c>
      <c r="AI614" s="169"/>
      <c r="AJ614" s="169"/>
      <c r="AK614" s="169"/>
      <c r="AL614" s="169"/>
      <c r="AM614" s="169"/>
      <c r="AN614" s="169"/>
      <c r="AO614" s="169"/>
      <c r="AP614" s="169"/>
      <c r="AQ614" s="169"/>
      <c r="AR614" s="169"/>
      <c r="AS614" s="169"/>
      <c r="AT614" s="169"/>
      <c r="AU614" s="169"/>
      <c r="AV614" s="169"/>
      <c r="AW614" s="169"/>
      <c r="AX614" s="169"/>
      <c r="AY614" s="169"/>
      <c r="AZ614" s="169"/>
      <c r="BA614" s="169"/>
      <c r="BB614" s="169"/>
      <c r="BC614" s="169"/>
      <c r="BD614" s="169"/>
      <c r="BE614" s="169"/>
      <c r="BF614" s="169"/>
      <c r="BG614" s="169"/>
      <c r="BH614" s="169"/>
    </row>
    <row r="615" spans="1:60" outlineLevel="1" x14ac:dyDescent="0.2">
      <c r="A615" s="170">
        <v>201</v>
      </c>
      <c r="B615" s="181" t="s">
        <v>904</v>
      </c>
      <c r="C615" s="209" t="s">
        <v>905</v>
      </c>
      <c r="D615" s="183" t="s">
        <v>215</v>
      </c>
      <c r="E615" s="187">
        <v>38.5</v>
      </c>
      <c r="F615" s="192"/>
      <c r="G615" s="193">
        <f>ROUND(E615*F615,2)</f>
        <v>0</v>
      </c>
      <c r="H615" s="192"/>
      <c r="I615" s="193">
        <f>ROUND(E615*H615,2)</f>
        <v>0</v>
      </c>
      <c r="J615" s="192"/>
      <c r="K615" s="193">
        <f>ROUND(E615*J615,2)</f>
        <v>0</v>
      </c>
      <c r="L615" s="193">
        <v>15</v>
      </c>
      <c r="M615" s="193">
        <f>G615*(1+L615/100)</f>
        <v>0</v>
      </c>
      <c r="N615" s="193">
        <v>2.1000000000000001E-4</v>
      </c>
      <c r="O615" s="193">
        <f>ROUND(E615*N615,2)</f>
        <v>0.01</v>
      </c>
      <c r="P615" s="193">
        <v>0</v>
      </c>
      <c r="Q615" s="193">
        <f>ROUND(E615*P615,2)</f>
        <v>0</v>
      </c>
      <c r="R615" s="193" t="s">
        <v>310</v>
      </c>
      <c r="S615" s="193" t="s">
        <v>217</v>
      </c>
      <c r="T615" s="193">
        <v>0</v>
      </c>
      <c r="U615" s="194">
        <f>ROUND(E615*T615,2)</f>
        <v>0</v>
      </c>
      <c r="V615" s="193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 t="s">
        <v>311</v>
      </c>
      <c r="AH615" s="169"/>
      <c r="AI615" s="169"/>
      <c r="AJ615" s="169"/>
      <c r="AK615" s="169"/>
      <c r="AL615" s="169"/>
      <c r="AM615" s="169"/>
      <c r="AN615" s="169"/>
      <c r="AO615" s="169"/>
      <c r="AP615" s="169"/>
      <c r="AQ615" s="169"/>
      <c r="AR615" s="169"/>
      <c r="AS615" s="169"/>
      <c r="AT615" s="169"/>
      <c r="AU615" s="169"/>
      <c r="AV615" s="169"/>
      <c r="AW615" s="169"/>
      <c r="AX615" s="169"/>
      <c r="AY615" s="169"/>
      <c r="AZ615" s="169"/>
      <c r="BA615" s="169"/>
      <c r="BB615" s="169"/>
      <c r="BC615" s="169"/>
      <c r="BD615" s="169"/>
      <c r="BE615" s="169"/>
      <c r="BF615" s="169"/>
      <c r="BG615" s="169"/>
      <c r="BH615" s="169"/>
    </row>
    <row r="616" spans="1:60" outlineLevel="1" x14ac:dyDescent="0.2">
      <c r="A616" s="170"/>
      <c r="B616" s="181"/>
      <c r="C616" s="210" t="s">
        <v>906</v>
      </c>
      <c r="D616" s="184"/>
      <c r="E616" s="188">
        <v>38.5</v>
      </c>
      <c r="F616" s="193"/>
      <c r="G616" s="193"/>
      <c r="H616" s="193"/>
      <c r="I616" s="193"/>
      <c r="J616" s="193"/>
      <c r="K616" s="193"/>
      <c r="L616" s="193"/>
      <c r="M616" s="193"/>
      <c r="N616" s="193"/>
      <c r="O616" s="193"/>
      <c r="P616" s="193"/>
      <c r="Q616" s="193"/>
      <c r="R616" s="193"/>
      <c r="S616" s="193"/>
      <c r="T616" s="193"/>
      <c r="U616" s="194"/>
      <c r="V616" s="193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 t="s">
        <v>222</v>
      </c>
      <c r="AH616" s="169">
        <v>0</v>
      </c>
      <c r="AI616" s="169"/>
      <c r="AJ616" s="169"/>
      <c r="AK616" s="169"/>
      <c r="AL616" s="169"/>
      <c r="AM616" s="169"/>
      <c r="AN616" s="169"/>
      <c r="AO616" s="169"/>
      <c r="AP616" s="169"/>
      <c r="AQ616" s="169"/>
      <c r="AR616" s="169"/>
      <c r="AS616" s="169"/>
      <c r="AT616" s="169"/>
      <c r="AU616" s="169"/>
      <c r="AV616" s="169"/>
      <c r="AW616" s="169"/>
      <c r="AX616" s="169"/>
      <c r="AY616" s="169"/>
      <c r="AZ616" s="169"/>
      <c r="BA616" s="169"/>
      <c r="BB616" s="169"/>
      <c r="BC616" s="169"/>
      <c r="BD616" s="169"/>
      <c r="BE616" s="169"/>
      <c r="BF616" s="169"/>
      <c r="BG616" s="169"/>
      <c r="BH616" s="169"/>
    </row>
    <row r="617" spans="1:60" outlineLevel="1" x14ac:dyDescent="0.2">
      <c r="A617" s="170">
        <v>202</v>
      </c>
      <c r="B617" s="181" t="s">
        <v>907</v>
      </c>
      <c r="C617" s="209" t="s">
        <v>908</v>
      </c>
      <c r="D617" s="183" t="s">
        <v>289</v>
      </c>
      <c r="E617" s="187">
        <v>21.555409999999998</v>
      </c>
      <c r="F617" s="192"/>
      <c r="G617" s="193">
        <f>ROUND(E617*F617,2)</f>
        <v>0</v>
      </c>
      <c r="H617" s="192"/>
      <c r="I617" s="193">
        <f>ROUND(E617*H617,2)</f>
        <v>0</v>
      </c>
      <c r="J617" s="192"/>
      <c r="K617" s="193">
        <f>ROUND(E617*J617,2)</f>
        <v>0</v>
      </c>
      <c r="L617" s="193">
        <v>15</v>
      </c>
      <c r="M617" s="193">
        <f>G617*(1+L617/100)</f>
        <v>0</v>
      </c>
      <c r="N617" s="193">
        <v>0</v>
      </c>
      <c r="O617" s="193">
        <f>ROUND(E617*N617,2)</f>
        <v>0</v>
      </c>
      <c r="P617" s="193">
        <v>0</v>
      </c>
      <c r="Q617" s="193">
        <f>ROUND(E617*P617,2)</f>
        <v>0</v>
      </c>
      <c r="R617" s="193" t="s">
        <v>873</v>
      </c>
      <c r="S617" s="193" t="s">
        <v>217</v>
      </c>
      <c r="T617" s="193">
        <v>2.3290000000000002</v>
      </c>
      <c r="U617" s="194">
        <f>ROUND(E617*T617,2)</f>
        <v>50.2</v>
      </c>
      <c r="V617" s="193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 t="s">
        <v>684</v>
      </c>
      <c r="AH617" s="169"/>
      <c r="AI617" s="169"/>
      <c r="AJ617" s="169"/>
      <c r="AK617" s="169"/>
      <c r="AL617" s="169"/>
      <c r="AM617" s="169"/>
      <c r="AN617" s="169"/>
      <c r="AO617" s="169"/>
      <c r="AP617" s="169"/>
      <c r="AQ617" s="169"/>
      <c r="AR617" s="169"/>
      <c r="AS617" s="169"/>
      <c r="AT617" s="169"/>
      <c r="AU617" s="169"/>
      <c r="AV617" s="169"/>
      <c r="AW617" s="169"/>
      <c r="AX617" s="169"/>
      <c r="AY617" s="169"/>
      <c r="AZ617" s="169"/>
      <c r="BA617" s="169"/>
      <c r="BB617" s="169"/>
      <c r="BC617" s="169"/>
      <c r="BD617" s="169"/>
      <c r="BE617" s="169"/>
      <c r="BF617" s="169"/>
      <c r="BG617" s="169"/>
      <c r="BH617" s="169"/>
    </row>
    <row r="618" spans="1:60" x14ac:dyDescent="0.2">
      <c r="A618" s="178" t="s">
        <v>211</v>
      </c>
      <c r="B618" s="182" t="s">
        <v>168</v>
      </c>
      <c r="C618" s="211" t="s">
        <v>169</v>
      </c>
      <c r="D618" s="185"/>
      <c r="E618" s="189"/>
      <c r="F618" s="195"/>
      <c r="G618" s="195">
        <f>SUMIF(AG619:AG685,"&lt;&gt;NOR",G619:G685)</f>
        <v>0</v>
      </c>
      <c r="H618" s="195"/>
      <c r="I618" s="195">
        <f>SUM(I619:I685)</f>
        <v>0</v>
      </c>
      <c r="J618" s="195"/>
      <c r="K618" s="195">
        <f>SUM(K619:K685)</f>
        <v>0</v>
      </c>
      <c r="L618" s="195"/>
      <c r="M618" s="195">
        <f>SUM(M619:M685)</f>
        <v>0</v>
      </c>
      <c r="N618" s="195"/>
      <c r="O618" s="195">
        <f>SUM(O619:O685)</f>
        <v>3.7300000000000004</v>
      </c>
      <c r="P618" s="195"/>
      <c r="Q618" s="195">
        <f>SUM(Q619:Q685)</f>
        <v>0</v>
      </c>
      <c r="R618" s="195"/>
      <c r="S618" s="195"/>
      <c r="T618" s="195"/>
      <c r="U618" s="196">
        <f>SUM(U619:U685)</f>
        <v>227.54</v>
      </c>
      <c r="V618" s="195"/>
      <c r="AG618" t="s">
        <v>212</v>
      </c>
    </row>
    <row r="619" spans="1:60" outlineLevel="1" x14ac:dyDescent="0.2">
      <c r="A619" s="170">
        <v>203</v>
      </c>
      <c r="B619" s="181" t="s">
        <v>909</v>
      </c>
      <c r="C619" s="209" t="s">
        <v>910</v>
      </c>
      <c r="D619" s="183" t="s">
        <v>303</v>
      </c>
      <c r="E619" s="187">
        <v>24.86</v>
      </c>
      <c r="F619" s="192"/>
      <c r="G619" s="193">
        <f>ROUND(E619*F619,2)</f>
        <v>0</v>
      </c>
      <c r="H619" s="192"/>
      <c r="I619" s="193">
        <f>ROUND(E619*H619,2)</f>
        <v>0</v>
      </c>
      <c r="J619" s="192"/>
      <c r="K619" s="193">
        <f>ROUND(E619*J619,2)</f>
        <v>0</v>
      </c>
      <c r="L619" s="193">
        <v>15</v>
      </c>
      <c r="M619" s="193">
        <f>G619*(1+L619/100)</f>
        <v>0</v>
      </c>
      <c r="N619" s="193">
        <v>2.0000000000000002E-5</v>
      </c>
      <c r="O619" s="193">
        <f>ROUND(E619*N619,2)</f>
        <v>0</v>
      </c>
      <c r="P619" s="193">
        <v>0</v>
      </c>
      <c r="Q619" s="193">
        <f>ROUND(E619*P619,2)</f>
        <v>0</v>
      </c>
      <c r="R619" s="193" t="s">
        <v>911</v>
      </c>
      <c r="S619" s="193" t="s">
        <v>217</v>
      </c>
      <c r="T619" s="193">
        <v>0.75700000000000001</v>
      </c>
      <c r="U619" s="194">
        <f>ROUND(E619*T619,2)</f>
        <v>18.82</v>
      </c>
      <c r="V619" s="193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 t="s">
        <v>218</v>
      </c>
      <c r="AH619" s="169"/>
      <c r="AI619" s="169"/>
      <c r="AJ619" s="169"/>
      <c r="AK619" s="169"/>
      <c r="AL619" s="169"/>
      <c r="AM619" s="169"/>
      <c r="AN619" s="169"/>
      <c r="AO619" s="169"/>
      <c r="AP619" s="169"/>
      <c r="AQ619" s="169"/>
      <c r="AR619" s="169"/>
      <c r="AS619" s="169"/>
      <c r="AT619" s="169"/>
      <c r="AU619" s="169"/>
      <c r="AV619" s="169"/>
      <c r="AW619" s="169"/>
      <c r="AX619" s="169"/>
      <c r="AY619" s="169"/>
      <c r="AZ619" s="169"/>
      <c r="BA619" s="169"/>
      <c r="BB619" s="169"/>
      <c r="BC619" s="169"/>
      <c r="BD619" s="169"/>
      <c r="BE619" s="169"/>
      <c r="BF619" s="169"/>
      <c r="BG619" s="169"/>
      <c r="BH619" s="169"/>
    </row>
    <row r="620" spans="1:60" outlineLevel="1" x14ac:dyDescent="0.2">
      <c r="A620" s="170"/>
      <c r="B620" s="181"/>
      <c r="C620" s="272" t="s">
        <v>912</v>
      </c>
      <c r="D620" s="273"/>
      <c r="E620" s="274"/>
      <c r="F620" s="275"/>
      <c r="G620" s="276"/>
      <c r="H620" s="193"/>
      <c r="I620" s="193"/>
      <c r="J620" s="193"/>
      <c r="K620" s="193"/>
      <c r="L620" s="193"/>
      <c r="M620" s="193"/>
      <c r="N620" s="193"/>
      <c r="O620" s="193"/>
      <c r="P620" s="193"/>
      <c r="Q620" s="193"/>
      <c r="R620" s="193"/>
      <c r="S620" s="193"/>
      <c r="T620" s="193"/>
      <c r="U620" s="194"/>
      <c r="V620" s="193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 t="s">
        <v>220</v>
      </c>
      <c r="AH620" s="169"/>
      <c r="AI620" s="169"/>
      <c r="AJ620" s="169"/>
      <c r="AK620" s="169"/>
      <c r="AL620" s="169"/>
      <c r="AM620" s="169"/>
      <c r="AN620" s="169"/>
      <c r="AO620" s="169"/>
      <c r="AP620" s="169"/>
      <c r="AQ620" s="169"/>
      <c r="AR620" s="169"/>
      <c r="AS620" s="169"/>
      <c r="AT620" s="169"/>
      <c r="AU620" s="169"/>
      <c r="AV620" s="169"/>
      <c r="AW620" s="169"/>
      <c r="AX620" s="169"/>
      <c r="AY620" s="169"/>
      <c r="AZ620" s="169"/>
      <c r="BA620" s="177" t="str">
        <f>C620</f>
        <v>Montáž plastových dveří včetně dodávky a montáže PU pěny.</v>
      </c>
      <c r="BB620" s="169"/>
      <c r="BC620" s="169"/>
      <c r="BD620" s="169"/>
      <c r="BE620" s="169"/>
      <c r="BF620" s="169"/>
      <c r="BG620" s="169"/>
      <c r="BH620" s="169"/>
    </row>
    <row r="621" spans="1:60" outlineLevel="1" x14ac:dyDescent="0.2">
      <c r="A621" s="170"/>
      <c r="B621" s="181"/>
      <c r="C621" s="210" t="s">
        <v>913</v>
      </c>
      <c r="D621" s="184"/>
      <c r="E621" s="188">
        <v>6.4</v>
      </c>
      <c r="F621" s="193"/>
      <c r="G621" s="193"/>
      <c r="H621" s="193"/>
      <c r="I621" s="193"/>
      <c r="J621" s="193"/>
      <c r="K621" s="193"/>
      <c r="L621" s="193"/>
      <c r="M621" s="193"/>
      <c r="N621" s="193"/>
      <c r="O621" s="193"/>
      <c r="P621" s="193"/>
      <c r="Q621" s="193"/>
      <c r="R621" s="193"/>
      <c r="S621" s="193"/>
      <c r="T621" s="193"/>
      <c r="U621" s="194"/>
      <c r="V621" s="193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 t="s">
        <v>222</v>
      </c>
      <c r="AH621" s="169">
        <v>0</v>
      </c>
      <c r="AI621" s="169"/>
      <c r="AJ621" s="169"/>
      <c r="AK621" s="169"/>
      <c r="AL621" s="169"/>
      <c r="AM621" s="169"/>
      <c r="AN621" s="169"/>
      <c r="AO621" s="169"/>
      <c r="AP621" s="169"/>
      <c r="AQ621" s="169"/>
      <c r="AR621" s="169"/>
      <c r="AS621" s="169"/>
      <c r="AT621" s="169"/>
      <c r="AU621" s="169"/>
      <c r="AV621" s="169"/>
      <c r="AW621" s="169"/>
      <c r="AX621" s="169"/>
      <c r="AY621" s="169"/>
      <c r="AZ621" s="169"/>
      <c r="BA621" s="169"/>
      <c r="BB621" s="169"/>
      <c r="BC621" s="169"/>
      <c r="BD621" s="169"/>
      <c r="BE621" s="169"/>
      <c r="BF621" s="169"/>
      <c r="BG621" s="169"/>
      <c r="BH621" s="169"/>
    </row>
    <row r="622" spans="1:60" outlineLevel="1" x14ac:dyDescent="0.2">
      <c r="A622" s="170"/>
      <c r="B622" s="181"/>
      <c r="C622" s="210" t="s">
        <v>914</v>
      </c>
      <c r="D622" s="184"/>
      <c r="E622" s="188">
        <v>6.26</v>
      </c>
      <c r="F622" s="193"/>
      <c r="G622" s="193"/>
      <c r="H622" s="193"/>
      <c r="I622" s="193"/>
      <c r="J622" s="193"/>
      <c r="K622" s="193"/>
      <c r="L622" s="193"/>
      <c r="M622" s="193"/>
      <c r="N622" s="193"/>
      <c r="O622" s="193"/>
      <c r="P622" s="193"/>
      <c r="Q622" s="193"/>
      <c r="R622" s="193"/>
      <c r="S622" s="193"/>
      <c r="T622" s="193"/>
      <c r="U622" s="194"/>
      <c r="V622" s="193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 t="s">
        <v>222</v>
      </c>
      <c r="AH622" s="169">
        <v>0</v>
      </c>
      <c r="AI622" s="169"/>
      <c r="AJ622" s="169"/>
      <c r="AK622" s="169"/>
      <c r="AL622" s="169"/>
      <c r="AM622" s="169"/>
      <c r="AN622" s="169"/>
      <c r="AO622" s="169"/>
      <c r="AP622" s="169"/>
      <c r="AQ622" s="169"/>
      <c r="AR622" s="169"/>
      <c r="AS622" s="169"/>
      <c r="AT622" s="169"/>
      <c r="AU622" s="169"/>
      <c r="AV622" s="169"/>
      <c r="AW622" s="169"/>
      <c r="AX622" s="169"/>
      <c r="AY622" s="169"/>
      <c r="AZ622" s="169"/>
      <c r="BA622" s="169"/>
      <c r="BB622" s="169"/>
      <c r="BC622" s="169"/>
      <c r="BD622" s="169"/>
      <c r="BE622" s="169"/>
      <c r="BF622" s="169"/>
      <c r="BG622" s="169"/>
      <c r="BH622" s="169"/>
    </row>
    <row r="623" spans="1:60" outlineLevel="1" x14ac:dyDescent="0.2">
      <c r="A623" s="170"/>
      <c r="B623" s="181"/>
      <c r="C623" s="210" t="s">
        <v>915</v>
      </c>
      <c r="D623" s="184"/>
      <c r="E623" s="188">
        <v>5.9</v>
      </c>
      <c r="F623" s="193"/>
      <c r="G623" s="193"/>
      <c r="H623" s="193"/>
      <c r="I623" s="193"/>
      <c r="J623" s="193"/>
      <c r="K623" s="193"/>
      <c r="L623" s="193"/>
      <c r="M623" s="193"/>
      <c r="N623" s="193"/>
      <c r="O623" s="193"/>
      <c r="P623" s="193"/>
      <c r="Q623" s="193"/>
      <c r="R623" s="193"/>
      <c r="S623" s="193"/>
      <c r="T623" s="193"/>
      <c r="U623" s="194"/>
      <c r="V623" s="193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 t="s">
        <v>222</v>
      </c>
      <c r="AH623" s="169">
        <v>0</v>
      </c>
      <c r="AI623" s="169"/>
      <c r="AJ623" s="169"/>
      <c r="AK623" s="169"/>
      <c r="AL623" s="169"/>
      <c r="AM623" s="169"/>
      <c r="AN623" s="169"/>
      <c r="AO623" s="169"/>
      <c r="AP623" s="169"/>
      <c r="AQ623" s="169"/>
      <c r="AR623" s="169"/>
      <c r="AS623" s="169"/>
      <c r="AT623" s="169"/>
      <c r="AU623" s="169"/>
      <c r="AV623" s="169"/>
      <c r="AW623" s="169"/>
      <c r="AX623" s="169"/>
      <c r="AY623" s="169"/>
      <c r="AZ623" s="169"/>
      <c r="BA623" s="169"/>
      <c r="BB623" s="169"/>
      <c r="BC623" s="169"/>
      <c r="BD623" s="169"/>
      <c r="BE623" s="169"/>
      <c r="BF623" s="169"/>
      <c r="BG623" s="169"/>
      <c r="BH623" s="169"/>
    </row>
    <row r="624" spans="1:60" outlineLevel="1" x14ac:dyDescent="0.2">
      <c r="A624" s="170"/>
      <c r="B624" s="181"/>
      <c r="C624" s="210" t="s">
        <v>916</v>
      </c>
      <c r="D624" s="184"/>
      <c r="E624" s="188">
        <v>6.3</v>
      </c>
      <c r="F624" s="193"/>
      <c r="G624" s="193"/>
      <c r="H624" s="193"/>
      <c r="I624" s="193"/>
      <c r="J624" s="193"/>
      <c r="K624" s="193"/>
      <c r="L624" s="193"/>
      <c r="M624" s="193"/>
      <c r="N624" s="193"/>
      <c r="O624" s="193"/>
      <c r="P624" s="193"/>
      <c r="Q624" s="193"/>
      <c r="R624" s="193"/>
      <c r="S624" s="193"/>
      <c r="T624" s="193"/>
      <c r="U624" s="194"/>
      <c r="V624" s="193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 t="s">
        <v>222</v>
      </c>
      <c r="AH624" s="169">
        <v>0</v>
      </c>
      <c r="AI624" s="169"/>
      <c r="AJ624" s="169"/>
      <c r="AK624" s="169"/>
      <c r="AL624" s="169"/>
      <c r="AM624" s="169"/>
      <c r="AN624" s="169"/>
      <c r="AO624" s="169"/>
      <c r="AP624" s="169"/>
      <c r="AQ624" s="169"/>
      <c r="AR624" s="169"/>
      <c r="AS624" s="169"/>
      <c r="AT624" s="169"/>
      <c r="AU624" s="169"/>
      <c r="AV624" s="169"/>
      <c r="AW624" s="169"/>
      <c r="AX624" s="169"/>
      <c r="AY624" s="169"/>
      <c r="AZ624" s="169"/>
      <c r="BA624" s="169"/>
      <c r="BB624" s="169"/>
      <c r="BC624" s="169"/>
      <c r="BD624" s="169"/>
      <c r="BE624" s="169"/>
      <c r="BF624" s="169"/>
      <c r="BG624" s="169"/>
      <c r="BH624" s="169"/>
    </row>
    <row r="625" spans="1:60" ht="22.5" outlineLevel="1" x14ac:dyDescent="0.2">
      <c r="A625" s="170">
        <v>204</v>
      </c>
      <c r="B625" s="181" t="s">
        <v>917</v>
      </c>
      <c r="C625" s="209" t="s">
        <v>918</v>
      </c>
      <c r="D625" s="183" t="s">
        <v>338</v>
      </c>
      <c r="E625" s="187">
        <v>2</v>
      </c>
      <c r="F625" s="192"/>
      <c r="G625" s="193">
        <f t="shared" ref="G625:G633" si="0">ROUND(E625*F625,2)</f>
        <v>0</v>
      </c>
      <c r="H625" s="192"/>
      <c r="I625" s="193">
        <f t="shared" ref="I625:I633" si="1">ROUND(E625*H625,2)</f>
        <v>0</v>
      </c>
      <c r="J625" s="192"/>
      <c r="K625" s="193">
        <f t="shared" ref="K625:K633" si="2">ROUND(E625*J625,2)</f>
        <v>0</v>
      </c>
      <c r="L625" s="193">
        <v>15</v>
      </c>
      <c r="M625" s="193">
        <f t="shared" ref="M625:M633" si="3">G625*(1+L625/100)</f>
        <v>0</v>
      </c>
      <c r="N625" s="193">
        <v>3.7999999999999999E-2</v>
      </c>
      <c r="O625" s="193">
        <f t="shared" ref="O625:O633" si="4">ROUND(E625*N625,2)</f>
        <v>0.08</v>
      </c>
      <c r="P625" s="193">
        <v>0</v>
      </c>
      <c r="Q625" s="193">
        <f t="shared" ref="Q625:Q633" si="5">ROUND(E625*P625,2)</f>
        <v>0</v>
      </c>
      <c r="R625" s="193"/>
      <c r="S625" s="193" t="s">
        <v>269</v>
      </c>
      <c r="T625" s="193">
        <v>0</v>
      </c>
      <c r="U625" s="194">
        <f t="shared" ref="U625:U633" si="6">ROUND(E625*T625,2)</f>
        <v>0</v>
      </c>
      <c r="V625" s="193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 t="s">
        <v>311</v>
      </c>
      <c r="AH625" s="169"/>
      <c r="AI625" s="169"/>
      <c r="AJ625" s="169"/>
      <c r="AK625" s="169"/>
      <c r="AL625" s="169"/>
      <c r="AM625" s="169"/>
      <c r="AN625" s="169"/>
      <c r="AO625" s="169"/>
      <c r="AP625" s="169"/>
      <c r="AQ625" s="169"/>
      <c r="AR625" s="169"/>
      <c r="AS625" s="169"/>
      <c r="AT625" s="169"/>
      <c r="AU625" s="169"/>
      <c r="AV625" s="169"/>
      <c r="AW625" s="169"/>
      <c r="AX625" s="169"/>
      <c r="AY625" s="169"/>
      <c r="AZ625" s="169"/>
      <c r="BA625" s="169"/>
      <c r="BB625" s="169"/>
      <c r="BC625" s="169"/>
      <c r="BD625" s="169"/>
      <c r="BE625" s="169"/>
      <c r="BF625" s="169"/>
      <c r="BG625" s="169"/>
      <c r="BH625" s="169"/>
    </row>
    <row r="626" spans="1:60" ht="22.5" outlineLevel="1" x14ac:dyDescent="0.2">
      <c r="A626" s="170">
        <v>205</v>
      </c>
      <c r="B626" s="181" t="s">
        <v>919</v>
      </c>
      <c r="C626" s="209" t="s">
        <v>920</v>
      </c>
      <c r="D626" s="183" t="s">
        <v>338</v>
      </c>
      <c r="E626" s="187">
        <v>1</v>
      </c>
      <c r="F626" s="192"/>
      <c r="G626" s="193">
        <f t="shared" si="0"/>
        <v>0</v>
      </c>
      <c r="H626" s="192"/>
      <c r="I626" s="193">
        <f t="shared" si="1"/>
        <v>0</v>
      </c>
      <c r="J626" s="192"/>
      <c r="K626" s="193">
        <f t="shared" si="2"/>
        <v>0</v>
      </c>
      <c r="L626" s="193">
        <v>15</v>
      </c>
      <c r="M626" s="193">
        <f t="shared" si="3"/>
        <v>0</v>
      </c>
      <c r="N626" s="193">
        <v>6.8000000000000005E-2</v>
      </c>
      <c r="O626" s="193">
        <f t="shared" si="4"/>
        <v>7.0000000000000007E-2</v>
      </c>
      <c r="P626" s="193">
        <v>0</v>
      </c>
      <c r="Q626" s="193">
        <f t="shared" si="5"/>
        <v>0</v>
      </c>
      <c r="R626" s="193"/>
      <c r="S626" s="193" t="s">
        <v>269</v>
      </c>
      <c r="T626" s="193">
        <v>0</v>
      </c>
      <c r="U626" s="194">
        <f t="shared" si="6"/>
        <v>0</v>
      </c>
      <c r="V626" s="193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 t="s">
        <v>311</v>
      </c>
      <c r="AH626" s="169"/>
      <c r="AI626" s="169"/>
      <c r="AJ626" s="169"/>
      <c r="AK626" s="169"/>
      <c r="AL626" s="169"/>
      <c r="AM626" s="169"/>
      <c r="AN626" s="169"/>
      <c r="AO626" s="169"/>
      <c r="AP626" s="169"/>
      <c r="AQ626" s="169"/>
      <c r="AR626" s="169"/>
      <c r="AS626" s="169"/>
      <c r="AT626" s="169"/>
      <c r="AU626" s="169"/>
      <c r="AV626" s="169"/>
      <c r="AW626" s="169"/>
      <c r="AX626" s="169"/>
      <c r="AY626" s="169"/>
      <c r="AZ626" s="169"/>
      <c r="BA626" s="169"/>
      <c r="BB626" s="169"/>
      <c r="BC626" s="169"/>
      <c r="BD626" s="169"/>
      <c r="BE626" s="169"/>
      <c r="BF626" s="169"/>
      <c r="BG626" s="169"/>
      <c r="BH626" s="169"/>
    </row>
    <row r="627" spans="1:60" ht="22.5" outlineLevel="1" x14ac:dyDescent="0.2">
      <c r="A627" s="170">
        <v>206</v>
      </c>
      <c r="B627" s="181" t="s">
        <v>921</v>
      </c>
      <c r="C627" s="209" t="s">
        <v>922</v>
      </c>
      <c r="D627" s="183" t="s">
        <v>338</v>
      </c>
      <c r="E627" s="187">
        <v>1</v>
      </c>
      <c r="F627" s="192"/>
      <c r="G627" s="193">
        <f t="shared" si="0"/>
        <v>0</v>
      </c>
      <c r="H627" s="192"/>
      <c r="I627" s="193">
        <f t="shared" si="1"/>
        <v>0</v>
      </c>
      <c r="J627" s="192"/>
      <c r="K627" s="193">
        <f t="shared" si="2"/>
        <v>0</v>
      </c>
      <c r="L627" s="193">
        <v>15</v>
      </c>
      <c r="M627" s="193">
        <f t="shared" si="3"/>
        <v>0</v>
      </c>
      <c r="N627" s="193">
        <v>3.6999999999999998E-2</v>
      </c>
      <c r="O627" s="193">
        <f t="shared" si="4"/>
        <v>0.04</v>
      </c>
      <c r="P627" s="193">
        <v>0</v>
      </c>
      <c r="Q627" s="193">
        <f t="shared" si="5"/>
        <v>0</v>
      </c>
      <c r="R627" s="193"/>
      <c r="S627" s="193" t="s">
        <v>269</v>
      </c>
      <c r="T627" s="193">
        <v>0</v>
      </c>
      <c r="U627" s="194">
        <f t="shared" si="6"/>
        <v>0</v>
      </c>
      <c r="V627" s="193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 t="s">
        <v>311</v>
      </c>
      <c r="AH627" s="169"/>
      <c r="AI627" s="169"/>
      <c r="AJ627" s="169"/>
      <c r="AK627" s="169"/>
      <c r="AL627" s="169"/>
      <c r="AM627" s="169"/>
      <c r="AN627" s="169"/>
      <c r="AO627" s="169"/>
      <c r="AP627" s="169"/>
      <c r="AQ627" s="169"/>
      <c r="AR627" s="169"/>
      <c r="AS627" s="169"/>
      <c r="AT627" s="169"/>
      <c r="AU627" s="169"/>
      <c r="AV627" s="169"/>
      <c r="AW627" s="169"/>
      <c r="AX627" s="169"/>
      <c r="AY627" s="169"/>
      <c r="AZ627" s="169"/>
      <c r="BA627" s="169"/>
      <c r="BB627" s="169"/>
      <c r="BC627" s="169"/>
      <c r="BD627" s="169"/>
      <c r="BE627" s="169"/>
      <c r="BF627" s="169"/>
      <c r="BG627" s="169"/>
      <c r="BH627" s="169"/>
    </row>
    <row r="628" spans="1:60" ht="22.5" outlineLevel="1" x14ac:dyDescent="0.2">
      <c r="A628" s="170">
        <v>207</v>
      </c>
      <c r="B628" s="181" t="s">
        <v>923</v>
      </c>
      <c r="C628" s="209" t="s">
        <v>924</v>
      </c>
      <c r="D628" s="183" t="s">
        <v>338</v>
      </c>
      <c r="E628" s="187">
        <v>1</v>
      </c>
      <c r="F628" s="192"/>
      <c r="G628" s="193">
        <f t="shared" si="0"/>
        <v>0</v>
      </c>
      <c r="H628" s="192"/>
      <c r="I628" s="193">
        <f t="shared" si="1"/>
        <v>0</v>
      </c>
      <c r="J628" s="192"/>
      <c r="K628" s="193">
        <f t="shared" si="2"/>
        <v>0</v>
      </c>
      <c r="L628" s="193">
        <v>15</v>
      </c>
      <c r="M628" s="193">
        <f t="shared" si="3"/>
        <v>0</v>
      </c>
      <c r="N628" s="193">
        <v>4.8000000000000001E-2</v>
      </c>
      <c r="O628" s="193">
        <f t="shared" si="4"/>
        <v>0.05</v>
      </c>
      <c r="P628" s="193">
        <v>0</v>
      </c>
      <c r="Q628" s="193">
        <f t="shared" si="5"/>
        <v>0</v>
      </c>
      <c r="R628" s="193"/>
      <c r="S628" s="193" t="s">
        <v>269</v>
      </c>
      <c r="T628" s="193">
        <v>0</v>
      </c>
      <c r="U628" s="194">
        <f t="shared" si="6"/>
        <v>0</v>
      </c>
      <c r="V628" s="193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 t="s">
        <v>311</v>
      </c>
      <c r="AH628" s="169"/>
      <c r="AI628" s="169"/>
      <c r="AJ628" s="169"/>
      <c r="AK628" s="169"/>
      <c r="AL628" s="169"/>
      <c r="AM628" s="169"/>
      <c r="AN628" s="169"/>
      <c r="AO628" s="169"/>
      <c r="AP628" s="169"/>
      <c r="AQ628" s="169"/>
      <c r="AR628" s="169"/>
      <c r="AS628" s="169"/>
      <c r="AT628" s="169"/>
      <c r="AU628" s="169"/>
      <c r="AV628" s="169"/>
      <c r="AW628" s="169"/>
      <c r="AX628" s="169"/>
      <c r="AY628" s="169"/>
      <c r="AZ628" s="169"/>
      <c r="BA628" s="169"/>
      <c r="BB628" s="169"/>
      <c r="BC628" s="169"/>
      <c r="BD628" s="169"/>
      <c r="BE628" s="169"/>
      <c r="BF628" s="169"/>
      <c r="BG628" s="169"/>
      <c r="BH628" s="169"/>
    </row>
    <row r="629" spans="1:60" outlineLevel="1" x14ac:dyDescent="0.2">
      <c r="A629" s="170">
        <v>208</v>
      </c>
      <c r="B629" s="181" t="s">
        <v>925</v>
      </c>
      <c r="C629" s="209" t="s">
        <v>926</v>
      </c>
      <c r="D629" s="183" t="s">
        <v>338</v>
      </c>
      <c r="E629" s="187">
        <v>1</v>
      </c>
      <c r="F629" s="192"/>
      <c r="G629" s="193">
        <f t="shared" si="0"/>
        <v>0</v>
      </c>
      <c r="H629" s="192"/>
      <c r="I629" s="193">
        <f t="shared" si="1"/>
        <v>0</v>
      </c>
      <c r="J629" s="192"/>
      <c r="K629" s="193">
        <f t="shared" si="2"/>
        <v>0</v>
      </c>
      <c r="L629" s="193">
        <v>15</v>
      </c>
      <c r="M629" s="193">
        <f t="shared" si="3"/>
        <v>0</v>
      </c>
      <c r="N629" s="193">
        <v>1.17E-3</v>
      </c>
      <c r="O629" s="193">
        <f t="shared" si="4"/>
        <v>0</v>
      </c>
      <c r="P629" s="193">
        <v>0</v>
      </c>
      <c r="Q629" s="193">
        <f t="shared" si="5"/>
        <v>0</v>
      </c>
      <c r="R629" s="193" t="s">
        <v>911</v>
      </c>
      <c r="S629" s="193" t="s">
        <v>217</v>
      </c>
      <c r="T629" s="193">
        <v>0.35099999999999998</v>
      </c>
      <c r="U629" s="194">
        <f t="shared" si="6"/>
        <v>0.35</v>
      </c>
      <c r="V629" s="193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 t="s">
        <v>218</v>
      </c>
      <c r="AH629" s="169"/>
      <c r="AI629" s="169"/>
      <c r="AJ629" s="169"/>
      <c r="AK629" s="169"/>
      <c r="AL629" s="169"/>
      <c r="AM629" s="169"/>
      <c r="AN629" s="169"/>
      <c r="AO629" s="169"/>
      <c r="AP629" s="169"/>
      <c r="AQ629" s="169"/>
      <c r="AR629" s="169"/>
      <c r="AS629" s="169"/>
      <c r="AT629" s="169"/>
      <c r="AU629" s="169"/>
      <c r="AV629" s="169"/>
      <c r="AW629" s="169"/>
      <c r="AX629" s="169"/>
      <c r="AY629" s="169"/>
      <c r="AZ629" s="169"/>
      <c r="BA629" s="169"/>
      <c r="BB629" s="169"/>
      <c r="BC629" s="169"/>
      <c r="BD629" s="169"/>
      <c r="BE629" s="169"/>
      <c r="BF629" s="169"/>
      <c r="BG629" s="169"/>
      <c r="BH629" s="169"/>
    </row>
    <row r="630" spans="1:60" ht="33.75" outlineLevel="1" x14ac:dyDescent="0.2">
      <c r="A630" s="170">
        <v>209</v>
      </c>
      <c r="B630" s="181" t="s">
        <v>927</v>
      </c>
      <c r="C630" s="209" t="s">
        <v>928</v>
      </c>
      <c r="D630" s="183" t="s">
        <v>338</v>
      </c>
      <c r="E630" s="187">
        <v>1</v>
      </c>
      <c r="F630" s="192"/>
      <c r="G630" s="193">
        <f t="shared" si="0"/>
        <v>0</v>
      </c>
      <c r="H630" s="192"/>
      <c r="I630" s="193">
        <f t="shared" si="1"/>
        <v>0</v>
      </c>
      <c r="J630" s="192"/>
      <c r="K630" s="193">
        <f t="shared" si="2"/>
        <v>0</v>
      </c>
      <c r="L630" s="193">
        <v>15</v>
      </c>
      <c r="M630" s="193">
        <f t="shared" si="3"/>
        <v>0</v>
      </c>
      <c r="N630" s="193">
        <v>2.2499999999999999E-2</v>
      </c>
      <c r="O630" s="193">
        <f t="shared" si="4"/>
        <v>0.02</v>
      </c>
      <c r="P630" s="193">
        <v>0</v>
      </c>
      <c r="Q630" s="193">
        <f t="shared" si="5"/>
        <v>0</v>
      </c>
      <c r="R630" s="193"/>
      <c r="S630" s="193" t="s">
        <v>269</v>
      </c>
      <c r="T630" s="193">
        <v>0</v>
      </c>
      <c r="U630" s="194">
        <f t="shared" si="6"/>
        <v>0</v>
      </c>
      <c r="V630" s="193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 t="s">
        <v>311</v>
      </c>
      <c r="AH630" s="169"/>
      <c r="AI630" s="169"/>
      <c r="AJ630" s="169"/>
      <c r="AK630" s="169"/>
      <c r="AL630" s="169"/>
      <c r="AM630" s="169"/>
      <c r="AN630" s="169"/>
      <c r="AO630" s="169"/>
      <c r="AP630" s="169"/>
      <c r="AQ630" s="169"/>
      <c r="AR630" s="169"/>
      <c r="AS630" s="169"/>
      <c r="AT630" s="169"/>
      <c r="AU630" s="169"/>
      <c r="AV630" s="169"/>
      <c r="AW630" s="169"/>
      <c r="AX630" s="169"/>
      <c r="AY630" s="169"/>
      <c r="AZ630" s="169"/>
      <c r="BA630" s="169"/>
      <c r="BB630" s="169"/>
      <c r="BC630" s="169"/>
      <c r="BD630" s="169"/>
      <c r="BE630" s="169"/>
      <c r="BF630" s="169"/>
      <c r="BG630" s="169"/>
      <c r="BH630" s="169"/>
    </row>
    <row r="631" spans="1:60" outlineLevel="1" x14ac:dyDescent="0.2">
      <c r="A631" s="170">
        <v>210</v>
      </c>
      <c r="B631" s="181" t="s">
        <v>929</v>
      </c>
      <c r="C631" s="209" t="s">
        <v>930</v>
      </c>
      <c r="D631" s="183" t="s">
        <v>338</v>
      </c>
      <c r="E631" s="187">
        <v>9</v>
      </c>
      <c r="F631" s="192"/>
      <c r="G631" s="193">
        <f t="shared" si="0"/>
        <v>0</v>
      </c>
      <c r="H631" s="192"/>
      <c r="I631" s="193">
        <f t="shared" si="1"/>
        <v>0</v>
      </c>
      <c r="J631" s="192"/>
      <c r="K631" s="193">
        <f t="shared" si="2"/>
        <v>0</v>
      </c>
      <c r="L631" s="193">
        <v>15</v>
      </c>
      <c r="M631" s="193">
        <f t="shared" si="3"/>
        <v>0</v>
      </c>
      <c r="N631" s="193">
        <v>1.5499999999999999E-3</v>
      </c>
      <c r="O631" s="193">
        <f t="shared" si="4"/>
        <v>0.01</v>
      </c>
      <c r="P631" s="193">
        <v>0</v>
      </c>
      <c r="Q631" s="193">
        <f t="shared" si="5"/>
        <v>0</v>
      </c>
      <c r="R631" s="193" t="s">
        <v>911</v>
      </c>
      <c r="S631" s="193" t="s">
        <v>217</v>
      </c>
      <c r="T631" s="193">
        <v>0.38500000000000001</v>
      </c>
      <c r="U631" s="194">
        <f t="shared" si="6"/>
        <v>3.47</v>
      </c>
      <c r="V631" s="193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 t="s">
        <v>218</v>
      </c>
      <c r="AH631" s="169"/>
      <c r="AI631" s="169"/>
      <c r="AJ631" s="169"/>
      <c r="AK631" s="169"/>
      <c r="AL631" s="169"/>
      <c r="AM631" s="169"/>
      <c r="AN631" s="169"/>
      <c r="AO631" s="169"/>
      <c r="AP631" s="169"/>
      <c r="AQ631" s="169"/>
      <c r="AR631" s="169"/>
      <c r="AS631" s="169"/>
      <c r="AT631" s="169"/>
      <c r="AU631" s="169"/>
      <c r="AV631" s="169"/>
      <c r="AW631" s="169"/>
      <c r="AX631" s="169"/>
      <c r="AY631" s="169"/>
      <c r="AZ631" s="169"/>
      <c r="BA631" s="169"/>
      <c r="BB631" s="169"/>
      <c r="BC631" s="169"/>
      <c r="BD631" s="169"/>
      <c r="BE631" s="169"/>
      <c r="BF631" s="169"/>
      <c r="BG631" s="169"/>
      <c r="BH631" s="169"/>
    </row>
    <row r="632" spans="1:60" ht="33.75" outlineLevel="1" x14ac:dyDescent="0.2">
      <c r="A632" s="170">
        <v>211</v>
      </c>
      <c r="B632" s="181" t="s">
        <v>931</v>
      </c>
      <c r="C632" s="209" t="s">
        <v>932</v>
      </c>
      <c r="D632" s="183" t="s">
        <v>338</v>
      </c>
      <c r="E632" s="187">
        <v>6</v>
      </c>
      <c r="F632" s="192"/>
      <c r="G632" s="193">
        <f t="shared" si="0"/>
        <v>0</v>
      </c>
      <c r="H632" s="192"/>
      <c r="I632" s="193">
        <f t="shared" si="1"/>
        <v>0</v>
      </c>
      <c r="J632" s="192"/>
      <c r="K632" s="193">
        <f t="shared" si="2"/>
        <v>0</v>
      </c>
      <c r="L632" s="193">
        <v>15</v>
      </c>
      <c r="M632" s="193">
        <f t="shared" si="3"/>
        <v>0</v>
      </c>
      <c r="N632" s="193">
        <v>4.0500000000000001E-2</v>
      </c>
      <c r="O632" s="193">
        <f t="shared" si="4"/>
        <v>0.24</v>
      </c>
      <c r="P632" s="193">
        <v>0</v>
      </c>
      <c r="Q632" s="193">
        <f t="shared" si="5"/>
        <v>0</v>
      </c>
      <c r="R632" s="193"/>
      <c r="S632" s="193" t="s">
        <v>269</v>
      </c>
      <c r="T632" s="193">
        <v>0</v>
      </c>
      <c r="U632" s="194">
        <f t="shared" si="6"/>
        <v>0</v>
      </c>
      <c r="V632" s="193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 t="s">
        <v>311</v>
      </c>
      <c r="AH632" s="169"/>
      <c r="AI632" s="169"/>
      <c r="AJ632" s="169"/>
      <c r="AK632" s="169"/>
      <c r="AL632" s="169"/>
      <c r="AM632" s="169"/>
      <c r="AN632" s="169"/>
      <c r="AO632" s="169"/>
      <c r="AP632" s="169"/>
      <c r="AQ632" s="169"/>
      <c r="AR632" s="169"/>
      <c r="AS632" s="169"/>
      <c r="AT632" s="169"/>
      <c r="AU632" s="169"/>
      <c r="AV632" s="169"/>
      <c r="AW632" s="169"/>
      <c r="AX632" s="169"/>
      <c r="AY632" s="169"/>
      <c r="AZ632" s="169"/>
      <c r="BA632" s="169"/>
      <c r="BB632" s="169"/>
      <c r="BC632" s="169"/>
      <c r="BD632" s="169"/>
      <c r="BE632" s="169"/>
      <c r="BF632" s="169"/>
      <c r="BG632" s="169"/>
      <c r="BH632" s="169"/>
    </row>
    <row r="633" spans="1:60" ht="33.75" outlineLevel="1" x14ac:dyDescent="0.2">
      <c r="A633" s="170">
        <v>212</v>
      </c>
      <c r="B633" s="181" t="s">
        <v>933</v>
      </c>
      <c r="C633" s="209" t="s">
        <v>934</v>
      </c>
      <c r="D633" s="183" t="s">
        <v>338</v>
      </c>
      <c r="E633" s="187">
        <v>3</v>
      </c>
      <c r="F633" s="192"/>
      <c r="G633" s="193">
        <f t="shared" si="0"/>
        <v>0</v>
      </c>
      <c r="H633" s="192"/>
      <c r="I633" s="193">
        <f t="shared" si="1"/>
        <v>0</v>
      </c>
      <c r="J633" s="192"/>
      <c r="K633" s="193">
        <f t="shared" si="2"/>
        <v>0</v>
      </c>
      <c r="L633" s="193">
        <v>15</v>
      </c>
      <c r="M633" s="193">
        <f t="shared" si="3"/>
        <v>0</v>
      </c>
      <c r="N633" s="193">
        <v>3.5999999999999997E-2</v>
      </c>
      <c r="O633" s="193">
        <f t="shared" si="4"/>
        <v>0.11</v>
      </c>
      <c r="P633" s="193">
        <v>0</v>
      </c>
      <c r="Q633" s="193">
        <f t="shared" si="5"/>
        <v>0</v>
      </c>
      <c r="R633" s="193"/>
      <c r="S633" s="193" t="s">
        <v>269</v>
      </c>
      <c r="T633" s="193">
        <v>0</v>
      </c>
      <c r="U633" s="194">
        <f t="shared" si="6"/>
        <v>0</v>
      </c>
      <c r="V633" s="193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 t="s">
        <v>311</v>
      </c>
      <c r="AH633" s="169"/>
      <c r="AI633" s="169"/>
      <c r="AJ633" s="169"/>
      <c r="AK633" s="169"/>
      <c r="AL633" s="169"/>
      <c r="AM633" s="169"/>
      <c r="AN633" s="169"/>
      <c r="AO633" s="169"/>
      <c r="AP633" s="169"/>
      <c r="AQ633" s="169"/>
      <c r="AR633" s="169"/>
      <c r="AS633" s="169"/>
      <c r="AT633" s="169"/>
      <c r="AU633" s="169"/>
      <c r="AV633" s="169"/>
      <c r="AW633" s="169"/>
      <c r="AX633" s="169"/>
      <c r="AY633" s="169"/>
      <c r="AZ633" s="169"/>
      <c r="BA633" s="169"/>
      <c r="BB633" s="169"/>
      <c r="BC633" s="169"/>
      <c r="BD633" s="169"/>
      <c r="BE633" s="169"/>
      <c r="BF633" s="169"/>
      <c r="BG633" s="169"/>
      <c r="BH633" s="169"/>
    </row>
    <row r="634" spans="1:60" outlineLevel="1" x14ac:dyDescent="0.2">
      <c r="A634" s="170"/>
      <c r="B634" s="181"/>
      <c r="C634" s="210" t="s">
        <v>935</v>
      </c>
      <c r="D634" s="184"/>
      <c r="E634" s="188">
        <v>1</v>
      </c>
      <c r="F634" s="193"/>
      <c r="G634" s="193"/>
      <c r="H634" s="193"/>
      <c r="I634" s="193"/>
      <c r="J634" s="193"/>
      <c r="K634" s="193"/>
      <c r="L634" s="193"/>
      <c r="M634" s="193"/>
      <c r="N634" s="193"/>
      <c r="O634" s="193"/>
      <c r="P634" s="193"/>
      <c r="Q634" s="193"/>
      <c r="R634" s="193"/>
      <c r="S634" s="193"/>
      <c r="T634" s="193"/>
      <c r="U634" s="194"/>
      <c r="V634" s="193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 t="s">
        <v>222</v>
      </c>
      <c r="AH634" s="169">
        <v>0</v>
      </c>
      <c r="AI634" s="169"/>
      <c r="AJ634" s="169"/>
      <c r="AK634" s="169"/>
      <c r="AL634" s="169"/>
      <c r="AM634" s="169"/>
      <c r="AN634" s="169"/>
      <c r="AO634" s="169"/>
      <c r="AP634" s="169"/>
      <c r="AQ634" s="169"/>
      <c r="AR634" s="169"/>
      <c r="AS634" s="169"/>
      <c r="AT634" s="169"/>
      <c r="AU634" s="169"/>
      <c r="AV634" s="169"/>
      <c r="AW634" s="169"/>
      <c r="AX634" s="169"/>
      <c r="AY634" s="169"/>
      <c r="AZ634" s="169"/>
      <c r="BA634" s="169"/>
      <c r="BB634" s="169"/>
      <c r="BC634" s="169"/>
      <c r="BD634" s="169"/>
      <c r="BE634" s="169"/>
      <c r="BF634" s="169"/>
      <c r="BG634" s="169"/>
      <c r="BH634" s="169"/>
    </row>
    <row r="635" spans="1:60" outlineLevel="1" x14ac:dyDescent="0.2">
      <c r="A635" s="170"/>
      <c r="B635" s="181"/>
      <c r="C635" s="210" t="s">
        <v>936</v>
      </c>
      <c r="D635" s="184"/>
      <c r="E635" s="188">
        <v>2</v>
      </c>
      <c r="F635" s="193"/>
      <c r="G635" s="193"/>
      <c r="H635" s="193"/>
      <c r="I635" s="193"/>
      <c r="J635" s="193"/>
      <c r="K635" s="193"/>
      <c r="L635" s="193"/>
      <c r="M635" s="193"/>
      <c r="N635" s="193"/>
      <c r="O635" s="193"/>
      <c r="P635" s="193"/>
      <c r="Q635" s="193"/>
      <c r="R635" s="193"/>
      <c r="S635" s="193"/>
      <c r="T635" s="193"/>
      <c r="U635" s="194"/>
      <c r="V635" s="193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 t="s">
        <v>222</v>
      </c>
      <c r="AH635" s="169">
        <v>0</v>
      </c>
      <c r="AI635" s="169"/>
      <c r="AJ635" s="169"/>
      <c r="AK635" s="169"/>
      <c r="AL635" s="169"/>
      <c r="AM635" s="169"/>
      <c r="AN635" s="169"/>
      <c r="AO635" s="169"/>
      <c r="AP635" s="169"/>
      <c r="AQ635" s="169"/>
      <c r="AR635" s="169"/>
      <c r="AS635" s="169"/>
      <c r="AT635" s="169"/>
      <c r="AU635" s="169"/>
      <c r="AV635" s="169"/>
      <c r="AW635" s="169"/>
      <c r="AX635" s="169"/>
      <c r="AY635" s="169"/>
      <c r="AZ635" s="169"/>
      <c r="BA635" s="169"/>
      <c r="BB635" s="169"/>
      <c r="BC635" s="169"/>
      <c r="BD635" s="169"/>
      <c r="BE635" s="169"/>
      <c r="BF635" s="169"/>
      <c r="BG635" s="169"/>
      <c r="BH635" s="169"/>
    </row>
    <row r="636" spans="1:60" outlineLevel="1" x14ac:dyDescent="0.2">
      <c r="A636" s="170">
        <v>213</v>
      </c>
      <c r="B636" s="181" t="s">
        <v>937</v>
      </c>
      <c r="C636" s="209" t="s">
        <v>938</v>
      </c>
      <c r="D636" s="183" t="s">
        <v>338</v>
      </c>
      <c r="E636" s="187">
        <v>6</v>
      </c>
      <c r="F636" s="192"/>
      <c r="G636" s="193">
        <f t="shared" ref="G636:G648" si="7">ROUND(E636*F636,2)</f>
        <v>0</v>
      </c>
      <c r="H636" s="192"/>
      <c r="I636" s="193">
        <f t="shared" ref="I636:I648" si="8">ROUND(E636*H636,2)</f>
        <v>0</v>
      </c>
      <c r="J636" s="192"/>
      <c r="K636" s="193">
        <f t="shared" ref="K636:K648" si="9">ROUND(E636*J636,2)</f>
        <v>0</v>
      </c>
      <c r="L636" s="193">
        <v>15</v>
      </c>
      <c r="M636" s="193">
        <f t="shared" ref="M636:M648" si="10">G636*(1+L636/100)</f>
        <v>0</v>
      </c>
      <c r="N636" s="193">
        <v>1.58E-3</v>
      </c>
      <c r="O636" s="193">
        <f t="shared" ref="O636:O648" si="11">ROUND(E636*N636,2)</f>
        <v>0.01</v>
      </c>
      <c r="P636" s="193">
        <v>0</v>
      </c>
      <c r="Q636" s="193">
        <f t="shared" ref="Q636:Q648" si="12">ROUND(E636*P636,2)</f>
        <v>0</v>
      </c>
      <c r="R636" s="193" t="s">
        <v>911</v>
      </c>
      <c r="S636" s="193" t="s">
        <v>217</v>
      </c>
      <c r="T636" s="193">
        <v>0.438</v>
      </c>
      <c r="U636" s="194">
        <f t="shared" ref="U636:U648" si="13">ROUND(E636*T636,2)</f>
        <v>2.63</v>
      </c>
      <c r="V636" s="193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 t="s">
        <v>218</v>
      </c>
      <c r="AH636" s="169"/>
      <c r="AI636" s="169"/>
      <c r="AJ636" s="169"/>
      <c r="AK636" s="169"/>
      <c r="AL636" s="169"/>
      <c r="AM636" s="169"/>
      <c r="AN636" s="169"/>
      <c r="AO636" s="169"/>
      <c r="AP636" s="169"/>
      <c r="AQ636" s="169"/>
      <c r="AR636" s="169"/>
      <c r="AS636" s="169"/>
      <c r="AT636" s="169"/>
      <c r="AU636" s="169"/>
      <c r="AV636" s="169"/>
      <c r="AW636" s="169"/>
      <c r="AX636" s="169"/>
      <c r="AY636" s="169"/>
      <c r="AZ636" s="169"/>
      <c r="BA636" s="169"/>
      <c r="BB636" s="169"/>
      <c r="BC636" s="169"/>
      <c r="BD636" s="169"/>
      <c r="BE636" s="169"/>
      <c r="BF636" s="169"/>
      <c r="BG636" s="169"/>
      <c r="BH636" s="169"/>
    </row>
    <row r="637" spans="1:60" ht="22.5" outlineLevel="1" x14ac:dyDescent="0.2">
      <c r="A637" s="170">
        <v>214</v>
      </c>
      <c r="B637" s="181" t="s">
        <v>939</v>
      </c>
      <c r="C637" s="209" t="s">
        <v>940</v>
      </c>
      <c r="D637" s="183" t="s">
        <v>338</v>
      </c>
      <c r="E637" s="187">
        <v>5</v>
      </c>
      <c r="F637" s="192"/>
      <c r="G637" s="193">
        <f t="shared" si="7"/>
        <v>0</v>
      </c>
      <c r="H637" s="192"/>
      <c r="I637" s="193">
        <f t="shared" si="8"/>
        <v>0</v>
      </c>
      <c r="J637" s="192"/>
      <c r="K637" s="193">
        <f t="shared" si="9"/>
        <v>0</v>
      </c>
      <c r="L637" s="193">
        <v>15</v>
      </c>
      <c r="M637" s="193">
        <f t="shared" si="10"/>
        <v>0</v>
      </c>
      <c r="N637" s="193">
        <v>3.15E-2</v>
      </c>
      <c r="O637" s="193">
        <f t="shared" si="11"/>
        <v>0.16</v>
      </c>
      <c r="P637" s="193">
        <v>0</v>
      </c>
      <c r="Q637" s="193">
        <f t="shared" si="12"/>
        <v>0</v>
      </c>
      <c r="R637" s="193"/>
      <c r="S637" s="193" t="s">
        <v>269</v>
      </c>
      <c r="T637" s="193">
        <v>0</v>
      </c>
      <c r="U637" s="194">
        <f t="shared" si="13"/>
        <v>0</v>
      </c>
      <c r="V637" s="193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 t="s">
        <v>311</v>
      </c>
      <c r="AH637" s="169"/>
      <c r="AI637" s="169"/>
      <c r="AJ637" s="169"/>
      <c r="AK637" s="169"/>
      <c r="AL637" s="169"/>
      <c r="AM637" s="169"/>
      <c r="AN637" s="169"/>
      <c r="AO637" s="169"/>
      <c r="AP637" s="169"/>
      <c r="AQ637" s="169"/>
      <c r="AR637" s="169"/>
      <c r="AS637" s="169"/>
      <c r="AT637" s="169"/>
      <c r="AU637" s="169"/>
      <c r="AV637" s="169"/>
      <c r="AW637" s="169"/>
      <c r="AX637" s="169"/>
      <c r="AY637" s="169"/>
      <c r="AZ637" s="169"/>
      <c r="BA637" s="169"/>
      <c r="BB637" s="169"/>
      <c r="BC637" s="169"/>
      <c r="BD637" s="169"/>
      <c r="BE637" s="169"/>
      <c r="BF637" s="169"/>
      <c r="BG637" s="169"/>
      <c r="BH637" s="169"/>
    </row>
    <row r="638" spans="1:60" ht="22.5" outlineLevel="1" x14ac:dyDescent="0.2">
      <c r="A638" s="170">
        <v>215</v>
      </c>
      <c r="B638" s="181" t="s">
        <v>941</v>
      </c>
      <c r="C638" s="209" t="s">
        <v>942</v>
      </c>
      <c r="D638" s="183" t="s">
        <v>338</v>
      </c>
      <c r="E638" s="187">
        <v>1</v>
      </c>
      <c r="F638" s="192"/>
      <c r="G638" s="193">
        <f t="shared" si="7"/>
        <v>0</v>
      </c>
      <c r="H638" s="192"/>
      <c r="I638" s="193">
        <f t="shared" si="8"/>
        <v>0</v>
      </c>
      <c r="J638" s="192"/>
      <c r="K638" s="193">
        <f t="shared" si="9"/>
        <v>0</v>
      </c>
      <c r="L638" s="193">
        <v>15</v>
      </c>
      <c r="M638" s="193">
        <f t="shared" si="10"/>
        <v>0</v>
      </c>
      <c r="N638" s="193">
        <v>3.5999999999999997E-2</v>
      </c>
      <c r="O638" s="193">
        <f t="shared" si="11"/>
        <v>0.04</v>
      </c>
      <c r="P638" s="193">
        <v>0</v>
      </c>
      <c r="Q638" s="193">
        <f t="shared" si="12"/>
        <v>0</v>
      </c>
      <c r="R638" s="193"/>
      <c r="S638" s="193" t="s">
        <v>269</v>
      </c>
      <c r="T638" s="193">
        <v>0</v>
      </c>
      <c r="U638" s="194">
        <f t="shared" si="13"/>
        <v>0</v>
      </c>
      <c r="V638" s="193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 t="s">
        <v>311</v>
      </c>
      <c r="AH638" s="169"/>
      <c r="AI638" s="169"/>
      <c r="AJ638" s="169"/>
      <c r="AK638" s="169"/>
      <c r="AL638" s="169"/>
      <c r="AM638" s="169"/>
      <c r="AN638" s="169"/>
      <c r="AO638" s="169"/>
      <c r="AP638" s="169"/>
      <c r="AQ638" s="169"/>
      <c r="AR638" s="169"/>
      <c r="AS638" s="169"/>
      <c r="AT638" s="169"/>
      <c r="AU638" s="169"/>
      <c r="AV638" s="169"/>
      <c r="AW638" s="169"/>
      <c r="AX638" s="169"/>
      <c r="AY638" s="169"/>
      <c r="AZ638" s="169"/>
      <c r="BA638" s="169"/>
      <c r="BB638" s="169"/>
      <c r="BC638" s="169"/>
      <c r="BD638" s="169"/>
      <c r="BE638" s="169"/>
      <c r="BF638" s="169"/>
      <c r="BG638" s="169"/>
      <c r="BH638" s="169"/>
    </row>
    <row r="639" spans="1:60" outlineLevel="1" x14ac:dyDescent="0.2">
      <c r="A639" s="170">
        <v>216</v>
      </c>
      <c r="B639" s="181" t="s">
        <v>943</v>
      </c>
      <c r="C639" s="209" t="s">
        <v>944</v>
      </c>
      <c r="D639" s="183" t="s">
        <v>338</v>
      </c>
      <c r="E639" s="187">
        <v>1</v>
      </c>
      <c r="F639" s="192"/>
      <c r="G639" s="193">
        <f t="shared" si="7"/>
        <v>0</v>
      </c>
      <c r="H639" s="192"/>
      <c r="I639" s="193">
        <f t="shared" si="8"/>
        <v>0</v>
      </c>
      <c r="J639" s="192"/>
      <c r="K639" s="193">
        <f t="shared" si="9"/>
        <v>0</v>
      </c>
      <c r="L639" s="193">
        <v>15</v>
      </c>
      <c r="M639" s="193">
        <f t="shared" si="10"/>
        <v>0</v>
      </c>
      <c r="N639" s="193">
        <v>1.7899999999999999E-3</v>
      </c>
      <c r="O639" s="193">
        <f t="shared" si="11"/>
        <v>0</v>
      </c>
      <c r="P639" s="193">
        <v>0</v>
      </c>
      <c r="Q639" s="193">
        <f t="shared" si="12"/>
        <v>0</v>
      </c>
      <c r="R639" s="193" t="s">
        <v>911</v>
      </c>
      <c r="S639" s="193" t="s">
        <v>217</v>
      </c>
      <c r="T639" s="193">
        <v>0.51400000000000001</v>
      </c>
      <c r="U639" s="194">
        <f t="shared" si="13"/>
        <v>0.51</v>
      </c>
      <c r="V639" s="193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 t="s">
        <v>218</v>
      </c>
      <c r="AH639" s="169"/>
      <c r="AI639" s="169"/>
      <c r="AJ639" s="169"/>
      <c r="AK639" s="169"/>
      <c r="AL639" s="169"/>
      <c r="AM639" s="169"/>
      <c r="AN639" s="169"/>
      <c r="AO639" s="169"/>
      <c r="AP639" s="169"/>
      <c r="AQ639" s="169"/>
      <c r="AR639" s="169"/>
      <c r="AS639" s="169"/>
      <c r="AT639" s="169"/>
      <c r="AU639" s="169"/>
      <c r="AV639" s="169"/>
      <c r="AW639" s="169"/>
      <c r="AX639" s="169"/>
      <c r="AY639" s="169"/>
      <c r="AZ639" s="169"/>
      <c r="BA639" s="169"/>
      <c r="BB639" s="169"/>
      <c r="BC639" s="169"/>
      <c r="BD639" s="169"/>
      <c r="BE639" s="169"/>
      <c r="BF639" s="169"/>
      <c r="BG639" s="169"/>
      <c r="BH639" s="169"/>
    </row>
    <row r="640" spans="1:60" ht="33.75" outlineLevel="1" x14ac:dyDescent="0.2">
      <c r="A640" s="170">
        <v>217</v>
      </c>
      <c r="B640" s="181" t="s">
        <v>945</v>
      </c>
      <c r="C640" s="209" t="s">
        <v>946</v>
      </c>
      <c r="D640" s="183" t="s">
        <v>338</v>
      </c>
      <c r="E640" s="187">
        <v>1</v>
      </c>
      <c r="F640" s="192"/>
      <c r="G640" s="193">
        <f t="shared" si="7"/>
        <v>0</v>
      </c>
      <c r="H640" s="192"/>
      <c r="I640" s="193">
        <f t="shared" si="8"/>
        <v>0</v>
      </c>
      <c r="J640" s="192"/>
      <c r="K640" s="193">
        <f t="shared" si="9"/>
        <v>0</v>
      </c>
      <c r="L640" s="193">
        <v>15</v>
      </c>
      <c r="M640" s="193">
        <f t="shared" si="10"/>
        <v>0</v>
      </c>
      <c r="N640" s="193">
        <v>4.9500000000000002E-2</v>
      </c>
      <c r="O640" s="193">
        <f t="shared" si="11"/>
        <v>0.05</v>
      </c>
      <c r="P640" s="193">
        <v>0</v>
      </c>
      <c r="Q640" s="193">
        <f t="shared" si="12"/>
        <v>0</v>
      </c>
      <c r="R640" s="193"/>
      <c r="S640" s="193" t="s">
        <v>269</v>
      </c>
      <c r="T640" s="193">
        <v>0</v>
      </c>
      <c r="U640" s="194">
        <f t="shared" si="13"/>
        <v>0</v>
      </c>
      <c r="V640" s="193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 t="s">
        <v>311</v>
      </c>
      <c r="AH640" s="169"/>
      <c r="AI640" s="169"/>
      <c r="AJ640" s="169"/>
      <c r="AK640" s="169"/>
      <c r="AL640" s="169"/>
      <c r="AM640" s="169"/>
      <c r="AN640" s="169"/>
      <c r="AO640" s="169"/>
      <c r="AP640" s="169"/>
      <c r="AQ640" s="169"/>
      <c r="AR640" s="169"/>
      <c r="AS640" s="169"/>
      <c r="AT640" s="169"/>
      <c r="AU640" s="169"/>
      <c r="AV640" s="169"/>
      <c r="AW640" s="169"/>
      <c r="AX640" s="169"/>
      <c r="AY640" s="169"/>
      <c r="AZ640" s="169"/>
      <c r="BA640" s="169"/>
      <c r="BB640" s="169"/>
      <c r="BC640" s="169"/>
      <c r="BD640" s="169"/>
      <c r="BE640" s="169"/>
      <c r="BF640" s="169"/>
      <c r="BG640" s="169"/>
      <c r="BH640" s="169"/>
    </row>
    <row r="641" spans="1:60" outlineLevel="1" x14ac:dyDescent="0.2">
      <c r="A641" s="170">
        <v>218</v>
      </c>
      <c r="B641" s="181" t="s">
        <v>947</v>
      </c>
      <c r="C641" s="209" t="s">
        <v>948</v>
      </c>
      <c r="D641" s="183" t="s">
        <v>338</v>
      </c>
      <c r="E641" s="187">
        <v>5</v>
      </c>
      <c r="F641" s="192"/>
      <c r="G641" s="193">
        <f t="shared" si="7"/>
        <v>0</v>
      </c>
      <c r="H641" s="192"/>
      <c r="I641" s="193">
        <f t="shared" si="8"/>
        <v>0</v>
      </c>
      <c r="J641" s="192"/>
      <c r="K641" s="193">
        <f t="shared" si="9"/>
        <v>0</v>
      </c>
      <c r="L641" s="193">
        <v>15</v>
      </c>
      <c r="M641" s="193">
        <f t="shared" si="10"/>
        <v>0</v>
      </c>
      <c r="N641" s="193">
        <v>2.0100000000000001E-3</v>
      </c>
      <c r="O641" s="193">
        <f t="shared" si="11"/>
        <v>0.01</v>
      </c>
      <c r="P641" s="193">
        <v>0</v>
      </c>
      <c r="Q641" s="193">
        <f t="shared" si="12"/>
        <v>0</v>
      </c>
      <c r="R641" s="193" t="s">
        <v>911</v>
      </c>
      <c r="S641" s="193" t="s">
        <v>217</v>
      </c>
      <c r="T641" s="193">
        <v>0.64300000000000002</v>
      </c>
      <c r="U641" s="194">
        <f t="shared" si="13"/>
        <v>3.22</v>
      </c>
      <c r="V641" s="193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 t="s">
        <v>218</v>
      </c>
      <c r="AH641" s="169"/>
      <c r="AI641" s="169"/>
      <c r="AJ641" s="169"/>
      <c r="AK641" s="169"/>
      <c r="AL641" s="169"/>
      <c r="AM641" s="169"/>
      <c r="AN641" s="169"/>
      <c r="AO641" s="169"/>
      <c r="AP641" s="169"/>
      <c r="AQ641" s="169"/>
      <c r="AR641" s="169"/>
      <c r="AS641" s="169"/>
      <c r="AT641" s="169"/>
      <c r="AU641" s="169"/>
      <c r="AV641" s="169"/>
      <c r="AW641" s="169"/>
      <c r="AX641" s="169"/>
      <c r="AY641" s="169"/>
      <c r="AZ641" s="169"/>
      <c r="BA641" s="169"/>
      <c r="BB641" s="169"/>
      <c r="BC641" s="169"/>
      <c r="BD641" s="169"/>
      <c r="BE641" s="169"/>
      <c r="BF641" s="169"/>
      <c r="BG641" s="169"/>
      <c r="BH641" s="169"/>
    </row>
    <row r="642" spans="1:60" ht="22.5" outlineLevel="1" x14ac:dyDescent="0.2">
      <c r="A642" s="170">
        <v>219</v>
      </c>
      <c r="B642" s="181" t="s">
        <v>949</v>
      </c>
      <c r="C642" s="209" t="s">
        <v>950</v>
      </c>
      <c r="D642" s="183" t="s">
        <v>338</v>
      </c>
      <c r="E642" s="187">
        <v>3</v>
      </c>
      <c r="F642" s="192"/>
      <c r="G642" s="193">
        <f t="shared" si="7"/>
        <v>0</v>
      </c>
      <c r="H642" s="192"/>
      <c r="I642" s="193">
        <f t="shared" si="8"/>
        <v>0</v>
      </c>
      <c r="J642" s="192"/>
      <c r="K642" s="193">
        <f t="shared" si="9"/>
        <v>0</v>
      </c>
      <c r="L642" s="193">
        <v>15</v>
      </c>
      <c r="M642" s="193">
        <f t="shared" si="10"/>
        <v>0</v>
      </c>
      <c r="N642" s="193">
        <v>4.4999999999999998E-2</v>
      </c>
      <c r="O642" s="193">
        <f t="shared" si="11"/>
        <v>0.14000000000000001</v>
      </c>
      <c r="P642" s="193">
        <v>0</v>
      </c>
      <c r="Q642" s="193">
        <f t="shared" si="12"/>
        <v>0</v>
      </c>
      <c r="R642" s="193"/>
      <c r="S642" s="193" t="s">
        <v>269</v>
      </c>
      <c r="T642" s="193">
        <v>0</v>
      </c>
      <c r="U642" s="194">
        <f t="shared" si="13"/>
        <v>0</v>
      </c>
      <c r="V642" s="193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 t="s">
        <v>311</v>
      </c>
      <c r="AH642" s="169"/>
      <c r="AI642" s="169"/>
      <c r="AJ642" s="169"/>
      <c r="AK642" s="169"/>
      <c r="AL642" s="169"/>
      <c r="AM642" s="169"/>
      <c r="AN642" s="169"/>
      <c r="AO642" s="169"/>
      <c r="AP642" s="169"/>
      <c r="AQ642" s="169"/>
      <c r="AR642" s="169"/>
      <c r="AS642" s="169"/>
      <c r="AT642" s="169"/>
      <c r="AU642" s="169"/>
      <c r="AV642" s="169"/>
      <c r="AW642" s="169"/>
      <c r="AX642" s="169"/>
      <c r="AY642" s="169"/>
      <c r="AZ642" s="169"/>
      <c r="BA642" s="169"/>
      <c r="BB642" s="169"/>
      <c r="BC642" s="169"/>
      <c r="BD642" s="169"/>
      <c r="BE642" s="169"/>
      <c r="BF642" s="169"/>
      <c r="BG642" s="169"/>
      <c r="BH642" s="169"/>
    </row>
    <row r="643" spans="1:60" ht="22.5" outlineLevel="1" x14ac:dyDescent="0.2">
      <c r="A643" s="170">
        <v>220</v>
      </c>
      <c r="B643" s="181" t="s">
        <v>951</v>
      </c>
      <c r="C643" s="209" t="s">
        <v>952</v>
      </c>
      <c r="D643" s="183" t="s">
        <v>338</v>
      </c>
      <c r="E643" s="187">
        <v>2</v>
      </c>
      <c r="F643" s="192"/>
      <c r="G643" s="193">
        <f t="shared" si="7"/>
        <v>0</v>
      </c>
      <c r="H643" s="192"/>
      <c r="I643" s="193">
        <f t="shared" si="8"/>
        <v>0</v>
      </c>
      <c r="J643" s="192"/>
      <c r="K643" s="193">
        <f t="shared" si="9"/>
        <v>0</v>
      </c>
      <c r="L643" s="193">
        <v>15</v>
      </c>
      <c r="M643" s="193">
        <f t="shared" si="10"/>
        <v>0</v>
      </c>
      <c r="N643" s="193">
        <v>4.0500000000000001E-2</v>
      </c>
      <c r="O643" s="193">
        <f t="shared" si="11"/>
        <v>0.08</v>
      </c>
      <c r="P643" s="193">
        <v>0</v>
      </c>
      <c r="Q643" s="193">
        <f t="shared" si="12"/>
        <v>0</v>
      </c>
      <c r="R643" s="193"/>
      <c r="S643" s="193" t="s">
        <v>269</v>
      </c>
      <c r="T643" s="193">
        <v>0</v>
      </c>
      <c r="U643" s="194">
        <f t="shared" si="13"/>
        <v>0</v>
      </c>
      <c r="V643" s="193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 t="s">
        <v>311</v>
      </c>
      <c r="AH643" s="169"/>
      <c r="AI643" s="169"/>
      <c r="AJ643" s="169"/>
      <c r="AK643" s="169"/>
      <c r="AL643" s="169"/>
      <c r="AM643" s="169"/>
      <c r="AN643" s="169"/>
      <c r="AO643" s="169"/>
      <c r="AP643" s="169"/>
      <c r="AQ643" s="169"/>
      <c r="AR643" s="169"/>
      <c r="AS643" s="169"/>
      <c r="AT643" s="169"/>
      <c r="AU643" s="169"/>
      <c r="AV643" s="169"/>
      <c r="AW643" s="169"/>
      <c r="AX643" s="169"/>
      <c r="AY643" s="169"/>
      <c r="AZ643" s="169"/>
      <c r="BA643" s="169"/>
      <c r="BB643" s="169"/>
      <c r="BC643" s="169"/>
      <c r="BD643" s="169"/>
      <c r="BE643" s="169"/>
      <c r="BF643" s="169"/>
      <c r="BG643" s="169"/>
      <c r="BH643" s="169"/>
    </row>
    <row r="644" spans="1:60" outlineLevel="1" x14ac:dyDescent="0.2">
      <c r="A644" s="170">
        <v>221</v>
      </c>
      <c r="B644" s="181" t="s">
        <v>953</v>
      </c>
      <c r="C644" s="209" t="s">
        <v>954</v>
      </c>
      <c r="D644" s="183" t="s">
        <v>338</v>
      </c>
      <c r="E644" s="187">
        <v>1</v>
      </c>
      <c r="F644" s="192"/>
      <c r="G644" s="193">
        <f t="shared" si="7"/>
        <v>0</v>
      </c>
      <c r="H644" s="192"/>
      <c r="I644" s="193">
        <f t="shared" si="8"/>
        <v>0</v>
      </c>
      <c r="J644" s="192"/>
      <c r="K644" s="193">
        <f t="shared" si="9"/>
        <v>0</v>
      </c>
      <c r="L644" s="193">
        <v>15</v>
      </c>
      <c r="M644" s="193">
        <f t="shared" si="10"/>
        <v>0</v>
      </c>
      <c r="N644" s="193">
        <v>2.2399999999999998E-3</v>
      </c>
      <c r="O644" s="193">
        <f t="shared" si="11"/>
        <v>0</v>
      </c>
      <c r="P644" s="193">
        <v>0</v>
      </c>
      <c r="Q644" s="193">
        <f t="shared" si="12"/>
        <v>0</v>
      </c>
      <c r="R644" s="193" t="s">
        <v>911</v>
      </c>
      <c r="S644" s="193" t="s">
        <v>217</v>
      </c>
      <c r="T644" s="193">
        <v>0.80800000000000005</v>
      </c>
      <c r="U644" s="194">
        <f t="shared" si="13"/>
        <v>0.81</v>
      </c>
      <c r="V644" s="193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 t="s">
        <v>218</v>
      </c>
      <c r="AH644" s="169"/>
      <c r="AI644" s="169"/>
      <c r="AJ644" s="169"/>
      <c r="AK644" s="169"/>
      <c r="AL644" s="169"/>
      <c r="AM644" s="169"/>
      <c r="AN644" s="169"/>
      <c r="AO644" s="169"/>
      <c r="AP644" s="169"/>
      <c r="AQ644" s="169"/>
      <c r="AR644" s="169"/>
      <c r="AS644" s="169"/>
      <c r="AT644" s="169"/>
      <c r="AU644" s="169"/>
      <c r="AV644" s="169"/>
      <c r="AW644" s="169"/>
      <c r="AX644" s="169"/>
      <c r="AY644" s="169"/>
      <c r="AZ644" s="169"/>
      <c r="BA644" s="169"/>
      <c r="BB644" s="169"/>
      <c r="BC644" s="169"/>
      <c r="BD644" s="169"/>
      <c r="BE644" s="169"/>
      <c r="BF644" s="169"/>
      <c r="BG644" s="169"/>
      <c r="BH644" s="169"/>
    </row>
    <row r="645" spans="1:60" ht="22.5" outlineLevel="1" x14ac:dyDescent="0.2">
      <c r="A645" s="170">
        <v>222</v>
      </c>
      <c r="B645" s="181" t="s">
        <v>955</v>
      </c>
      <c r="C645" s="209" t="s">
        <v>956</v>
      </c>
      <c r="D645" s="183" t="s">
        <v>338</v>
      </c>
      <c r="E645" s="187">
        <v>1</v>
      </c>
      <c r="F645" s="192"/>
      <c r="G645" s="193">
        <f t="shared" si="7"/>
        <v>0</v>
      </c>
      <c r="H645" s="192"/>
      <c r="I645" s="193">
        <f t="shared" si="8"/>
        <v>0</v>
      </c>
      <c r="J645" s="192"/>
      <c r="K645" s="193">
        <f t="shared" si="9"/>
        <v>0</v>
      </c>
      <c r="L645" s="193">
        <v>15</v>
      </c>
      <c r="M645" s="193">
        <f t="shared" si="10"/>
        <v>0</v>
      </c>
      <c r="N645" s="193">
        <v>5.7000000000000002E-2</v>
      </c>
      <c r="O645" s="193">
        <f t="shared" si="11"/>
        <v>0.06</v>
      </c>
      <c r="P645" s="193">
        <v>0</v>
      </c>
      <c r="Q645" s="193">
        <f t="shared" si="12"/>
        <v>0</v>
      </c>
      <c r="R645" s="193"/>
      <c r="S645" s="193" t="s">
        <v>269</v>
      </c>
      <c r="T645" s="193">
        <v>0</v>
      </c>
      <c r="U645" s="194">
        <f t="shared" si="13"/>
        <v>0</v>
      </c>
      <c r="V645" s="193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 t="s">
        <v>311</v>
      </c>
      <c r="AH645" s="169"/>
      <c r="AI645" s="169"/>
      <c r="AJ645" s="169"/>
      <c r="AK645" s="169"/>
      <c r="AL645" s="169"/>
      <c r="AM645" s="169"/>
      <c r="AN645" s="169"/>
      <c r="AO645" s="169"/>
      <c r="AP645" s="169"/>
      <c r="AQ645" s="169"/>
      <c r="AR645" s="169"/>
      <c r="AS645" s="169"/>
      <c r="AT645" s="169"/>
      <c r="AU645" s="169"/>
      <c r="AV645" s="169"/>
      <c r="AW645" s="169"/>
      <c r="AX645" s="169"/>
      <c r="AY645" s="169"/>
      <c r="AZ645" s="169"/>
      <c r="BA645" s="169"/>
      <c r="BB645" s="169"/>
      <c r="BC645" s="169"/>
      <c r="BD645" s="169"/>
      <c r="BE645" s="169"/>
      <c r="BF645" s="169"/>
      <c r="BG645" s="169"/>
      <c r="BH645" s="169"/>
    </row>
    <row r="646" spans="1:60" outlineLevel="1" x14ac:dyDescent="0.2">
      <c r="A646" s="170">
        <v>223</v>
      </c>
      <c r="B646" s="181" t="s">
        <v>957</v>
      </c>
      <c r="C646" s="209" t="s">
        <v>958</v>
      </c>
      <c r="D646" s="183" t="s">
        <v>338</v>
      </c>
      <c r="E646" s="187">
        <v>3</v>
      </c>
      <c r="F646" s="192"/>
      <c r="G646" s="193">
        <f t="shared" si="7"/>
        <v>0</v>
      </c>
      <c r="H646" s="192"/>
      <c r="I646" s="193">
        <f t="shared" si="8"/>
        <v>0</v>
      </c>
      <c r="J646" s="192"/>
      <c r="K646" s="193">
        <f t="shared" si="9"/>
        <v>0</v>
      </c>
      <c r="L646" s="193">
        <v>15</v>
      </c>
      <c r="M646" s="193">
        <f t="shared" si="10"/>
        <v>0</v>
      </c>
      <c r="N646" s="193">
        <v>2.7999999999999998E-4</v>
      </c>
      <c r="O646" s="193">
        <f t="shared" si="11"/>
        <v>0</v>
      </c>
      <c r="P646" s="193">
        <v>0</v>
      </c>
      <c r="Q646" s="193">
        <f t="shared" si="12"/>
        <v>0</v>
      </c>
      <c r="R646" s="193" t="s">
        <v>911</v>
      </c>
      <c r="S646" s="193" t="s">
        <v>217</v>
      </c>
      <c r="T646" s="193">
        <v>4.1900000000000004</v>
      </c>
      <c r="U646" s="194">
        <f t="shared" si="13"/>
        <v>12.57</v>
      </c>
      <c r="V646" s="193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 t="s">
        <v>218</v>
      </c>
      <c r="AH646" s="169"/>
      <c r="AI646" s="169"/>
      <c r="AJ646" s="169"/>
      <c r="AK646" s="169"/>
      <c r="AL646" s="169"/>
      <c r="AM646" s="169"/>
      <c r="AN646" s="169"/>
      <c r="AO646" s="169"/>
      <c r="AP646" s="169"/>
      <c r="AQ646" s="169"/>
      <c r="AR646" s="169"/>
      <c r="AS646" s="169"/>
      <c r="AT646" s="169"/>
      <c r="AU646" s="169"/>
      <c r="AV646" s="169"/>
      <c r="AW646" s="169"/>
      <c r="AX646" s="169"/>
      <c r="AY646" s="169"/>
      <c r="AZ646" s="169"/>
      <c r="BA646" s="169"/>
      <c r="BB646" s="169"/>
      <c r="BC646" s="169"/>
      <c r="BD646" s="169"/>
      <c r="BE646" s="169"/>
      <c r="BF646" s="169"/>
      <c r="BG646" s="169"/>
      <c r="BH646" s="169"/>
    </row>
    <row r="647" spans="1:60" outlineLevel="1" x14ac:dyDescent="0.2">
      <c r="A647" s="170">
        <v>224</v>
      </c>
      <c r="B647" s="181" t="s">
        <v>959</v>
      </c>
      <c r="C647" s="209" t="s">
        <v>960</v>
      </c>
      <c r="D647" s="183" t="s">
        <v>338</v>
      </c>
      <c r="E647" s="187">
        <v>3</v>
      </c>
      <c r="F647" s="192"/>
      <c r="G647" s="193">
        <f t="shared" si="7"/>
        <v>0</v>
      </c>
      <c r="H647" s="192"/>
      <c r="I647" s="193">
        <f t="shared" si="8"/>
        <v>0</v>
      </c>
      <c r="J647" s="192"/>
      <c r="K647" s="193">
        <f t="shared" si="9"/>
        <v>0</v>
      </c>
      <c r="L647" s="193">
        <v>15</v>
      </c>
      <c r="M647" s="193">
        <f t="shared" si="10"/>
        <v>0</v>
      </c>
      <c r="N647" s="193">
        <v>2.7999999999999998E-4</v>
      </c>
      <c r="O647" s="193">
        <f t="shared" si="11"/>
        <v>0</v>
      </c>
      <c r="P647" s="193">
        <v>0</v>
      </c>
      <c r="Q647" s="193">
        <f t="shared" si="12"/>
        <v>0</v>
      </c>
      <c r="R647" s="193" t="s">
        <v>911</v>
      </c>
      <c r="S647" s="193" t="s">
        <v>217</v>
      </c>
      <c r="T647" s="193">
        <v>0.72799999999999998</v>
      </c>
      <c r="U647" s="194">
        <f t="shared" si="13"/>
        <v>2.1800000000000002</v>
      </c>
      <c r="V647" s="193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 t="s">
        <v>218</v>
      </c>
      <c r="AH647" s="169"/>
      <c r="AI647" s="169"/>
      <c r="AJ647" s="169"/>
      <c r="AK647" s="169"/>
      <c r="AL647" s="169"/>
      <c r="AM647" s="169"/>
      <c r="AN647" s="169"/>
      <c r="AO647" s="169"/>
      <c r="AP647" s="169"/>
      <c r="AQ647" s="169"/>
      <c r="AR647" s="169"/>
      <c r="AS647" s="169"/>
      <c r="AT647" s="169"/>
      <c r="AU647" s="169"/>
      <c r="AV647" s="169"/>
      <c r="AW647" s="169"/>
      <c r="AX647" s="169"/>
      <c r="AY647" s="169"/>
      <c r="AZ647" s="169"/>
      <c r="BA647" s="169"/>
      <c r="BB647" s="169"/>
      <c r="BC647" s="169"/>
      <c r="BD647" s="169"/>
      <c r="BE647" s="169"/>
      <c r="BF647" s="169"/>
      <c r="BG647" s="169"/>
      <c r="BH647" s="169"/>
    </row>
    <row r="648" spans="1:60" ht="33.75" outlineLevel="1" x14ac:dyDescent="0.2">
      <c r="A648" s="170">
        <v>225</v>
      </c>
      <c r="B648" s="181" t="s">
        <v>961</v>
      </c>
      <c r="C648" s="209" t="s">
        <v>962</v>
      </c>
      <c r="D648" s="183" t="s">
        <v>338</v>
      </c>
      <c r="E648" s="187">
        <v>3</v>
      </c>
      <c r="F648" s="192"/>
      <c r="G648" s="193">
        <f t="shared" si="7"/>
        <v>0</v>
      </c>
      <c r="H648" s="192"/>
      <c r="I648" s="193">
        <f t="shared" si="8"/>
        <v>0</v>
      </c>
      <c r="J648" s="192"/>
      <c r="K648" s="193">
        <f t="shared" si="9"/>
        <v>0</v>
      </c>
      <c r="L648" s="193">
        <v>15</v>
      </c>
      <c r="M648" s="193">
        <f t="shared" si="10"/>
        <v>0</v>
      </c>
      <c r="N648" s="193">
        <v>5.7799999999999997E-2</v>
      </c>
      <c r="O648" s="193">
        <f t="shared" si="11"/>
        <v>0.17</v>
      </c>
      <c r="P648" s="193">
        <v>0</v>
      </c>
      <c r="Q648" s="193">
        <f t="shared" si="12"/>
        <v>0</v>
      </c>
      <c r="R648" s="193" t="s">
        <v>310</v>
      </c>
      <c r="S648" s="193" t="s">
        <v>217</v>
      </c>
      <c r="T648" s="193">
        <v>0</v>
      </c>
      <c r="U648" s="194">
        <f t="shared" si="13"/>
        <v>0</v>
      </c>
      <c r="V648" s="193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 t="s">
        <v>311</v>
      </c>
      <c r="AH648" s="169"/>
      <c r="AI648" s="169"/>
      <c r="AJ648" s="169"/>
      <c r="AK648" s="169"/>
      <c r="AL648" s="169"/>
      <c r="AM648" s="169"/>
      <c r="AN648" s="169"/>
      <c r="AO648" s="169"/>
      <c r="AP648" s="169"/>
      <c r="AQ648" s="169"/>
      <c r="AR648" s="169"/>
      <c r="AS648" s="169"/>
      <c r="AT648" s="169"/>
      <c r="AU648" s="169"/>
      <c r="AV648" s="169"/>
      <c r="AW648" s="169"/>
      <c r="AX648" s="169"/>
      <c r="AY648" s="169"/>
      <c r="AZ648" s="169"/>
      <c r="BA648" s="169"/>
      <c r="BB648" s="169"/>
      <c r="BC648" s="169"/>
      <c r="BD648" s="169"/>
      <c r="BE648" s="169"/>
      <c r="BF648" s="169"/>
      <c r="BG648" s="169"/>
      <c r="BH648" s="169"/>
    </row>
    <row r="649" spans="1:60" outlineLevel="1" x14ac:dyDescent="0.2">
      <c r="A649" s="170"/>
      <c r="B649" s="181"/>
      <c r="C649" s="210" t="s">
        <v>963</v>
      </c>
      <c r="D649" s="184"/>
      <c r="E649" s="188">
        <v>2</v>
      </c>
      <c r="F649" s="193"/>
      <c r="G649" s="193"/>
      <c r="H649" s="193"/>
      <c r="I649" s="193"/>
      <c r="J649" s="193"/>
      <c r="K649" s="193"/>
      <c r="L649" s="193"/>
      <c r="M649" s="193"/>
      <c r="N649" s="193"/>
      <c r="O649" s="193"/>
      <c r="P649" s="193"/>
      <c r="Q649" s="193"/>
      <c r="R649" s="193"/>
      <c r="S649" s="193"/>
      <c r="T649" s="193"/>
      <c r="U649" s="194"/>
      <c r="V649" s="193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 t="s">
        <v>222</v>
      </c>
      <c r="AH649" s="169">
        <v>0</v>
      </c>
      <c r="AI649" s="169"/>
      <c r="AJ649" s="169"/>
      <c r="AK649" s="169"/>
      <c r="AL649" s="169"/>
      <c r="AM649" s="169"/>
      <c r="AN649" s="169"/>
      <c r="AO649" s="169"/>
      <c r="AP649" s="169"/>
      <c r="AQ649" s="169"/>
      <c r="AR649" s="169"/>
      <c r="AS649" s="169"/>
      <c r="AT649" s="169"/>
      <c r="AU649" s="169"/>
      <c r="AV649" s="169"/>
      <c r="AW649" s="169"/>
      <c r="AX649" s="169"/>
      <c r="AY649" s="169"/>
      <c r="AZ649" s="169"/>
      <c r="BA649" s="169"/>
      <c r="BB649" s="169"/>
      <c r="BC649" s="169"/>
      <c r="BD649" s="169"/>
      <c r="BE649" s="169"/>
      <c r="BF649" s="169"/>
      <c r="BG649" s="169"/>
      <c r="BH649" s="169"/>
    </row>
    <row r="650" spans="1:60" outlineLevel="1" x14ac:dyDescent="0.2">
      <c r="A650" s="170"/>
      <c r="B650" s="181"/>
      <c r="C650" s="210" t="s">
        <v>964</v>
      </c>
      <c r="D650" s="184"/>
      <c r="E650" s="188">
        <v>1</v>
      </c>
      <c r="F650" s="193"/>
      <c r="G650" s="193"/>
      <c r="H650" s="193"/>
      <c r="I650" s="193"/>
      <c r="J650" s="193"/>
      <c r="K650" s="193"/>
      <c r="L650" s="193"/>
      <c r="M650" s="193"/>
      <c r="N650" s="193"/>
      <c r="O650" s="193"/>
      <c r="P650" s="193"/>
      <c r="Q650" s="193"/>
      <c r="R650" s="193"/>
      <c r="S650" s="193"/>
      <c r="T650" s="193"/>
      <c r="U650" s="194"/>
      <c r="V650" s="193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 t="s">
        <v>222</v>
      </c>
      <c r="AH650" s="169">
        <v>0</v>
      </c>
      <c r="AI650" s="169"/>
      <c r="AJ650" s="169"/>
      <c r="AK650" s="169"/>
      <c r="AL650" s="169"/>
      <c r="AM650" s="169"/>
      <c r="AN650" s="169"/>
      <c r="AO650" s="169"/>
      <c r="AP650" s="169"/>
      <c r="AQ650" s="169"/>
      <c r="AR650" s="169"/>
      <c r="AS650" s="169"/>
      <c r="AT650" s="169"/>
      <c r="AU650" s="169"/>
      <c r="AV650" s="169"/>
      <c r="AW650" s="169"/>
      <c r="AX650" s="169"/>
      <c r="AY650" s="169"/>
      <c r="AZ650" s="169"/>
      <c r="BA650" s="169"/>
      <c r="BB650" s="169"/>
      <c r="BC650" s="169"/>
      <c r="BD650" s="169"/>
      <c r="BE650" s="169"/>
      <c r="BF650" s="169"/>
      <c r="BG650" s="169"/>
      <c r="BH650" s="169"/>
    </row>
    <row r="651" spans="1:60" ht="22.5" outlineLevel="1" x14ac:dyDescent="0.2">
      <c r="A651" s="170">
        <v>226</v>
      </c>
      <c r="B651" s="181" t="s">
        <v>965</v>
      </c>
      <c r="C651" s="209" t="s">
        <v>966</v>
      </c>
      <c r="D651" s="183" t="s">
        <v>338</v>
      </c>
      <c r="E651" s="187">
        <v>3</v>
      </c>
      <c r="F651" s="192"/>
      <c r="G651" s="193">
        <f t="shared" ref="G651:G658" si="14">ROUND(E651*F651,2)</f>
        <v>0</v>
      </c>
      <c r="H651" s="192"/>
      <c r="I651" s="193">
        <f t="shared" ref="I651:I658" si="15">ROUND(E651*H651,2)</f>
        <v>0</v>
      </c>
      <c r="J651" s="192"/>
      <c r="K651" s="193">
        <f t="shared" ref="K651:K658" si="16">ROUND(E651*J651,2)</f>
        <v>0</v>
      </c>
      <c r="L651" s="193">
        <v>15</v>
      </c>
      <c r="M651" s="193">
        <f t="shared" ref="M651:M658" si="17">G651*(1+L651/100)</f>
        <v>0</v>
      </c>
      <c r="N651" s="193">
        <v>7.7600000000000004E-3</v>
      </c>
      <c r="O651" s="193">
        <f t="shared" ref="O651:O658" si="18">ROUND(E651*N651,2)</f>
        <v>0.02</v>
      </c>
      <c r="P651" s="193">
        <v>0</v>
      </c>
      <c r="Q651" s="193">
        <f t="shared" ref="Q651:Q658" si="19">ROUND(E651*P651,2)</f>
        <v>0</v>
      </c>
      <c r="R651" s="193" t="s">
        <v>310</v>
      </c>
      <c r="S651" s="193" t="s">
        <v>217</v>
      </c>
      <c r="T651" s="193">
        <v>0</v>
      </c>
      <c r="U651" s="194">
        <f t="shared" ref="U651:U658" si="20">ROUND(E651*T651,2)</f>
        <v>0</v>
      </c>
      <c r="V651" s="193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 t="s">
        <v>311</v>
      </c>
      <c r="AH651" s="169"/>
      <c r="AI651" s="169"/>
      <c r="AJ651" s="169"/>
      <c r="AK651" s="169"/>
      <c r="AL651" s="169"/>
      <c r="AM651" s="169"/>
      <c r="AN651" s="169"/>
      <c r="AO651" s="169"/>
      <c r="AP651" s="169"/>
      <c r="AQ651" s="169"/>
      <c r="AR651" s="169"/>
      <c r="AS651" s="169"/>
      <c r="AT651" s="169"/>
      <c r="AU651" s="169"/>
      <c r="AV651" s="169"/>
      <c r="AW651" s="169"/>
      <c r="AX651" s="169"/>
      <c r="AY651" s="169"/>
      <c r="AZ651" s="169"/>
      <c r="BA651" s="169"/>
      <c r="BB651" s="169"/>
      <c r="BC651" s="169"/>
      <c r="BD651" s="169"/>
      <c r="BE651" s="169"/>
      <c r="BF651" s="169"/>
      <c r="BG651" s="169"/>
      <c r="BH651" s="169"/>
    </row>
    <row r="652" spans="1:60" outlineLevel="1" x14ac:dyDescent="0.2">
      <c r="A652" s="170">
        <v>227</v>
      </c>
      <c r="B652" s="181" t="s">
        <v>967</v>
      </c>
      <c r="C652" s="209" t="s">
        <v>968</v>
      </c>
      <c r="D652" s="183" t="s">
        <v>338</v>
      </c>
      <c r="E652" s="187">
        <v>2</v>
      </c>
      <c r="F652" s="192"/>
      <c r="G652" s="193">
        <f t="shared" si="14"/>
        <v>0</v>
      </c>
      <c r="H652" s="192"/>
      <c r="I652" s="193">
        <f t="shared" si="15"/>
        <v>0</v>
      </c>
      <c r="J652" s="192"/>
      <c r="K652" s="193">
        <f t="shared" si="16"/>
        <v>0</v>
      </c>
      <c r="L652" s="193">
        <v>15</v>
      </c>
      <c r="M652" s="193">
        <f t="shared" si="17"/>
        <v>0</v>
      </c>
      <c r="N652" s="193">
        <v>0</v>
      </c>
      <c r="O652" s="193">
        <f t="shared" si="18"/>
        <v>0</v>
      </c>
      <c r="P652" s="193">
        <v>0</v>
      </c>
      <c r="Q652" s="193">
        <f t="shared" si="19"/>
        <v>0</v>
      </c>
      <c r="R652" s="193" t="s">
        <v>911</v>
      </c>
      <c r="S652" s="193" t="s">
        <v>217</v>
      </c>
      <c r="T652" s="193">
        <v>2.15</v>
      </c>
      <c r="U652" s="194">
        <f t="shared" si="20"/>
        <v>4.3</v>
      </c>
      <c r="V652" s="193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 t="s">
        <v>218</v>
      </c>
      <c r="AH652" s="169"/>
      <c r="AI652" s="169"/>
      <c r="AJ652" s="169"/>
      <c r="AK652" s="169"/>
      <c r="AL652" s="169"/>
      <c r="AM652" s="169"/>
      <c r="AN652" s="169"/>
      <c r="AO652" s="169"/>
      <c r="AP652" s="169"/>
      <c r="AQ652" s="169"/>
      <c r="AR652" s="169"/>
      <c r="AS652" s="169"/>
      <c r="AT652" s="169"/>
      <c r="AU652" s="169"/>
      <c r="AV652" s="169"/>
      <c r="AW652" s="169"/>
      <c r="AX652" s="169"/>
      <c r="AY652" s="169"/>
      <c r="AZ652" s="169"/>
      <c r="BA652" s="169"/>
      <c r="BB652" s="169"/>
      <c r="BC652" s="169"/>
      <c r="BD652" s="169"/>
      <c r="BE652" s="169"/>
      <c r="BF652" s="169"/>
      <c r="BG652" s="169"/>
      <c r="BH652" s="169"/>
    </row>
    <row r="653" spans="1:60" ht="22.5" outlineLevel="1" x14ac:dyDescent="0.2">
      <c r="A653" s="170">
        <v>228</v>
      </c>
      <c r="B653" s="181" t="s">
        <v>969</v>
      </c>
      <c r="C653" s="209" t="s">
        <v>970</v>
      </c>
      <c r="D653" s="183" t="s">
        <v>338</v>
      </c>
      <c r="E653" s="187">
        <v>2</v>
      </c>
      <c r="F653" s="192"/>
      <c r="G653" s="193">
        <f t="shared" si="14"/>
        <v>0</v>
      </c>
      <c r="H653" s="192"/>
      <c r="I653" s="193">
        <f t="shared" si="15"/>
        <v>0</v>
      </c>
      <c r="J653" s="192"/>
      <c r="K653" s="193">
        <f t="shared" si="16"/>
        <v>0</v>
      </c>
      <c r="L653" s="193">
        <v>15</v>
      </c>
      <c r="M653" s="193">
        <f t="shared" si="17"/>
        <v>0</v>
      </c>
      <c r="N653" s="193">
        <v>0</v>
      </c>
      <c r="O653" s="193">
        <f t="shared" si="18"/>
        <v>0</v>
      </c>
      <c r="P653" s="193">
        <v>0</v>
      </c>
      <c r="Q653" s="193">
        <f t="shared" si="19"/>
        <v>0</v>
      </c>
      <c r="R653" s="193"/>
      <c r="S653" s="193" t="s">
        <v>269</v>
      </c>
      <c r="T653" s="193">
        <v>0</v>
      </c>
      <c r="U653" s="194">
        <f t="shared" si="20"/>
        <v>0</v>
      </c>
      <c r="V653" s="193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 t="s">
        <v>311</v>
      </c>
      <c r="AH653" s="169"/>
      <c r="AI653" s="169"/>
      <c r="AJ653" s="169"/>
      <c r="AK653" s="169"/>
      <c r="AL653" s="169"/>
      <c r="AM653" s="169"/>
      <c r="AN653" s="169"/>
      <c r="AO653" s="169"/>
      <c r="AP653" s="169"/>
      <c r="AQ653" s="169"/>
      <c r="AR653" s="169"/>
      <c r="AS653" s="169"/>
      <c r="AT653" s="169"/>
      <c r="AU653" s="169"/>
      <c r="AV653" s="169"/>
      <c r="AW653" s="169"/>
      <c r="AX653" s="169"/>
      <c r="AY653" s="169"/>
      <c r="AZ653" s="169"/>
      <c r="BA653" s="169"/>
      <c r="BB653" s="169"/>
      <c r="BC653" s="169"/>
      <c r="BD653" s="169"/>
      <c r="BE653" s="169"/>
      <c r="BF653" s="169"/>
      <c r="BG653" s="169"/>
      <c r="BH653" s="169"/>
    </row>
    <row r="654" spans="1:60" outlineLevel="1" x14ac:dyDescent="0.2">
      <c r="A654" s="170">
        <v>229</v>
      </c>
      <c r="B654" s="181" t="s">
        <v>971</v>
      </c>
      <c r="C654" s="209" t="s">
        <v>972</v>
      </c>
      <c r="D654" s="183" t="s">
        <v>338</v>
      </c>
      <c r="E654" s="187">
        <v>15</v>
      </c>
      <c r="F654" s="192"/>
      <c r="G654" s="193">
        <f t="shared" si="14"/>
        <v>0</v>
      </c>
      <c r="H654" s="192"/>
      <c r="I654" s="193">
        <f t="shared" si="15"/>
        <v>0</v>
      </c>
      <c r="J654" s="192"/>
      <c r="K654" s="193">
        <f t="shared" si="16"/>
        <v>0</v>
      </c>
      <c r="L654" s="193">
        <v>15</v>
      </c>
      <c r="M654" s="193">
        <f t="shared" si="17"/>
        <v>0</v>
      </c>
      <c r="N654" s="193">
        <v>2.0000000000000002E-5</v>
      </c>
      <c r="O654" s="193">
        <f t="shared" si="18"/>
        <v>0</v>
      </c>
      <c r="P654" s="193">
        <v>0</v>
      </c>
      <c r="Q654" s="193">
        <f t="shared" si="19"/>
        <v>0</v>
      </c>
      <c r="R654" s="193" t="s">
        <v>911</v>
      </c>
      <c r="S654" s="193" t="s">
        <v>217</v>
      </c>
      <c r="T654" s="193">
        <v>4.0199999999999996</v>
      </c>
      <c r="U654" s="194">
        <f t="shared" si="20"/>
        <v>60.3</v>
      </c>
      <c r="V654" s="193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 t="s">
        <v>218</v>
      </c>
      <c r="AH654" s="169"/>
      <c r="AI654" s="169"/>
      <c r="AJ654" s="169"/>
      <c r="AK654" s="169"/>
      <c r="AL654" s="169"/>
      <c r="AM654" s="169"/>
      <c r="AN654" s="169"/>
      <c r="AO654" s="169"/>
      <c r="AP654" s="169"/>
      <c r="AQ654" s="169"/>
      <c r="AR654" s="169"/>
      <c r="AS654" s="169"/>
      <c r="AT654" s="169"/>
      <c r="AU654" s="169"/>
      <c r="AV654" s="169"/>
      <c r="AW654" s="169"/>
      <c r="AX654" s="169"/>
      <c r="AY654" s="169"/>
      <c r="AZ654" s="169"/>
      <c r="BA654" s="169"/>
      <c r="BB654" s="169"/>
      <c r="BC654" s="169"/>
      <c r="BD654" s="169"/>
      <c r="BE654" s="169"/>
      <c r="BF654" s="169"/>
      <c r="BG654" s="169"/>
      <c r="BH654" s="169"/>
    </row>
    <row r="655" spans="1:60" outlineLevel="1" x14ac:dyDescent="0.2">
      <c r="A655" s="170">
        <v>230</v>
      </c>
      <c r="B655" s="181" t="s">
        <v>973</v>
      </c>
      <c r="C655" s="209" t="s">
        <v>974</v>
      </c>
      <c r="D655" s="183" t="s">
        <v>338</v>
      </c>
      <c r="E655" s="187">
        <v>2</v>
      </c>
      <c r="F655" s="192"/>
      <c r="G655" s="193">
        <f t="shared" si="14"/>
        <v>0</v>
      </c>
      <c r="H655" s="192"/>
      <c r="I655" s="193">
        <f t="shared" si="15"/>
        <v>0</v>
      </c>
      <c r="J655" s="192"/>
      <c r="K655" s="193">
        <f t="shared" si="16"/>
        <v>0</v>
      </c>
      <c r="L655" s="193">
        <v>15</v>
      </c>
      <c r="M655" s="193">
        <f t="shared" si="17"/>
        <v>0</v>
      </c>
      <c r="N655" s="193">
        <v>1.6E-2</v>
      </c>
      <c r="O655" s="193">
        <f t="shared" si="18"/>
        <v>0.03</v>
      </c>
      <c r="P655" s="193">
        <v>0</v>
      </c>
      <c r="Q655" s="193">
        <f t="shared" si="19"/>
        <v>0</v>
      </c>
      <c r="R655" s="193"/>
      <c r="S655" s="193" t="s">
        <v>269</v>
      </c>
      <c r="T655" s="193">
        <v>0</v>
      </c>
      <c r="U655" s="194">
        <f t="shared" si="20"/>
        <v>0</v>
      </c>
      <c r="V655" s="193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 t="s">
        <v>311</v>
      </c>
      <c r="AH655" s="169"/>
      <c r="AI655" s="169"/>
      <c r="AJ655" s="169"/>
      <c r="AK655" s="169"/>
      <c r="AL655" s="169"/>
      <c r="AM655" s="169"/>
      <c r="AN655" s="169"/>
      <c r="AO655" s="169"/>
      <c r="AP655" s="169"/>
      <c r="AQ655" s="169"/>
      <c r="AR655" s="169"/>
      <c r="AS655" s="169"/>
      <c r="AT655" s="169"/>
      <c r="AU655" s="169"/>
      <c r="AV655" s="169"/>
      <c r="AW655" s="169"/>
      <c r="AX655" s="169"/>
      <c r="AY655" s="169"/>
      <c r="AZ655" s="169"/>
      <c r="BA655" s="169"/>
      <c r="BB655" s="169"/>
      <c r="BC655" s="169"/>
      <c r="BD655" s="169"/>
      <c r="BE655" s="169"/>
      <c r="BF655" s="169"/>
      <c r="BG655" s="169"/>
      <c r="BH655" s="169"/>
    </row>
    <row r="656" spans="1:60" outlineLevel="1" x14ac:dyDescent="0.2">
      <c r="A656" s="170">
        <v>231</v>
      </c>
      <c r="B656" s="181" t="s">
        <v>975</v>
      </c>
      <c r="C656" s="209" t="s">
        <v>976</v>
      </c>
      <c r="D656" s="183" t="s">
        <v>338</v>
      </c>
      <c r="E656" s="187">
        <v>5</v>
      </c>
      <c r="F656" s="192"/>
      <c r="G656" s="193">
        <f t="shared" si="14"/>
        <v>0</v>
      </c>
      <c r="H656" s="192"/>
      <c r="I656" s="193">
        <f t="shared" si="15"/>
        <v>0</v>
      </c>
      <c r="J656" s="192"/>
      <c r="K656" s="193">
        <f t="shared" si="16"/>
        <v>0</v>
      </c>
      <c r="L656" s="193">
        <v>15</v>
      </c>
      <c r="M656" s="193">
        <f t="shared" si="17"/>
        <v>0</v>
      </c>
      <c r="N656" s="193">
        <v>1.6E-2</v>
      </c>
      <c r="O656" s="193">
        <f t="shared" si="18"/>
        <v>0.08</v>
      </c>
      <c r="P656" s="193">
        <v>0</v>
      </c>
      <c r="Q656" s="193">
        <f t="shared" si="19"/>
        <v>0</v>
      </c>
      <c r="R656" s="193"/>
      <c r="S656" s="193" t="s">
        <v>269</v>
      </c>
      <c r="T656" s="193">
        <v>0</v>
      </c>
      <c r="U656" s="194">
        <f t="shared" si="20"/>
        <v>0</v>
      </c>
      <c r="V656" s="193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 t="s">
        <v>311</v>
      </c>
      <c r="AH656" s="169"/>
      <c r="AI656" s="169"/>
      <c r="AJ656" s="169"/>
      <c r="AK656" s="169"/>
      <c r="AL656" s="169"/>
      <c r="AM656" s="169"/>
      <c r="AN656" s="169"/>
      <c r="AO656" s="169"/>
      <c r="AP656" s="169"/>
      <c r="AQ656" s="169"/>
      <c r="AR656" s="169"/>
      <c r="AS656" s="169"/>
      <c r="AT656" s="169"/>
      <c r="AU656" s="169"/>
      <c r="AV656" s="169"/>
      <c r="AW656" s="169"/>
      <c r="AX656" s="169"/>
      <c r="AY656" s="169"/>
      <c r="AZ656" s="169"/>
      <c r="BA656" s="169"/>
      <c r="BB656" s="169"/>
      <c r="BC656" s="169"/>
      <c r="BD656" s="169"/>
      <c r="BE656" s="169"/>
      <c r="BF656" s="169"/>
      <c r="BG656" s="169"/>
      <c r="BH656" s="169"/>
    </row>
    <row r="657" spans="1:60" outlineLevel="1" x14ac:dyDescent="0.2">
      <c r="A657" s="170">
        <v>232</v>
      </c>
      <c r="B657" s="181" t="s">
        <v>977</v>
      </c>
      <c r="C657" s="209" t="s">
        <v>978</v>
      </c>
      <c r="D657" s="183" t="s">
        <v>338</v>
      </c>
      <c r="E657" s="187">
        <v>3</v>
      </c>
      <c r="F657" s="192"/>
      <c r="G657" s="193">
        <f t="shared" si="14"/>
        <v>0</v>
      </c>
      <c r="H657" s="192"/>
      <c r="I657" s="193">
        <f t="shared" si="15"/>
        <v>0</v>
      </c>
      <c r="J657" s="192"/>
      <c r="K657" s="193">
        <f t="shared" si="16"/>
        <v>0</v>
      </c>
      <c r="L657" s="193">
        <v>15</v>
      </c>
      <c r="M657" s="193">
        <f t="shared" si="17"/>
        <v>0</v>
      </c>
      <c r="N657" s="193">
        <v>2.5999999999999999E-2</v>
      </c>
      <c r="O657" s="193">
        <f t="shared" si="18"/>
        <v>0.08</v>
      </c>
      <c r="P657" s="193">
        <v>0</v>
      </c>
      <c r="Q657" s="193">
        <f t="shared" si="19"/>
        <v>0</v>
      </c>
      <c r="R657" s="193"/>
      <c r="S657" s="193" t="s">
        <v>269</v>
      </c>
      <c r="T657" s="193">
        <v>0</v>
      </c>
      <c r="U657" s="194">
        <f t="shared" si="20"/>
        <v>0</v>
      </c>
      <c r="V657" s="193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 t="s">
        <v>311</v>
      </c>
      <c r="AH657" s="169"/>
      <c r="AI657" s="169"/>
      <c r="AJ657" s="169"/>
      <c r="AK657" s="169"/>
      <c r="AL657" s="169"/>
      <c r="AM657" s="169"/>
      <c r="AN657" s="169"/>
      <c r="AO657" s="169"/>
      <c r="AP657" s="169"/>
      <c r="AQ657" s="169"/>
      <c r="AR657" s="169"/>
      <c r="AS657" s="169"/>
      <c r="AT657" s="169"/>
      <c r="AU657" s="169"/>
      <c r="AV657" s="169"/>
      <c r="AW657" s="169"/>
      <c r="AX657" s="169"/>
      <c r="AY657" s="169"/>
      <c r="AZ657" s="169"/>
      <c r="BA657" s="169"/>
      <c r="BB657" s="169"/>
      <c r="BC657" s="169"/>
      <c r="BD657" s="169"/>
      <c r="BE657" s="169"/>
      <c r="BF657" s="169"/>
      <c r="BG657" s="169"/>
      <c r="BH657" s="169"/>
    </row>
    <row r="658" spans="1:60" ht="22.5" outlineLevel="1" x14ac:dyDescent="0.2">
      <c r="A658" s="170">
        <v>233</v>
      </c>
      <c r="B658" s="181" t="s">
        <v>979</v>
      </c>
      <c r="C658" s="209" t="s">
        <v>980</v>
      </c>
      <c r="D658" s="183" t="s">
        <v>338</v>
      </c>
      <c r="E658" s="187">
        <v>5</v>
      </c>
      <c r="F658" s="192"/>
      <c r="G658" s="193">
        <f t="shared" si="14"/>
        <v>0</v>
      </c>
      <c r="H658" s="192"/>
      <c r="I658" s="193">
        <f t="shared" si="15"/>
        <v>0</v>
      </c>
      <c r="J658" s="192"/>
      <c r="K658" s="193">
        <f t="shared" si="16"/>
        <v>0</v>
      </c>
      <c r="L658" s="193">
        <v>15</v>
      </c>
      <c r="M658" s="193">
        <f t="shared" si="17"/>
        <v>0</v>
      </c>
      <c r="N658" s="193">
        <v>1.6E-2</v>
      </c>
      <c r="O658" s="193">
        <f t="shared" si="18"/>
        <v>0.08</v>
      </c>
      <c r="P658" s="193">
        <v>0</v>
      </c>
      <c r="Q658" s="193">
        <f t="shared" si="19"/>
        <v>0</v>
      </c>
      <c r="R658" s="193"/>
      <c r="S658" s="193" t="s">
        <v>269</v>
      </c>
      <c r="T658" s="193">
        <v>0</v>
      </c>
      <c r="U658" s="194">
        <f t="shared" si="20"/>
        <v>0</v>
      </c>
      <c r="V658" s="193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 t="s">
        <v>311</v>
      </c>
      <c r="AH658" s="169"/>
      <c r="AI658" s="169"/>
      <c r="AJ658" s="169"/>
      <c r="AK658" s="169"/>
      <c r="AL658" s="169"/>
      <c r="AM658" s="169"/>
      <c r="AN658" s="169"/>
      <c r="AO658" s="169"/>
      <c r="AP658" s="169"/>
      <c r="AQ658" s="169"/>
      <c r="AR658" s="169"/>
      <c r="AS658" s="169"/>
      <c r="AT658" s="169"/>
      <c r="AU658" s="169"/>
      <c r="AV658" s="169"/>
      <c r="AW658" s="169"/>
      <c r="AX658" s="169"/>
      <c r="AY658" s="169"/>
      <c r="AZ658" s="169"/>
      <c r="BA658" s="169"/>
      <c r="BB658" s="169"/>
      <c r="BC658" s="169"/>
      <c r="BD658" s="169"/>
      <c r="BE658" s="169"/>
      <c r="BF658" s="169"/>
      <c r="BG658" s="169"/>
      <c r="BH658" s="169"/>
    </row>
    <row r="659" spans="1:60" outlineLevel="1" x14ac:dyDescent="0.2">
      <c r="A659" s="170"/>
      <c r="B659" s="181"/>
      <c r="C659" s="210" t="s">
        <v>981</v>
      </c>
      <c r="D659" s="184"/>
      <c r="E659" s="188">
        <v>4</v>
      </c>
      <c r="F659" s="193"/>
      <c r="G659" s="193"/>
      <c r="H659" s="193"/>
      <c r="I659" s="193"/>
      <c r="J659" s="193"/>
      <c r="K659" s="193"/>
      <c r="L659" s="193"/>
      <c r="M659" s="193"/>
      <c r="N659" s="193"/>
      <c r="O659" s="193"/>
      <c r="P659" s="193"/>
      <c r="Q659" s="193"/>
      <c r="R659" s="193"/>
      <c r="S659" s="193"/>
      <c r="T659" s="193"/>
      <c r="U659" s="194"/>
      <c r="V659" s="193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 t="s">
        <v>222</v>
      </c>
      <c r="AH659" s="169">
        <v>0</v>
      </c>
      <c r="AI659" s="169"/>
      <c r="AJ659" s="169"/>
      <c r="AK659" s="169"/>
      <c r="AL659" s="169"/>
      <c r="AM659" s="169"/>
      <c r="AN659" s="169"/>
      <c r="AO659" s="169"/>
      <c r="AP659" s="169"/>
      <c r="AQ659" s="169"/>
      <c r="AR659" s="169"/>
      <c r="AS659" s="169"/>
      <c r="AT659" s="169"/>
      <c r="AU659" s="169"/>
      <c r="AV659" s="169"/>
      <c r="AW659" s="169"/>
      <c r="AX659" s="169"/>
      <c r="AY659" s="169"/>
      <c r="AZ659" s="169"/>
      <c r="BA659" s="169"/>
      <c r="BB659" s="169"/>
      <c r="BC659" s="169"/>
      <c r="BD659" s="169"/>
      <c r="BE659" s="169"/>
      <c r="BF659" s="169"/>
      <c r="BG659" s="169"/>
      <c r="BH659" s="169"/>
    </row>
    <row r="660" spans="1:60" outlineLevel="1" x14ac:dyDescent="0.2">
      <c r="A660" s="170"/>
      <c r="B660" s="181"/>
      <c r="C660" s="210" t="s">
        <v>982</v>
      </c>
      <c r="D660" s="184"/>
      <c r="E660" s="188">
        <v>1</v>
      </c>
      <c r="F660" s="193"/>
      <c r="G660" s="193"/>
      <c r="H660" s="193"/>
      <c r="I660" s="193"/>
      <c r="J660" s="193"/>
      <c r="K660" s="193"/>
      <c r="L660" s="193"/>
      <c r="M660" s="193"/>
      <c r="N660" s="193"/>
      <c r="O660" s="193"/>
      <c r="P660" s="193"/>
      <c r="Q660" s="193"/>
      <c r="R660" s="193"/>
      <c r="S660" s="193"/>
      <c r="T660" s="193"/>
      <c r="U660" s="194"/>
      <c r="V660" s="193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 t="s">
        <v>222</v>
      </c>
      <c r="AH660" s="169">
        <v>0</v>
      </c>
      <c r="AI660" s="169"/>
      <c r="AJ660" s="169"/>
      <c r="AK660" s="169"/>
      <c r="AL660" s="169"/>
      <c r="AM660" s="169"/>
      <c r="AN660" s="169"/>
      <c r="AO660" s="169"/>
      <c r="AP660" s="169"/>
      <c r="AQ660" s="169"/>
      <c r="AR660" s="169"/>
      <c r="AS660" s="169"/>
      <c r="AT660" s="169"/>
      <c r="AU660" s="169"/>
      <c r="AV660" s="169"/>
      <c r="AW660" s="169"/>
      <c r="AX660" s="169"/>
      <c r="AY660" s="169"/>
      <c r="AZ660" s="169"/>
      <c r="BA660" s="169"/>
      <c r="BB660" s="169"/>
      <c r="BC660" s="169"/>
      <c r="BD660" s="169"/>
      <c r="BE660" s="169"/>
      <c r="BF660" s="169"/>
      <c r="BG660" s="169"/>
      <c r="BH660" s="169"/>
    </row>
    <row r="661" spans="1:60" outlineLevel="1" x14ac:dyDescent="0.2">
      <c r="A661" s="170">
        <v>234</v>
      </c>
      <c r="B661" s="181" t="s">
        <v>983</v>
      </c>
      <c r="C661" s="209" t="s">
        <v>984</v>
      </c>
      <c r="D661" s="183" t="s">
        <v>338</v>
      </c>
      <c r="E661" s="187">
        <v>1</v>
      </c>
      <c r="F661" s="192"/>
      <c r="G661" s="193">
        <f t="shared" ref="G661:G666" si="21">ROUND(E661*F661,2)</f>
        <v>0</v>
      </c>
      <c r="H661" s="192"/>
      <c r="I661" s="193">
        <f t="shared" ref="I661:I666" si="22">ROUND(E661*H661,2)</f>
        <v>0</v>
      </c>
      <c r="J661" s="192"/>
      <c r="K661" s="193">
        <f t="shared" ref="K661:K666" si="23">ROUND(E661*J661,2)</f>
        <v>0</v>
      </c>
      <c r="L661" s="193">
        <v>15</v>
      </c>
      <c r="M661" s="193">
        <f t="shared" ref="M661:M666" si="24">G661*(1+L661/100)</f>
        <v>0</v>
      </c>
      <c r="N661" s="193">
        <v>1.6E-2</v>
      </c>
      <c r="O661" s="193">
        <f t="shared" ref="O661:O666" si="25">ROUND(E661*N661,2)</f>
        <v>0.02</v>
      </c>
      <c r="P661" s="193">
        <v>0</v>
      </c>
      <c r="Q661" s="193">
        <f t="shared" ref="Q661:Q666" si="26">ROUND(E661*P661,2)</f>
        <v>0</v>
      </c>
      <c r="R661" s="193"/>
      <c r="S661" s="193" t="s">
        <v>269</v>
      </c>
      <c r="T661" s="193">
        <v>0</v>
      </c>
      <c r="U661" s="194">
        <f t="shared" ref="U661:U666" si="27">ROUND(E661*T661,2)</f>
        <v>0</v>
      </c>
      <c r="V661" s="193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 t="s">
        <v>311</v>
      </c>
      <c r="AH661" s="169"/>
      <c r="AI661" s="169"/>
      <c r="AJ661" s="169"/>
      <c r="AK661" s="169"/>
      <c r="AL661" s="169"/>
      <c r="AM661" s="169"/>
      <c r="AN661" s="169"/>
      <c r="AO661" s="169"/>
      <c r="AP661" s="169"/>
      <c r="AQ661" s="169"/>
      <c r="AR661" s="169"/>
      <c r="AS661" s="169"/>
      <c r="AT661" s="169"/>
      <c r="AU661" s="169"/>
      <c r="AV661" s="169"/>
      <c r="AW661" s="169"/>
      <c r="AX661" s="169"/>
      <c r="AY661" s="169"/>
      <c r="AZ661" s="169"/>
      <c r="BA661" s="169"/>
      <c r="BB661" s="169"/>
      <c r="BC661" s="169"/>
      <c r="BD661" s="169"/>
      <c r="BE661" s="169"/>
      <c r="BF661" s="169"/>
      <c r="BG661" s="169"/>
      <c r="BH661" s="169"/>
    </row>
    <row r="662" spans="1:60" ht="22.5" outlineLevel="1" x14ac:dyDescent="0.2">
      <c r="A662" s="170">
        <v>235</v>
      </c>
      <c r="B662" s="181" t="s">
        <v>985</v>
      </c>
      <c r="C662" s="209" t="s">
        <v>986</v>
      </c>
      <c r="D662" s="183" t="s">
        <v>338</v>
      </c>
      <c r="E662" s="187">
        <v>2</v>
      </c>
      <c r="F662" s="192"/>
      <c r="G662" s="193">
        <f t="shared" si="21"/>
        <v>0</v>
      </c>
      <c r="H662" s="192"/>
      <c r="I662" s="193">
        <f t="shared" si="22"/>
        <v>0</v>
      </c>
      <c r="J662" s="192"/>
      <c r="K662" s="193">
        <f t="shared" si="23"/>
        <v>0</v>
      </c>
      <c r="L662" s="193">
        <v>15</v>
      </c>
      <c r="M662" s="193">
        <f t="shared" si="24"/>
        <v>0</v>
      </c>
      <c r="N662" s="193">
        <v>2.5999999999999999E-2</v>
      </c>
      <c r="O662" s="193">
        <f t="shared" si="25"/>
        <v>0.05</v>
      </c>
      <c r="P662" s="193">
        <v>0</v>
      </c>
      <c r="Q662" s="193">
        <f t="shared" si="26"/>
        <v>0</v>
      </c>
      <c r="R662" s="193"/>
      <c r="S662" s="193" t="s">
        <v>269</v>
      </c>
      <c r="T662" s="193">
        <v>0</v>
      </c>
      <c r="U662" s="194">
        <f t="shared" si="27"/>
        <v>0</v>
      </c>
      <c r="V662" s="193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 t="s">
        <v>311</v>
      </c>
      <c r="AH662" s="169"/>
      <c r="AI662" s="169"/>
      <c r="AJ662" s="169"/>
      <c r="AK662" s="169"/>
      <c r="AL662" s="169"/>
      <c r="AM662" s="169"/>
      <c r="AN662" s="169"/>
      <c r="AO662" s="169"/>
      <c r="AP662" s="169"/>
      <c r="AQ662" s="169"/>
      <c r="AR662" s="169"/>
      <c r="AS662" s="169"/>
      <c r="AT662" s="169"/>
      <c r="AU662" s="169"/>
      <c r="AV662" s="169"/>
      <c r="AW662" s="169"/>
      <c r="AX662" s="169"/>
      <c r="AY662" s="169"/>
      <c r="AZ662" s="169"/>
      <c r="BA662" s="169"/>
      <c r="BB662" s="169"/>
      <c r="BC662" s="169"/>
      <c r="BD662" s="169"/>
      <c r="BE662" s="169"/>
      <c r="BF662" s="169"/>
      <c r="BG662" s="169"/>
      <c r="BH662" s="169"/>
    </row>
    <row r="663" spans="1:60" ht="22.5" outlineLevel="1" x14ac:dyDescent="0.2">
      <c r="A663" s="170">
        <v>236</v>
      </c>
      <c r="B663" s="181" t="s">
        <v>987</v>
      </c>
      <c r="C663" s="209" t="s">
        <v>988</v>
      </c>
      <c r="D663" s="183" t="s">
        <v>338</v>
      </c>
      <c r="E663" s="187">
        <v>8</v>
      </c>
      <c r="F663" s="192"/>
      <c r="G663" s="193">
        <f t="shared" si="21"/>
        <v>0</v>
      </c>
      <c r="H663" s="192"/>
      <c r="I663" s="193">
        <f t="shared" si="22"/>
        <v>0</v>
      </c>
      <c r="J663" s="192"/>
      <c r="K663" s="193">
        <f t="shared" si="23"/>
        <v>0</v>
      </c>
      <c r="L663" s="193">
        <v>15</v>
      </c>
      <c r="M663" s="193">
        <f t="shared" si="24"/>
        <v>0</v>
      </c>
      <c r="N663" s="193">
        <v>1.6E-2</v>
      </c>
      <c r="O663" s="193">
        <f t="shared" si="25"/>
        <v>0.13</v>
      </c>
      <c r="P663" s="193">
        <v>0</v>
      </c>
      <c r="Q663" s="193">
        <f t="shared" si="26"/>
        <v>0</v>
      </c>
      <c r="R663" s="193"/>
      <c r="S663" s="193" t="s">
        <v>269</v>
      </c>
      <c r="T663" s="193">
        <v>0</v>
      </c>
      <c r="U663" s="194">
        <f t="shared" si="27"/>
        <v>0</v>
      </c>
      <c r="V663" s="193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 t="s">
        <v>311</v>
      </c>
      <c r="AH663" s="169"/>
      <c r="AI663" s="169"/>
      <c r="AJ663" s="169"/>
      <c r="AK663" s="169"/>
      <c r="AL663" s="169"/>
      <c r="AM663" s="169"/>
      <c r="AN663" s="169"/>
      <c r="AO663" s="169"/>
      <c r="AP663" s="169"/>
      <c r="AQ663" s="169"/>
      <c r="AR663" s="169"/>
      <c r="AS663" s="169"/>
      <c r="AT663" s="169"/>
      <c r="AU663" s="169"/>
      <c r="AV663" s="169"/>
      <c r="AW663" s="169"/>
      <c r="AX663" s="169"/>
      <c r="AY663" s="169"/>
      <c r="AZ663" s="169"/>
      <c r="BA663" s="169"/>
      <c r="BB663" s="169"/>
      <c r="BC663" s="169"/>
      <c r="BD663" s="169"/>
      <c r="BE663" s="169"/>
      <c r="BF663" s="169"/>
      <c r="BG663" s="169"/>
      <c r="BH663" s="169"/>
    </row>
    <row r="664" spans="1:60" ht="22.5" outlineLevel="1" x14ac:dyDescent="0.2">
      <c r="A664" s="170">
        <v>237</v>
      </c>
      <c r="B664" s="181" t="s">
        <v>989</v>
      </c>
      <c r="C664" s="209" t="s">
        <v>990</v>
      </c>
      <c r="D664" s="183" t="s">
        <v>338</v>
      </c>
      <c r="E664" s="187">
        <v>4</v>
      </c>
      <c r="F664" s="192"/>
      <c r="G664" s="193">
        <f t="shared" si="21"/>
        <v>0</v>
      </c>
      <c r="H664" s="192"/>
      <c r="I664" s="193">
        <f t="shared" si="22"/>
        <v>0</v>
      </c>
      <c r="J664" s="192"/>
      <c r="K664" s="193">
        <f t="shared" si="23"/>
        <v>0</v>
      </c>
      <c r="L664" s="193">
        <v>15</v>
      </c>
      <c r="M664" s="193">
        <f t="shared" si="24"/>
        <v>0</v>
      </c>
      <c r="N664" s="193">
        <v>1.55E-2</v>
      </c>
      <c r="O664" s="193">
        <f t="shared" si="25"/>
        <v>0.06</v>
      </c>
      <c r="P664" s="193">
        <v>0</v>
      </c>
      <c r="Q664" s="193">
        <f t="shared" si="26"/>
        <v>0</v>
      </c>
      <c r="R664" s="193"/>
      <c r="S664" s="193" t="s">
        <v>269</v>
      </c>
      <c r="T664" s="193">
        <v>0</v>
      </c>
      <c r="U664" s="194">
        <f t="shared" si="27"/>
        <v>0</v>
      </c>
      <c r="V664" s="193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 t="s">
        <v>311</v>
      </c>
      <c r="AH664" s="169"/>
      <c r="AI664" s="169"/>
      <c r="AJ664" s="169"/>
      <c r="AK664" s="169"/>
      <c r="AL664" s="169"/>
      <c r="AM664" s="169"/>
      <c r="AN664" s="169"/>
      <c r="AO664" s="169"/>
      <c r="AP664" s="169"/>
      <c r="AQ664" s="169"/>
      <c r="AR664" s="169"/>
      <c r="AS664" s="169"/>
      <c r="AT664" s="169"/>
      <c r="AU664" s="169"/>
      <c r="AV664" s="169"/>
      <c r="AW664" s="169"/>
      <c r="AX664" s="169"/>
      <c r="AY664" s="169"/>
      <c r="AZ664" s="169"/>
      <c r="BA664" s="169"/>
      <c r="BB664" s="169"/>
      <c r="BC664" s="169"/>
      <c r="BD664" s="169"/>
      <c r="BE664" s="169"/>
      <c r="BF664" s="169"/>
      <c r="BG664" s="169"/>
      <c r="BH664" s="169"/>
    </row>
    <row r="665" spans="1:60" ht="22.5" outlineLevel="1" x14ac:dyDescent="0.2">
      <c r="A665" s="170">
        <v>238</v>
      </c>
      <c r="B665" s="181" t="s">
        <v>991</v>
      </c>
      <c r="C665" s="209" t="s">
        <v>992</v>
      </c>
      <c r="D665" s="183" t="s">
        <v>338</v>
      </c>
      <c r="E665" s="187">
        <v>1</v>
      </c>
      <c r="F665" s="192"/>
      <c r="G665" s="193">
        <f t="shared" si="21"/>
        <v>0</v>
      </c>
      <c r="H665" s="192"/>
      <c r="I665" s="193">
        <f t="shared" si="22"/>
        <v>0</v>
      </c>
      <c r="J665" s="192"/>
      <c r="K665" s="193">
        <f t="shared" si="23"/>
        <v>0</v>
      </c>
      <c r="L665" s="193">
        <v>15</v>
      </c>
      <c r="M665" s="193">
        <f t="shared" si="24"/>
        <v>0</v>
      </c>
      <c r="N665" s="193">
        <v>1.38E-2</v>
      </c>
      <c r="O665" s="193">
        <f t="shared" si="25"/>
        <v>0.01</v>
      </c>
      <c r="P665" s="193">
        <v>0</v>
      </c>
      <c r="Q665" s="193">
        <f t="shared" si="26"/>
        <v>0</v>
      </c>
      <c r="R665" s="193"/>
      <c r="S665" s="193" t="s">
        <v>269</v>
      </c>
      <c r="T665" s="193">
        <v>0</v>
      </c>
      <c r="U665" s="194">
        <f t="shared" si="27"/>
        <v>0</v>
      </c>
      <c r="V665" s="193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 t="s">
        <v>311</v>
      </c>
      <c r="AH665" s="169"/>
      <c r="AI665" s="169"/>
      <c r="AJ665" s="169"/>
      <c r="AK665" s="169"/>
      <c r="AL665" s="169"/>
      <c r="AM665" s="169"/>
      <c r="AN665" s="169"/>
      <c r="AO665" s="169"/>
      <c r="AP665" s="169"/>
      <c r="AQ665" s="169"/>
      <c r="AR665" s="169"/>
      <c r="AS665" s="169"/>
      <c r="AT665" s="169"/>
      <c r="AU665" s="169"/>
      <c r="AV665" s="169"/>
      <c r="AW665" s="169"/>
      <c r="AX665" s="169"/>
      <c r="AY665" s="169"/>
      <c r="AZ665" s="169"/>
      <c r="BA665" s="169"/>
      <c r="BB665" s="169"/>
      <c r="BC665" s="169"/>
      <c r="BD665" s="169"/>
      <c r="BE665" s="169"/>
      <c r="BF665" s="169"/>
      <c r="BG665" s="169"/>
      <c r="BH665" s="169"/>
    </row>
    <row r="666" spans="1:60" outlineLevel="1" x14ac:dyDescent="0.2">
      <c r="A666" s="170">
        <v>239</v>
      </c>
      <c r="B666" s="181" t="s">
        <v>993</v>
      </c>
      <c r="C666" s="209" t="s">
        <v>994</v>
      </c>
      <c r="D666" s="183" t="s">
        <v>338</v>
      </c>
      <c r="E666" s="187">
        <v>1</v>
      </c>
      <c r="F666" s="192"/>
      <c r="G666" s="193">
        <f t="shared" si="21"/>
        <v>0</v>
      </c>
      <c r="H666" s="192"/>
      <c r="I666" s="193">
        <f t="shared" si="22"/>
        <v>0</v>
      </c>
      <c r="J666" s="192"/>
      <c r="K666" s="193">
        <f t="shared" si="23"/>
        <v>0</v>
      </c>
      <c r="L666" s="193">
        <v>15</v>
      </c>
      <c r="M666" s="193">
        <f t="shared" si="24"/>
        <v>0</v>
      </c>
      <c r="N666" s="193">
        <v>0</v>
      </c>
      <c r="O666" s="193">
        <f t="shared" si="25"/>
        <v>0</v>
      </c>
      <c r="P666" s="193">
        <v>0</v>
      </c>
      <c r="Q666" s="193">
        <f t="shared" si="26"/>
        <v>0</v>
      </c>
      <c r="R666" s="193" t="s">
        <v>911</v>
      </c>
      <c r="S666" s="193" t="s">
        <v>217</v>
      </c>
      <c r="T666" s="193">
        <v>2.5099999999999998</v>
      </c>
      <c r="U666" s="194">
        <f t="shared" si="27"/>
        <v>2.5099999999999998</v>
      </c>
      <c r="V666" s="193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 t="s">
        <v>218</v>
      </c>
      <c r="AH666" s="169"/>
      <c r="AI666" s="169"/>
      <c r="AJ666" s="169"/>
      <c r="AK666" s="169"/>
      <c r="AL666" s="169"/>
      <c r="AM666" s="169"/>
      <c r="AN666" s="169"/>
      <c r="AO666" s="169"/>
      <c r="AP666" s="169"/>
      <c r="AQ666" s="169"/>
      <c r="AR666" s="169"/>
      <c r="AS666" s="169"/>
      <c r="AT666" s="169"/>
      <c r="AU666" s="169"/>
      <c r="AV666" s="169"/>
      <c r="AW666" s="169"/>
      <c r="AX666" s="169"/>
      <c r="AY666" s="169"/>
      <c r="AZ666" s="169"/>
      <c r="BA666" s="169"/>
      <c r="BB666" s="169"/>
      <c r="BC666" s="169"/>
      <c r="BD666" s="169"/>
      <c r="BE666" s="169"/>
      <c r="BF666" s="169"/>
      <c r="BG666" s="169"/>
      <c r="BH666" s="169"/>
    </row>
    <row r="667" spans="1:60" outlineLevel="1" x14ac:dyDescent="0.2">
      <c r="A667" s="170"/>
      <c r="B667" s="181"/>
      <c r="C667" s="272" t="s">
        <v>995</v>
      </c>
      <c r="D667" s="273"/>
      <c r="E667" s="274"/>
      <c r="F667" s="275"/>
      <c r="G667" s="276"/>
      <c r="H667" s="193"/>
      <c r="I667" s="193"/>
      <c r="J667" s="193"/>
      <c r="K667" s="193"/>
      <c r="L667" s="193"/>
      <c r="M667" s="193"/>
      <c r="N667" s="193"/>
      <c r="O667" s="193"/>
      <c r="P667" s="193"/>
      <c r="Q667" s="193"/>
      <c r="R667" s="193"/>
      <c r="S667" s="193"/>
      <c r="T667" s="193"/>
      <c r="U667" s="194"/>
      <c r="V667" s="193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 t="s">
        <v>220</v>
      </c>
      <c r="AH667" s="169"/>
      <c r="AI667" s="169"/>
      <c r="AJ667" s="169"/>
      <c r="AK667" s="169"/>
      <c r="AL667" s="169"/>
      <c r="AM667" s="169"/>
      <c r="AN667" s="169"/>
      <c r="AO667" s="169"/>
      <c r="AP667" s="169"/>
      <c r="AQ667" s="169"/>
      <c r="AR667" s="169"/>
      <c r="AS667" s="169"/>
      <c r="AT667" s="169"/>
      <c r="AU667" s="169"/>
      <c r="AV667" s="169"/>
      <c r="AW667" s="169"/>
      <c r="AX667" s="169"/>
      <c r="AY667" s="169"/>
      <c r="AZ667" s="169"/>
      <c r="BA667" s="177" t="str">
        <f>C667</f>
        <v>Bez osazení madla a zámku.</v>
      </c>
      <c r="BB667" s="169"/>
      <c r="BC667" s="169"/>
      <c r="BD667" s="169"/>
      <c r="BE667" s="169"/>
      <c r="BF667" s="169"/>
      <c r="BG667" s="169"/>
      <c r="BH667" s="169"/>
    </row>
    <row r="668" spans="1:60" ht="22.5" outlineLevel="1" x14ac:dyDescent="0.2">
      <c r="A668" s="170">
        <v>240</v>
      </c>
      <c r="B668" s="181" t="s">
        <v>996</v>
      </c>
      <c r="C668" s="209" t="s">
        <v>997</v>
      </c>
      <c r="D668" s="183" t="s">
        <v>338</v>
      </c>
      <c r="E668" s="187">
        <v>1</v>
      </c>
      <c r="F668" s="192"/>
      <c r="G668" s="193">
        <f>ROUND(E668*F668,2)</f>
        <v>0</v>
      </c>
      <c r="H668" s="192"/>
      <c r="I668" s="193">
        <f>ROUND(E668*H668,2)</f>
        <v>0</v>
      </c>
      <c r="J668" s="192"/>
      <c r="K668" s="193">
        <f>ROUND(E668*J668,2)</f>
        <v>0</v>
      </c>
      <c r="L668" s="193">
        <v>15</v>
      </c>
      <c r="M668" s="193">
        <f>G668*(1+L668/100)</f>
        <v>0</v>
      </c>
      <c r="N668" s="193">
        <v>0.04</v>
      </c>
      <c r="O668" s="193">
        <f>ROUND(E668*N668,2)</f>
        <v>0.04</v>
      </c>
      <c r="P668" s="193">
        <v>0</v>
      </c>
      <c r="Q668" s="193">
        <f>ROUND(E668*P668,2)</f>
        <v>0</v>
      </c>
      <c r="R668" s="193" t="s">
        <v>310</v>
      </c>
      <c r="S668" s="193" t="s">
        <v>217</v>
      </c>
      <c r="T668" s="193">
        <v>0</v>
      </c>
      <c r="U668" s="194">
        <f>ROUND(E668*T668,2)</f>
        <v>0</v>
      </c>
      <c r="V668" s="193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 t="s">
        <v>311</v>
      </c>
      <c r="AH668" s="169"/>
      <c r="AI668" s="169"/>
      <c r="AJ668" s="169"/>
      <c r="AK668" s="169"/>
      <c r="AL668" s="169"/>
      <c r="AM668" s="169"/>
      <c r="AN668" s="169"/>
      <c r="AO668" s="169"/>
      <c r="AP668" s="169"/>
      <c r="AQ668" s="169"/>
      <c r="AR668" s="169"/>
      <c r="AS668" s="169"/>
      <c r="AT668" s="169"/>
      <c r="AU668" s="169"/>
      <c r="AV668" s="169"/>
      <c r="AW668" s="169"/>
      <c r="AX668" s="169"/>
      <c r="AY668" s="169"/>
      <c r="AZ668" s="169"/>
      <c r="BA668" s="169"/>
      <c r="BB668" s="169"/>
      <c r="BC668" s="169"/>
      <c r="BD668" s="169"/>
      <c r="BE668" s="169"/>
      <c r="BF668" s="169"/>
      <c r="BG668" s="169"/>
      <c r="BH668" s="169"/>
    </row>
    <row r="669" spans="1:60" outlineLevel="1" x14ac:dyDescent="0.2">
      <c r="A669" s="170">
        <v>241</v>
      </c>
      <c r="B669" s="181" t="s">
        <v>998</v>
      </c>
      <c r="C669" s="209" t="s">
        <v>999</v>
      </c>
      <c r="D669" s="183" t="s">
        <v>338</v>
      </c>
      <c r="E669" s="187">
        <v>1</v>
      </c>
      <c r="F669" s="192"/>
      <c r="G669" s="193">
        <f>ROUND(E669*F669,2)</f>
        <v>0</v>
      </c>
      <c r="H669" s="192"/>
      <c r="I669" s="193">
        <f>ROUND(E669*H669,2)</f>
        <v>0</v>
      </c>
      <c r="J669" s="192"/>
      <c r="K669" s="193">
        <f>ROUND(E669*J669,2)</f>
        <v>0</v>
      </c>
      <c r="L669" s="193">
        <v>15</v>
      </c>
      <c r="M669" s="193">
        <f>G669*(1+L669/100)</f>
        <v>0</v>
      </c>
      <c r="N669" s="193">
        <v>0</v>
      </c>
      <c r="O669" s="193">
        <f>ROUND(E669*N669,2)</f>
        <v>0</v>
      </c>
      <c r="P669" s="193">
        <v>0</v>
      </c>
      <c r="Q669" s="193">
        <f>ROUND(E669*P669,2)</f>
        <v>0</v>
      </c>
      <c r="R669" s="193" t="s">
        <v>911</v>
      </c>
      <c r="S669" s="193" t="s">
        <v>217</v>
      </c>
      <c r="T669" s="193">
        <v>1.56</v>
      </c>
      <c r="U669" s="194">
        <f>ROUND(E669*T669,2)</f>
        <v>1.56</v>
      </c>
      <c r="V669" s="193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 t="s">
        <v>218</v>
      </c>
      <c r="AH669" s="169"/>
      <c r="AI669" s="169"/>
      <c r="AJ669" s="169"/>
      <c r="AK669" s="169"/>
      <c r="AL669" s="169"/>
      <c r="AM669" s="169"/>
      <c r="AN669" s="169"/>
      <c r="AO669" s="169"/>
      <c r="AP669" s="169"/>
      <c r="AQ669" s="169"/>
      <c r="AR669" s="169"/>
      <c r="AS669" s="169"/>
      <c r="AT669" s="169"/>
      <c r="AU669" s="169"/>
      <c r="AV669" s="169"/>
      <c r="AW669" s="169"/>
      <c r="AX669" s="169"/>
      <c r="AY669" s="169"/>
      <c r="AZ669" s="169"/>
      <c r="BA669" s="169"/>
      <c r="BB669" s="169"/>
      <c r="BC669" s="169"/>
      <c r="BD669" s="169"/>
      <c r="BE669" s="169"/>
      <c r="BF669" s="169"/>
      <c r="BG669" s="169"/>
      <c r="BH669" s="169"/>
    </row>
    <row r="670" spans="1:60" outlineLevel="1" x14ac:dyDescent="0.2">
      <c r="A670" s="170"/>
      <c r="B670" s="181"/>
      <c r="C670" s="272" t="s">
        <v>1000</v>
      </c>
      <c r="D670" s="273"/>
      <c r="E670" s="274"/>
      <c r="F670" s="275"/>
      <c r="G670" s="276"/>
      <c r="H670" s="193"/>
      <c r="I670" s="193"/>
      <c r="J670" s="193"/>
      <c r="K670" s="193"/>
      <c r="L670" s="193"/>
      <c r="M670" s="193"/>
      <c r="N670" s="193"/>
      <c r="O670" s="193"/>
      <c r="P670" s="193"/>
      <c r="Q670" s="193"/>
      <c r="R670" s="193"/>
      <c r="S670" s="193"/>
      <c r="T670" s="193"/>
      <c r="U670" s="194"/>
      <c r="V670" s="193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 t="s">
        <v>220</v>
      </c>
      <c r="AH670" s="169"/>
      <c r="AI670" s="169"/>
      <c r="AJ670" s="169"/>
      <c r="AK670" s="169"/>
      <c r="AL670" s="169"/>
      <c r="AM670" s="169"/>
      <c r="AN670" s="169"/>
      <c r="AO670" s="169"/>
      <c r="AP670" s="169"/>
      <c r="AQ670" s="169"/>
      <c r="AR670" s="169"/>
      <c r="AS670" s="169"/>
      <c r="AT670" s="169"/>
      <c r="AU670" s="169"/>
      <c r="AV670" s="169"/>
      <c r="AW670" s="169"/>
      <c r="AX670" s="169"/>
      <c r="AY670" s="169"/>
      <c r="AZ670" s="169"/>
      <c r="BA670" s="177" t="str">
        <f>C670</f>
        <v>Dveře s protipožární odolností do 30 minut.</v>
      </c>
      <c r="BB670" s="169"/>
      <c r="BC670" s="169"/>
      <c r="BD670" s="169"/>
      <c r="BE670" s="169"/>
      <c r="BF670" s="169"/>
      <c r="BG670" s="169"/>
      <c r="BH670" s="169"/>
    </row>
    <row r="671" spans="1:60" outlineLevel="1" x14ac:dyDescent="0.2">
      <c r="A671" s="170">
        <v>242</v>
      </c>
      <c r="B671" s="181" t="s">
        <v>1001</v>
      </c>
      <c r="C671" s="209" t="s">
        <v>1002</v>
      </c>
      <c r="D671" s="183" t="s">
        <v>338</v>
      </c>
      <c r="E671" s="187">
        <v>1</v>
      </c>
      <c r="F671" s="192"/>
      <c r="G671" s="193">
        <f>ROUND(E671*F671,2)</f>
        <v>0</v>
      </c>
      <c r="H671" s="192"/>
      <c r="I671" s="193">
        <f>ROUND(E671*H671,2)</f>
        <v>0</v>
      </c>
      <c r="J671" s="192"/>
      <c r="K671" s="193">
        <f>ROUND(E671*J671,2)</f>
        <v>0</v>
      </c>
      <c r="L671" s="193">
        <v>15</v>
      </c>
      <c r="M671" s="193">
        <f>G671*(1+L671/100)</f>
        <v>0</v>
      </c>
      <c r="N671" s="193">
        <v>7.0999999999999994E-2</v>
      </c>
      <c r="O671" s="193">
        <f>ROUND(E671*N671,2)</f>
        <v>7.0000000000000007E-2</v>
      </c>
      <c r="P671" s="193">
        <v>0</v>
      </c>
      <c r="Q671" s="193">
        <f>ROUND(E671*P671,2)</f>
        <v>0</v>
      </c>
      <c r="R671" s="193" t="s">
        <v>310</v>
      </c>
      <c r="S671" s="193" t="s">
        <v>217</v>
      </c>
      <c r="T671" s="193">
        <v>0</v>
      </c>
      <c r="U671" s="194">
        <f>ROUND(E671*T671,2)</f>
        <v>0</v>
      </c>
      <c r="V671" s="193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 t="s">
        <v>311</v>
      </c>
      <c r="AH671" s="169"/>
      <c r="AI671" s="169"/>
      <c r="AJ671" s="169"/>
      <c r="AK671" s="169"/>
      <c r="AL671" s="169"/>
      <c r="AM671" s="169"/>
      <c r="AN671" s="169"/>
      <c r="AO671" s="169"/>
      <c r="AP671" s="169"/>
      <c r="AQ671" s="169"/>
      <c r="AR671" s="169"/>
      <c r="AS671" s="169"/>
      <c r="AT671" s="169"/>
      <c r="AU671" s="169"/>
      <c r="AV671" s="169"/>
      <c r="AW671" s="169"/>
      <c r="AX671" s="169"/>
      <c r="AY671" s="169"/>
      <c r="AZ671" s="169"/>
      <c r="BA671" s="169"/>
      <c r="BB671" s="169"/>
      <c r="BC671" s="169"/>
      <c r="BD671" s="169"/>
      <c r="BE671" s="169"/>
      <c r="BF671" s="169"/>
      <c r="BG671" s="169"/>
      <c r="BH671" s="169"/>
    </row>
    <row r="672" spans="1:60" ht="33.75" outlineLevel="1" x14ac:dyDescent="0.2">
      <c r="A672" s="170">
        <v>243</v>
      </c>
      <c r="B672" s="181" t="s">
        <v>969</v>
      </c>
      <c r="C672" s="209" t="s">
        <v>1003</v>
      </c>
      <c r="D672" s="183" t="s">
        <v>672</v>
      </c>
      <c r="E672" s="187">
        <v>2</v>
      </c>
      <c r="F672" s="192"/>
      <c r="G672" s="193">
        <f>ROUND(E672*F672,2)</f>
        <v>0</v>
      </c>
      <c r="H672" s="192"/>
      <c r="I672" s="193">
        <f>ROUND(E672*H672,2)</f>
        <v>0</v>
      </c>
      <c r="J672" s="192"/>
      <c r="K672" s="193">
        <f>ROUND(E672*J672,2)</f>
        <v>0</v>
      </c>
      <c r="L672" s="193">
        <v>15</v>
      </c>
      <c r="M672" s="193">
        <f>G672*(1+L672/100)</f>
        <v>0</v>
      </c>
      <c r="N672" s="193">
        <v>0</v>
      </c>
      <c r="O672" s="193">
        <f>ROUND(E672*N672,2)</f>
        <v>0</v>
      </c>
      <c r="P672" s="193">
        <v>0</v>
      </c>
      <c r="Q672" s="193">
        <f>ROUND(E672*P672,2)</f>
        <v>0</v>
      </c>
      <c r="R672" s="193"/>
      <c r="S672" s="193" t="s">
        <v>269</v>
      </c>
      <c r="T672" s="193">
        <v>0</v>
      </c>
      <c r="U672" s="194">
        <f>ROUND(E672*T672,2)</f>
        <v>0</v>
      </c>
      <c r="V672" s="193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 t="s">
        <v>218</v>
      </c>
      <c r="AH672" s="169"/>
      <c r="AI672" s="169"/>
      <c r="AJ672" s="169"/>
      <c r="AK672" s="169"/>
      <c r="AL672" s="169"/>
      <c r="AM672" s="169"/>
      <c r="AN672" s="169"/>
      <c r="AO672" s="169"/>
      <c r="AP672" s="169"/>
      <c r="AQ672" s="169"/>
      <c r="AR672" s="169"/>
      <c r="AS672" s="169"/>
      <c r="AT672" s="169"/>
      <c r="AU672" s="169"/>
      <c r="AV672" s="169"/>
      <c r="AW672" s="169"/>
      <c r="AX672" s="169"/>
      <c r="AY672" s="169"/>
      <c r="AZ672" s="169"/>
      <c r="BA672" s="169"/>
      <c r="BB672" s="169"/>
      <c r="BC672" s="169"/>
      <c r="BD672" s="169"/>
      <c r="BE672" s="169"/>
      <c r="BF672" s="169"/>
      <c r="BG672" s="169"/>
      <c r="BH672" s="169"/>
    </row>
    <row r="673" spans="1:60" outlineLevel="1" x14ac:dyDescent="0.2">
      <c r="A673" s="170">
        <v>244</v>
      </c>
      <c r="B673" s="181" t="s">
        <v>1004</v>
      </c>
      <c r="C673" s="209" t="s">
        <v>1005</v>
      </c>
      <c r="D673" s="183" t="s">
        <v>215</v>
      </c>
      <c r="E673" s="187">
        <v>136</v>
      </c>
      <c r="F673" s="192"/>
      <c r="G673" s="193">
        <f>ROUND(E673*F673,2)</f>
        <v>0</v>
      </c>
      <c r="H673" s="192"/>
      <c r="I673" s="193">
        <f>ROUND(E673*H673,2)</f>
        <v>0</v>
      </c>
      <c r="J673" s="192"/>
      <c r="K673" s="193">
        <f>ROUND(E673*J673,2)</f>
        <v>0</v>
      </c>
      <c r="L673" s="193">
        <v>15</v>
      </c>
      <c r="M673" s="193">
        <f>G673*(1+L673/100)</f>
        <v>0</v>
      </c>
      <c r="N673" s="193">
        <v>2.9999999999999997E-4</v>
      </c>
      <c r="O673" s="193">
        <f>ROUND(E673*N673,2)</f>
        <v>0.04</v>
      </c>
      <c r="P673" s="193">
        <v>0</v>
      </c>
      <c r="Q673" s="193">
        <f>ROUND(E673*P673,2)</f>
        <v>0</v>
      </c>
      <c r="R673" s="193" t="s">
        <v>911</v>
      </c>
      <c r="S673" s="193" t="s">
        <v>217</v>
      </c>
      <c r="T673" s="193">
        <v>0.504</v>
      </c>
      <c r="U673" s="194">
        <f>ROUND(E673*T673,2)</f>
        <v>68.540000000000006</v>
      </c>
      <c r="V673" s="193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 t="s">
        <v>218</v>
      </c>
      <c r="AH673" s="169"/>
      <c r="AI673" s="169"/>
      <c r="AJ673" s="169"/>
      <c r="AK673" s="169"/>
      <c r="AL673" s="169"/>
      <c r="AM673" s="169"/>
      <c r="AN673" s="169"/>
      <c r="AO673" s="169"/>
      <c r="AP673" s="169"/>
      <c r="AQ673" s="169"/>
      <c r="AR673" s="169"/>
      <c r="AS673" s="169"/>
      <c r="AT673" s="169"/>
      <c r="AU673" s="169"/>
      <c r="AV673" s="169"/>
      <c r="AW673" s="169"/>
      <c r="AX673" s="169"/>
      <c r="AY673" s="169"/>
      <c r="AZ673" s="169"/>
      <c r="BA673" s="169"/>
      <c r="BB673" s="169"/>
      <c r="BC673" s="169"/>
      <c r="BD673" s="169"/>
      <c r="BE673" s="169"/>
      <c r="BF673" s="169"/>
      <c r="BG673" s="169"/>
      <c r="BH673" s="169"/>
    </row>
    <row r="674" spans="1:60" outlineLevel="1" x14ac:dyDescent="0.2">
      <c r="A674" s="170"/>
      <c r="B674" s="181"/>
      <c r="C674" s="210" t="s">
        <v>1006</v>
      </c>
      <c r="D674" s="184"/>
      <c r="E674" s="188">
        <v>136</v>
      </c>
      <c r="F674" s="193"/>
      <c r="G674" s="193"/>
      <c r="H674" s="193"/>
      <c r="I674" s="193"/>
      <c r="J674" s="193"/>
      <c r="K674" s="193"/>
      <c r="L674" s="193"/>
      <c r="M674" s="193"/>
      <c r="N674" s="193"/>
      <c r="O674" s="193"/>
      <c r="P674" s="193"/>
      <c r="Q674" s="193"/>
      <c r="R674" s="193"/>
      <c r="S674" s="193"/>
      <c r="T674" s="193"/>
      <c r="U674" s="194"/>
      <c r="V674" s="193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 t="s">
        <v>222</v>
      </c>
      <c r="AH674" s="169">
        <v>0</v>
      </c>
      <c r="AI674" s="169"/>
      <c r="AJ674" s="169"/>
      <c r="AK674" s="169"/>
      <c r="AL674" s="169"/>
      <c r="AM674" s="169"/>
      <c r="AN674" s="169"/>
      <c r="AO674" s="169"/>
      <c r="AP674" s="169"/>
      <c r="AQ674" s="169"/>
      <c r="AR674" s="169"/>
      <c r="AS674" s="169"/>
      <c r="AT674" s="169"/>
      <c r="AU674" s="169"/>
      <c r="AV674" s="169"/>
      <c r="AW674" s="169"/>
      <c r="AX674" s="169"/>
      <c r="AY674" s="169"/>
      <c r="AZ674" s="169"/>
      <c r="BA674" s="169"/>
      <c r="BB674" s="169"/>
      <c r="BC674" s="169"/>
      <c r="BD674" s="169"/>
      <c r="BE674" s="169"/>
      <c r="BF674" s="169"/>
      <c r="BG674" s="169"/>
      <c r="BH674" s="169"/>
    </row>
    <row r="675" spans="1:60" ht="22.5" outlineLevel="1" x14ac:dyDescent="0.2">
      <c r="A675" s="170">
        <v>245</v>
      </c>
      <c r="B675" s="181" t="s">
        <v>1007</v>
      </c>
      <c r="C675" s="209" t="s">
        <v>1008</v>
      </c>
      <c r="D675" s="183" t="s">
        <v>215</v>
      </c>
      <c r="E675" s="187">
        <v>149.6</v>
      </c>
      <c r="F675" s="192"/>
      <c r="G675" s="193">
        <f>ROUND(E675*F675,2)</f>
        <v>0</v>
      </c>
      <c r="H675" s="192"/>
      <c r="I675" s="193">
        <f>ROUND(E675*H675,2)</f>
        <v>0</v>
      </c>
      <c r="J675" s="192"/>
      <c r="K675" s="193">
        <f>ROUND(E675*J675,2)</f>
        <v>0</v>
      </c>
      <c r="L675" s="193">
        <v>15</v>
      </c>
      <c r="M675" s="193">
        <f>G675*(1+L675/100)</f>
        <v>0</v>
      </c>
      <c r="N675" s="193">
        <v>7.3499999999999998E-3</v>
      </c>
      <c r="O675" s="193">
        <f>ROUND(E675*N675,2)</f>
        <v>1.1000000000000001</v>
      </c>
      <c r="P675" s="193">
        <v>0</v>
      </c>
      <c r="Q675" s="193">
        <f>ROUND(E675*P675,2)</f>
        <v>0</v>
      </c>
      <c r="R675" s="193" t="s">
        <v>310</v>
      </c>
      <c r="S675" s="193" t="s">
        <v>217</v>
      </c>
      <c r="T675" s="193">
        <v>0</v>
      </c>
      <c r="U675" s="194">
        <f>ROUND(E675*T675,2)</f>
        <v>0</v>
      </c>
      <c r="V675" s="193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 t="s">
        <v>311</v>
      </c>
      <c r="AH675" s="169"/>
      <c r="AI675" s="169"/>
      <c r="AJ675" s="169"/>
      <c r="AK675" s="169"/>
      <c r="AL675" s="169"/>
      <c r="AM675" s="169"/>
      <c r="AN675" s="169"/>
      <c r="AO675" s="169"/>
      <c r="AP675" s="169"/>
      <c r="AQ675" s="169"/>
      <c r="AR675" s="169"/>
      <c r="AS675" s="169"/>
      <c r="AT675" s="169"/>
      <c r="AU675" s="169"/>
      <c r="AV675" s="169"/>
      <c r="AW675" s="169"/>
      <c r="AX675" s="169"/>
      <c r="AY675" s="169"/>
      <c r="AZ675" s="169"/>
      <c r="BA675" s="169"/>
      <c r="BB675" s="169"/>
      <c r="BC675" s="169"/>
      <c r="BD675" s="169"/>
      <c r="BE675" s="169"/>
      <c r="BF675" s="169"/>
      <c r="BG675" s="169"/>
      <c r="BH675" s="169"/>
    </row>
    <row r="676" spans="1:60" outlineLevel="1" x14ac:dyDescent="0.2">
      <c r="A676" s="170"/>
      <c r="B676" s="181"/>
      <c r="C676" s="210" t="s">
        <v>1009</v>
      </c>
      <c r="D676" s="184"/>
      <c r="E676" s="188">
        <v>149.6</v>
      </c>
      <c r="F676" s="193"/>
      <c r="G676" s="193"/>
      <c r="H676" s="193"/>
      <c r="I676" s="193"/>
      <c r="J676" s="193"/>
      <c r="K676" s="193"/>
      <c r="L676" s="193"/>
      <c r="M676" s="193"/>
      <c r="N676" s="193"/>
      <c r="O676" s="193"/>
      <c r="P676" s="193"/>
      <c r="Q676" s="193"/>
      <c r="R676" s="193"/>
      <c r="S676" s="193"/>
      <c r="T676" s="193"/>
      <c r="U676" s="194"/>
      <c r="V676" s="193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 t="s">
        <v>222</v>
      </c>
      <c r="AH676" s="169">
        <v>0</v>
      </c>
      <c r="AI676" s="169"/>
      <c r="AJ676" s="169"/>
      <c r="AK676" s="169"/>
      <c r="AL676" s="169"/>
      <c r="AM676" s="169"/>
      <c r="AN676" s="169"/>
      <c r="AO676" s="169"/>
      <c r="AP676" s="169"/>
      <c r="AQ676" s="169"/>
      <c r="AR676" s="169"/>
      <c r="AS676" s="169"/>
      <c r="AT676" s="169"/>
      <c r="AU676" s="169"/>
      <c r="AV676" s="169"/>
      <c r="AW676" s="169"/>
      <c r="AX676" s="169"/>
      <c r="AY676" s="169"/>
      <c r="AZ676" s="169"/>
      <c r="BA676" s="169"/>
      <c r="BB676" s="169"/>
      <c r="BC676" s="169"/>
      <c r="BD676" s="169"/>
      <c r="BE676" s="169"/>
      <c r="BF676" s="169"/>
      <c r="BG676" s="169"/>
      <c r="BH676" s="169"/>
    </row>
    <row r="677" spans="1:60" outlineLevel="1" x14ac:dyDescent="0.2">
      <c r="A677" s="170">
        <v>246</v>
      </c>
      <c r="B677" s="181" t="s">
        <v>1010</v>
      </c>
      <c r="C677" s="209" t="s">
        <v>1011</v>
      </c>
      <c r="D677" s="183" t="s">
        <v>215</v>
      </c>
      <c r="E677" s="187">
        <v>40</v>
      </c>
      <c r="F677" s="192"/>
      <c r="G677" s="193">
        <f>ROUND(E677*F677,2)</f>
        <v>0</v>
      </c>
      <c r="H677" s="192"/>
      <c r="I677" s="193">
        <f>ROUND(E677*H677,2)</f>
        <v>0</v>
      </c>
      <c r="J677" s="192"/>
      <c r="K677" s="193">
        <f>ROUND(E677*J677,2)</f>
        <v>0</v>
      </c>
      <c r="L677" s="193">
        <v>15</v>
      </c>
      <c r="M677" s="193">
        <f>G677*(1+L677/100)</f>
        <v>0</v>
      </c>
      <c r="N677" s="193">
        <v>1.9000000000000001E-4</v>
      </c>
      <c r="O677" s="193">
        <f>ROUND(E677*N677,2)</f>
        <v>0.01</v>
      </c>
      <c r="P677" s="193">
        <v>0</v>
      </c>
      <c r="Q677" s="193">
        <f>ROUND(E677*P677,2)</f>
        <v>0</v>
      </c>
      <c r="R677" s="193" t="s">
        <v>911</v>
      </c>
      <c r="S677" s="193" t="s">
        <v>217</v>
      </c>
      <c r="T677" s="193">
        <v>0.65400000000000003</v>
      </c>
      <c r="U677" s="194">
        <f>ROUND(E677*T677,2)</f>
        <v>26.16</v>
      </c>
      <c r="V677" s="193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 t="s">
        <v>218</v>
      </c>
      <c r="AH677" s="169"/>
      <c r="AI677" s="169"/>
      <c r="AJ677" s="169"/>
      <c r="AK677" s="169"/>
      <c r="AL677" s="169"/>
      <c r="AM677" s="169"/>
      <c r="AN677" s="169"/>
      <c r="AO677" s="169"/>
      <c r="AP677" s="169"/>
      <c r="AQ677" s="169"/>
      <c r="AR677" s="169"/>
      <c r="AS677" s="169"/>
      <c r="AT677" s="169"/>
      <c r="AU677" s="169"/>
      <c r="AV677" s="169"/>
      <c r="AW677" s="169"/>
      <c r="AX677" s="169"/>
      <c r="AY677" s="169"/>
      <c r="AZ677" s="169"/>
      <c r="BA677" s="169"/>
      <c r="BB677" s="169"/>
      <c r="BC677" s="169"/>
      <c r="BD677" s="169"/>
      <c r="BE677" s="169"/>
      <c r="BF677" s="169"/>
      <c r="BG677" s="169"/>
      <c r="BH677" s="169"/>
    </row>
    <row r="678" spans="1:60" outlineLevel="1" x14ac:dyDescent="0.2">
      <c r="A678" s="170"/>
      <c r="B678" s="181"/>
      <c r="C678" s="272" t="s">
        <v>1012</v>
      </c>
      <c r="D678" s="273"/>
      <c r="E678" s="274"/>
      <c r="F678" s="275"/>
      <c r="G678" s="276"/>
      <c r="H678" s="193"/>
      <c r="I678" s="193"/>
      <c r="J678" s="193"/>
      <c r="K678" s="193"/>
      <c r="L678" s="193"/>
      <c r="M678" s="193"/>
      <c r="N678" s="193"/>
      <c r="O678" s="193"/>
      <c r="P678" s="193"/>
      <c r="Q678" s="193"/>
      <c r="R678" s="193"/>
      <c r="S678" s="193"/>
      <c r="T678" s="193"/>
      <c r="U678" s="194"/>
      <c r="V678" s="193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 t="s">
        <v>220</v>
      </c>
      <c r="AH678" s="169"/>
      <c r="AI678" s="169"/>
      <c r="AJ678" s="169"/>
      <c r="AK678" s="169"/>
      <c r="AL678" s="169"/>
      <c r="AM678" s="169"/>
      <c r="AN678" s="169"/>
      <c r="AO678" s="169"/>
      <c r="AP678" s="169"/>
      <c r="AQ678" s="169"/>
      <c r="AR678" s="169"/>
      <c r="AS678" s="169"/>
      <c r="AT678" s="169"/>
      <c r="AU678" s="169"/>
      <c r="AV678" s="169"/>
      <c r="AW678" s="169"/>
      <c r="AX678" s="169"/>
      <c r="AY678" s="169"/>
      <c r="AZ678" s="169"/>
      <c r="BA678" s="177" t="str">
        <f>C678</f>
        <v>Včetně našroubování soklu.</v>
      </c>
      <c r="BB678" s="169"/>
      <c r="BC678" s="169"/>
      <c r="BD678" s="169"/>
      <c r="BE678" s="169"/>
      <c r="BF678" s="169"/>
      <c r="BG678" s="169"/>
      <c r="BH678" s="169"/>
    </row>
    <row r="679" spans="1:60" outlineLevel="1" x14ac:dyDescent="0.2">
      <c r="A679" s="170"/>
      <c r="B679" s="181"/>
      <c r="C679" s="210" t="s">
        <v>1013</v>
      </c>
      <c r="D679" s="184"/>
      <c r="E679" s="188">
        <v>40</v>
      </c>
      <c r="F679" s="193"/>
      <c r="G679" s="193"/>
      <c r="H679" s="193"/>
      <c r="I679" s="193"/>
      <c r="J679" s="193"/>
      <c r="K679" s="193"/>
      <c r="L679" s="193"/>
      <c r="M679" s="193"/>
      <c r="N679" s="193"/>
      <c r="O679" s="193"/>
      <c r="P679" s="193"/>
      <c r="Q679" s="193"/>
      <c r="R679" s="193"/>
      <c r="S679" s="193"/>
      <c r="T679" s="193"/>
      <c r="U679" s="194"/>
      <c r="V679" s="193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 t="s">
        <v>222</v>
      </c>
      <c r="AH679" s="169">
        <v>0</v>
      </c>
      <c r="AI679" s="169"/>
      <c r="AJ679" s="169"/>
      <c r="AK679" s="169"/>
      <c r="AL679" s="169"/>
      <c r="AM679" s="169"/>
      <c r="AN679" s="169"/>
      <c r="AO679" s="169"/>
      <c r="AP679" s="169"/>
      <c r="AQ679" s="169"/>
      <c r="AR679" s="169"/>
      <c r="AS679" s="169"/>
      <c r="AT679" s="169"/>
      <c r="AU679" s="169"/>
      <c r="AV679" s="169"/>
      <c r="AW679" s="169"/>
      <c r="AX679" s="169"/>
      <c r="AY679" s="169"/>
      <c r="AZ679" s="169"/>
      <c r="BA679" s="169"/>
      <c r="BB679" s="169"/>
      <c r="BC679" s="169"/>
      <c r="BD679" s="169"/>
      <c r="BE679" s="169"/>
      <c r="BF679" s="169"/>
      <c r="BG679" s="169"/>
      <c r="BH679" s="169"/>
    </row>
    <row r="680" spans="1:60" outlineLevel="1" x14ac:dyDescent="0.2">
      <c r="A680" s="170">
        <v>247</v>
      </c>
      <c r="B680" s="181" t="s">
        <v>1014</v>
      </c>
      <c r="C680" s="209" t="s">
        <v>1015</v>
      </c>
      <c r="D680" s="183" t="s">
        <v>215</v>
      </c>
      <c r="E680" s="187">
        <v>44</v>
      </c>
      <c r="F680" s="192"/>
      <c r="G680" s="193">
        <f>ROUND(E680*F680,2)</f>
        <v>0</v>
      </c>
      <c r="H680" s="192"/>
      <c r="I680" s="193">
        <f>ROUND(E680*H680,2)</f>
        <v>0</v>
      </c>
      <c r="J680" s="192"/>
      <c r="K680" s="193">
        <f>ROUND(E680*J680,2)</f>
        <v>0</v>
      </c>
      <c r="L680" s="193">
        <v>15</v>
      </c>
      <c r="M680" s="193">
        <f>G680*(1+L680/100)</f>
        <v>0</v>
      </c>
      <c r="N680" s="193">
        <v>1.2200000000000001E-2</v>
      </c>
      <c r="O680" s="193">
        <f>ROUND(E680*N680,2)</f>
        <v>0.54</v>
      </c>
      <c r="P680" s="193">
        <v>0</v>
      </c>
      <c r="Q680" s="193">
        <f>ROUND(E680*P680,2)</f>
        <v>0</v>
      </c>
      <c r="R680" s="193"/>
      <c r="S680" s="193" t="s">
        <v>269</v>
      </c>
      <c r="T680" s="193">
        <v>0</v>
      </c>
      <c r="U680" s="194">
        <f>ROUND(E680*T680,2)</f>
        <v>0</v>
      </c>
      <c r="V680" s="193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 t="s">
        <v>311</v>
      </c>
      <c r="AH680" s="169"/>
      <c r="AI680" s="169"/>
      <c r="AJ680" s="169"/>
      <c r="AK680" s="169"/>
      <c r="AL680" s="169"/>
      <c r="AM680" s="169"/>
      <c r="AN680" s="169"/>
      <c r="AO680" s="169"/>
      <c r="AP680" s="169"/>
      <c r="AQ680" s="169"/>
      <c r="AR680" s="169"/>
      <c r="AS680" s="169"/>
      <c r="AT680" s="169"/>
      <c r="AU680" s="169"/>
      <c r="AV680" s="169"/>
      <c r="AW680" s="169"/>
      <c r="AX680" s="169"/>
      <c r="AY680" s="169"/>
      <c r="AZ680" s="169"/>
      <c r="BA680" s="169"/>
      <c r="BB680" s="169"/>
      <c r="BC680" s="169"/>
      <c r="BD680" s="169"/>
      <c r="BE680" s="169"/>
      <c r="BF680" s="169"/>
      <c r="BG680" s="169"/>
      <c r="BH680" s="169"/>
    </row>
    <row r="681" spans="1:60" outlineLevel="1" x14ac:dyDescent="0.2">
      <c r="A681" s="170"/>
      <c r="B681" s="181"/>
      <c r="C681" s="210" t="s">
        <v>1016</v>
      </c>
      <c r="D681" s="184"/>
      <c r="E681" s="188">
        <v>44</v>
      </c>
      <c r="F681" s="193"/>
      <c r="G681" s="193"/>
      <c r="H681" s="193"/>
      <c r="I681" s="193"/>
      <c r="J681" s="193"/>
      <c r="K681" s="193"/>
      <c r="L681" s="193"/>
      <c r="M681" s="193"/>
      <c r="N681" s="193"/>
      <c r="O681" s="193"/>
      <c r="P681" s="193"/>
      <c r="Q681" s="193"/>
      <c r="R681" s="193"/>
      <c r="S681" s="193"/>
      <c r="T681" s="193"/>
      <c r="U681" s="194"/>
      <c r="V681" s="193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 t="s">
        <v>222</v>
      </c>
      <c r="AH681" s="169">
        <v>0</v>
      </c>
      <c r="AI681" s="169"/>
      <c r="AJ681" s="169"/>
      <c r="AK681" s="169"/>
      <c r="AL681" s="169"/>
      <c r="AM681" s="169"/>
      <c r="AN681" s="169"/>
      <c r="AO681" s="169"/>
      <c r="AP681" s="169"/>
      <c r="AQ681" s="169"/>
      <c r="AR681" s="169"/>
      <c r="AS681" s="169"/>
      <c r="AT681" s="169"/>
      <c r="AU681" s="169"/>
      <c r="AV681" s="169"/>
      <c r="AW681" s="169"/>
      <c r="AX681" s="169"/>
      <c r="AY681" s="169"/>
      <c r="AZ681" s="169"/>
      <c r="BA681" s="169"/>
      <c r="BB681" s="169"/>
      <c r="BC681" s="169"/>
      <c r="BD681" s="169"/>
      <c r="BE681" s="169"/>
      <c r="BF681" s="169"/>
      <c r="BG681" s="169"/>
      <c r="BH681" s="169"/>
    </row>
    <row r="682" spans="1:60" ht="22.5" outlineLevel="1" x14ac:dyDescent="0.2">
      <c r="A682" s="170">
        <v>248</v>
      </c>
      <c r="B682" s="181" t="s">
        <v>1017</v>
      </c>
      <c r="C682" s="209" t="s">
        <v>1018</v>
      </c>
      <c r="D682" s="183" t="s">
        <v>215</v>
      </c>
      <c r="E682" s="187">
        <v>40</v>
      </c>
      <c r="F682" s="192"/>
      <c r="G682" s="193">
        <f>ROUND(E682*F682,2)</f>
        <v>0</v>
      </c>
      <c r="H682" s="192"/>
      <c r="I682" s="193">
        <f>ROUND(E682*H682,2)</f>
        <v>0</v>
      </c>
      <c r="J682" s="192"/>
      <c r="K682" s="193">
        <f>ROUND(E682*J682,2)</f>
        <v>0</v>
      </c>
      <c r="L682" s="193">
        <v>15</v>
      </c>
      <c r="M682" s="193">
        <f>G682*(1+L682/100)</f>
        <v>0</v>
      </c>
      <c r="N682" s="193">
        <v>7.2000000000000005E-4</v>
      </c>
      <c r="O682" s="193">
        <f>ROUND(E682*N682,2)</f>
        <v>0.03</v>
      </c>
      <c r="P682" s="193">
        <v>0</v>
      </c>
      <c r="Q682" s="193">
        <f>ROUND(E682*P682,2)</f>
        <v>0</v>
      </c>
      <c r="R682" s="193"/>
      <c r="S682" s="193" t="s">
        <v>269</v>
      </c>
      <c r="T682" s="193">
        <v>0.17249999999999999</v>
      </c>
      <c r="U682" s="194">
        <f>ROUND(E682*T682,2)</f>
        <v>6.9</v>
      </c>
      <c r="V682" s="193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 t="s">
        <v>218</v>
      </c>
      <c r="AH682" s="169"/>
      <c r="AI682" s="169"/>
      <c r="AJ682" s="169"/>
      <c r="AK682" s="169"/>
      <c r="AL682" s="169"/>
      <c r="AM682" s="169"/>
      <c r="AN682" s="169"/>
      <c r="AO682" s="169"/>
      <c r="AP682" s="169"/>
      <c r="AQ682" s="169"/>
      <c r="AR682" s="169"/>
      <c r="AS682" s="169"/>
      <c r="AT682" s="169"/>
      <c r="AU682" s="169"/>
      <c r="AV682" s="169"/>
      <c r="AW682" s="169"/>
      <c r="AX682" s="169"/>
      <c r="AY682" s="169"/>
      <c r="AZ682" s="169"/>
      <c r="BA682" s="169"/>
      <c r="BB682" s="169"/>
      <c r="BC682" s="169"/>
      <c r="BD682" s="169"/>
      <c r="BE682" s="169"/>
      <c r="BF682" s="169"/>
      <c r="BG682" s="169"/>
      <c r="BH682" s="169"/>
    </row>
    <row r="683" spans="1:60" outlineLevel="1" x14ac:dyDescent="0.2">
      <c r="A683" s="170"/>
      <c r="B683" s="181"/>
      <c r="C683" s="210" t="s">
        <v>1013</v>
      </c>
      <c r="D683" s="184"/>
      <c r="E683" s="188">
        <v>40</v>
      </c>
      <c r="F683" s="193"/>
      <c r="G683" s="193"/>
      <c r="H683" s="193"/>
      <c r="I683" s="193"/>
      <c r="J683" s="193"/>
      <c r="K683" s="193"/>
      <c r="L683" s="193"/>
      <c r="M683" s="193"/>
      <c r="N683" s="193"/>
      <c r="O683" s="193"/>
      <c r="P683" s="193"/>
      <c r="Q683" s="193"/>
      <c r="R683" s="193"/>
      <c r="S683" s="193"/>
      <c r="T683" s="193"/>
      <c r="U683" s="194"/>
      <c r="V683" s="193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 t="s">
        <v>222</v>
      </c>
      <c r="AH683" s="169">
        <v>0</v>
      </c>
      <c r="AI683" s="169"/>
      <c r="AJ683" s="169"/>
      <c r="AK683" s="169"/>
      <c r="AL683" s="169"/>
      <c r="AM683" s="169"/>
      <c r="AN683" s="169"/>
      <c r="AO683" s="169"/>
      <c r="AP683" s="169"/>
      <c r="AQ683" s="169"/>
      <c r="AR683" s="169"/>
      <c r="AS683" s="169"/>
      <c r="AT683" s="169"/>
      <c r="AU683" s="169"/>
      <c r="AV683" s="169"/>
      <c r="AW683" s="169"/>
      <c r="AX683" s="169"/>
      <c r="AY683" s="169"/>
      <c r="AZ683" s="169"/>
      <c r="BA683" s="169"/>
      <c r="BB683" s="169"/>
      <c r="BC683" s="169"/>
      <c r="BD683" s="169"/>
      <c r="BE683" s="169"/>
      <c r="BF683" s="169"/>
      <c r="BG683" s="169"/>
      <c r="BH683" s="169"/>
    </row>
    <row r="684" spans="1:60" ht="22.5" outlineLevel="1" x14ac:dyDescent="0.2">
      <c r="A684" s="170">
        <v>249</v>
      </c>
      <c r="B684" s="181" t="s">
        <v>1019</v>
      </c>
      <c r="C684" s="209" t="s">
        <v>1020</v>
      </c>
      <c r="D684" s="183" t="s">
        <v>338</v>
      </c>
      <c r="E684" s="187">
        <v>1</v>
      </c>
      <c r="F684" s="192"/>
      <c r="G684" s="193">
        <f>ROUND(E684*F684,2)</f>
        <v>0</v>
      </c>
      <c r="H684" s="192"/>
      <c r="I684" s="193">
        <f>ROUND(E684*H684,2)</f>
        <v>0</v>
      </c>
      <c r="J684" s="192"/>
      <c r="K684" s="193">
        <f>ROUND(E684*J684,2)</f>
        <v>0</v>
      </c>
      <c r="L684" s="193">
        <v>15</v>
      </c>
      <c r="M684" s="193">
        <f>G684*(1+L684/100)</f>
        <v>0</v>
      </c>
      <c r="N684" s="193">
        <v>0</v>
      </c>
      <c r="O684" s="193">
        <f>ROUND(E684*N684,2)</f>
        <v>0</v>
      </c>
      <c r="P684" s="193">
        <v>0</v>
      </c>
      <c r="Q684" s="193">
        <f>ROUND(E684*P684,2)</f>
        <v>0</v>
      </c>
      <c r="R684" s="193"/>
      <c r="S684" s="193" t="s">
        <v>269</v>
      </c>
      <c r="T684" s="193">
        <v>3.7</v>
      </c>
      <c r="U684" s="194">
        <f>ROUND(E684*T684,2)</f>
        <v>3.7</v>
      </c>
      <c r="V684" s="193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 t="s">
        <v>218</v>
      </c>
      <c r="AH684" s="169"/>
      <c r="AI684" s="169"/>
      <c r="AJ684" s="169"/>
      <c r="AK684" s="169"/>
      <c r="AL684" s="169"/>
      <c r="AM684" s="169"/>
      <c r="AN684" s="169"/>
      <c r="AO684" s="169"/>
      <c r="AP684" s="169"/>
      <c r="AQ684" s="169"/>
      <c r="AR684" s="169"/>
      <c r="AS684" s="169"/>
      <c r="AT684" s="169"/>
      <c r="AU684" s="169"/>
      <c r="AV684" s="169"/>
      <c r="AW684" s="169"/>
      <c r="AX684" s="169"/>
      <c r="AY684" s="169"/>
      <c r="AZ684" s="169"/>
      <c r="BA684" s="169"/>
      <c r="BB684" s="169"/>
      <c r="BC684" s="169"/>
      <c r="BD684" s="169"/>
      <c r="BE684" s="169"/>
      <c r="BF684" s="169"/>
      <c r="BG684" s="169"/>
      <c r="BH684" s="169"/>
    </row>
    <row r="685" spans="1:60" outlineLevel="1" x14ac:dyDescent="0.2">
      <c r="A685" s="170">
        <v>250</v>
      </c>
      <c r="B685" s="181" t="s">
        <v>1021</v>
      </c>
      <c r="C685" s="209" t="s">
        <v>1022</v>
      </c>
      <c r="D685" s="183" t="s">
        <v>289</v>
      </c>
      <c r="E685" s="187">
        <v>3.7227000000000001</v>
      </c>
      <c r="F685" s="192"/>
      <c r="G685" s="193">
        <f>ROUND(E685*F685,2)</f>
        <v>0</v>
      </c>
      <c r="H685" s="192"/>
      <c r="I685" s="193">
        <f>ROUND(E685*H685,2)</f>
        <v>0</v>
      </c>
      <c r="J685" s="192"/>
      <c r="K685" s="193">
        <f>ROUND(E685*J685,2)</f>
        <v>0</v>
      </c>
      <c r="L685" s="193">
        <v>15</v>
      </c>
      <c r="M685" s="193">
        <f>G685*(1+L685/100)</f>
        <v>0</v>
      </c>
      <c r="N685" s="193">
        <v>0</v>
      </c>
      <c r="O685" s="193">
        <f>ROUND(E685*N685,2)</f>
        <v>0</v>
      </c>
      <c r="P685" s="193">
        <v>0</v>
      </c>
      <c r="Q685" s="193">
        <f>ROUND(E685*P685,2)</f>
        <v>0</v>
      </c>
      <c r="R685" s="193" t="s">
        <v>911</v>
      </c>
      <c r="S685" s="193" t="s">
        <v>217</v>
      </c>
      <c r="T685" s="193">
        <v>2.4209999999999998</v>
      </c>
      <c r="U685" s="194">
        <f>ROUND(E685*T685,2)</f>
        <v>9.01</v>
      </c>
      <c r="V685" s="193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 t="s">
        <v>684</v>
      </c>
      <c r="AH685" s="169"/>
      <c r="AI685" s="169"/>
      <c r="AJ685" s="169"/>
      <c r="AK685" s="169"/>
      <c r="AL685" s="169"/>
      <c r="AM685" s="169"/>
      <c r="AN685" s="169"/>
      <c r="AO685" s="169"/>
      <c r="AP685" s="169"/>
      <c r="AQ685" s="169"/>
      <c r="AR685" s="169"/>
      <c r="AS685" s="169"/>
      <c r="AT685" s="169"/>
      <c r="AU685" s="169"/>
      <c r="AV685" s="169"/>
      <c r="AW685" s="169"/>
      <c r="AX685" s="169"/>
      <c r="AY685" s="169"/>
      <c r="AZ685" s="169"/>
      <c r="BA685" s="169"/>
      <c r="BB685" s="169"/>
      <c r="BC685" s="169"/>
      <c r="BD685" s="169"/>
      <c r="BE685" s="169"/>
      <c r="BF685" s="169"/>
      <c r="BG685" s="169"/>
      <c r="BH685" s="169"/>
    </row>
    <row r="686" spans="1:60" x14ac:dyDescent="0.2">
      <c r="A686" s="178" t="s">
        <v>211</v>
      </c>
      <c r="B686" s="182" t="s">
        <v>170</v>
      </c>
      <c r="C686" s="211" t="s">
        <v>171</v>
      </c>
      <c r="D686" s="185"/>
      <c r="E686" s="189"/>
      <c r="F686" s="195"/>
      <c r="G686" s="195">
        <f>SUMIF(AG687:AG693,"&lt;&gt;NOR",G687:G693)</f>
        <v>0</v>
      </c>
      <c r="H686" s="195"/>
      <c r="I686" s="195">
        <f>SUM(I687:I693)</f>
        <v>0</v>
      </c>
      <c r="J686" s="195"/>
      <c r="K686" s="195">
        <f>SUM(K687:K693)</f>
        <v>0</v>
      </c>
      <c r="L686" s="195"/>
      <c r="M686" s="195">
        <f>SUM(M687:M693)</f>
        <v>0</v>
      </c>
      <c r="N686" s="195"/>
      <c r="O686" s="195">
        <f>SUM(O687:O693)</f>
        <v>0.02</v>
      </c>
      <c r="P686" s="195"/>
      <c r="Q686" s="195">
        <f>SUM(Q687:Q693)</f>
        <v>0</v>
      </c>
      <c r="R686" s="195"/>
      <c r="S686" s="195"/>
      <c r="T686" s="195"/>
      <c r="U686" s="196">
        <f>SUM(U687:U693)</f>
        <v>5.56</v>
      </c>
      <c r="V686" s="195"/>
      <c r="AG686" t="s">
        <v>212</v>
      </c>
    </row>
    <row r="687" spans="1:60" outlineLevel="1" x14ac:dyDescent="0.2">
      <c r="A687" s="170">
        <v>251</v>
      </c>
      <c r="B687" s="181" t="s">
        <v>1023</v>
      </c>
      <c r="C687" s="209" t="s">
        <v>1024</v>
      </c>
      <c r="D687" s="183" t="s">
        <v>1025</v>
      </c>
      <c r="E687" s="187">
        <v>18.096</v>
      </c>
      <c r="F687" s="192"/>
      <c r="G687" s="193">
        <f>ROUND(E687*F687,2)</f>
        <v>0</v>
      </c>
      <c r="H687" s="192"/>
      <c r="I687" s="193">
        <f>ROUND(E687*H687,2)</f>
        <v>0</v>
      </c>
      <c r="J687" s="192"/>
      <c r="K687" s="193">
        <f>ROUND(E687*J687,2)</f>
        <v>0</v>
      </c>
      <c r="L687" s="193">
        <v>15</v>
      </c>
      <c r="M687" s="193">
        <f>G687*(1+L687/100)</f>
        <v>0</v>
      </c>
      <c r="N687" s="193">
        <v>6.0000000000000002E-5</v>
      </c>
      <c r="O687" s="193">
        <f>ROUND(E687*N687,2)</f>
        <v>0</v>
      </c>
      <c r="P687" s="193">
        <v>0</v>
      </c>
      <c r="Q687" s="193">
        <f>ROUND(E687*P687,2)</f>
        <v>0</v>
      </c>
      <c r="R687" s="193" t="s">
        <v>1026</v>
      </c>
      <c r="S687" s="193" t="s">
        <v>217</v>
      </c>
      <c r="T687" s="193">
        <v>0.30399999999999999</v>
      </c>
      <c r="U687" s="194">
        <f>ROUND(E687*T687,2)</f>
        <v>5.5</v>
      </c>
      <c r="V687" s="193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 t="s">
        <v>218</v>
      </c>
      <c r="AH687" s="169"/>
      <c r="AI687" s="169"/>
      <c r="AJ687" s="169"/>
      <c r="AK687" s="169"/>
      <c r="AL687" s="169"/>
      <c r="AM687" s="169"/>
      <c r="AN687" s="169"/>
      <c r="AO687" s="169"/>
      <c r="AP687" s="169"/>
      <c r="AQ687" s="169"/>
      <c r="AR687" s="169"/>
      <c r="AS687" s="169"/>
      <c r="AT687" s="169"/>
      <c r="AU687" s="169"/>
      <c r="AV687" s="169"/>
      <c r="AW687" s="169"/>
      <c r="AX687" s="169"/>
      <c r="AY687" s="169"/>
      <c r="AZ687" s="169"/>
      <c r="BA687" s="169"/>
      <c r="BB687" s="169"/>
      <c r="BC687" s="169"/>
      <c r="BD687" s="169"/>
      <c r="BE687" s="169"/>
      <c r="BF687" s="169"/>
      <c r="BG687" s="169"/>
      <c r="BH687" s="169"/>
    </row>
    <row r="688" spans="1:60" outlineLevel="1" x14ac:dyDescent="0.2">
      <c r="A688" s="170"/>
      <c r="B688" s="181"/>
      <c r="C688" s="210" t="s">
        <v>1027</v>
      </c>
      <c r="D688" s="184"/>
      <c r="E688" s="188">
        <v>18.096</v>
      </c>
      <c r="F688" s="193"/>
      <c r="G688" s="193"/>
      <c r="H688" s="193"/>
      <c r="I688" s="193"/>
      <c r="J688" s="193"/>
      <c r="K688" s="193"/>
      <c r="L688" s="193"/>
      <c r="M688" s="193"/>
      <c r="N688" s="193"/>
      <c r="O688" s="193"/>
      <c r="P688" s="193"/>
      <c r="Q688" s="193"/>
      <c r="R688" s="193"/>
      <c r="S688" s="193"/>
      <c r="T688" s="193"/>
      <c r="U688" s="194"/>
      <c r="V688" s="193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 t="s">
        <v>222</v>
      </c>
      <c r="AH688" s="169">
        <v>0</v>
      </c>
      <c r="AI688" s="169"/>
      <c r="AJ688" s="169"/>
      <c r="AK688" s="169"/>
      <c r="AL688" s="169"/>
      <c r="AM688" s="169"/>
      <c r="AN688" s="169"/>
      <c r="AO688" s="169"/>
      <c r="AP688" s="169"/>
      <c r="AQ688" s="169"/>
      <c r="AR688" s="169"/>
      <c r="AS688" s="169"/>
      <c r="AT688" s="169"/>
      <c r="AU688" s="169"/>
      <c r="AV688" s="169"/>
      <c r="AW688" s="169"/>
      <c r="AX688" s="169"/>
      <c r="AY688" s="169"/>
      <c r="AZ688" s="169"/>
      <c r="BA688" s="169"/>
      <c r="BB688" s="169"/>
      <c r="BC688" s="169"/>
      <c r="BD688" s="169"/>
      <c r="BE688" s="169"/>
      <c r="BF688" s="169"/>
      <c r="BG688" s="169"/>
      <c r="BH688" s="169"/>
    </row>
    <row r="689" spans="1:60" outlineLevel="1" x14ac:dyDescent="0.2">
      <c r="A689" s="170">
        <v>252</v>
      </c>
      <c r="B689" s="181" t="s">
        <v>1028</v>
      </c>
      <c r="C689" s="209" t="s">
        <v>1029</v>
      </c>
      <c r="D689" s="183" t="s">
        <v>1025</v>
      </c>
      <c r="E689" s="187">
        <v>19.543679999999998</v>
      </c>
      <c r="F689" s="192"/>
      <c r="G689" s="193">
        <f>ROUND(E689*F689,2)</f>
        <v>0</v>
      </c>
      <c r="H689" s="192"/>
      <c r="I689" s="193">
        <f>ROUND(E689*H689,2)</f>
        <v>0</v>
      </c>
      <c r="J689" s="192"/>
      <c r="K689" s="193">
        <f>ROUND(E689*J689,2)</f>
        <v>0</v>
      </c>
      <c r="L689" s="193">
        <v>15</v>
      </c>
      <c r="M689" s="193">
        <f>G689*(1+L689/100)</f>
        <v>0</v>
      </c>
      <c r="N689" s="193">
        <v>1E-3</v>
      </c>
      <c r="O689" s="193">
        <f>ROUND(E689*N689,2)</f>
        <v>0.02</v>
      </c>
      <c r="P689" s="193">
        <v>0</v>
      </c>
      <c r="Q689" s="193">
        <f>ROUND(E689*P689,2)</f>
        <v>0</v>
      </c>
      <c r="R689" s="193" t="s">
        <v>310</v>
      </c>
      <c r="S689" s="193" t="s">
        <v>217</v>
      </c>
      <c r="T689" s="193">
        <v>0</v>
      </c>
      <c r="U689" s="194">
        <f>ROUND(E689*T689,2)</f>
        <v>0</v>
      </c>
      <c r="V689" s="193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 t="s">
        <v>311</v>
      </c>
      <c r="AH689" s="169"/>
      <c r="AI689" s="169"/>
      <c r="AJ689" s="169"/>
      <c r="AK689" s="169"/>
      <c r="AL689" s="169"/>
      <c r="AM689" s="169"/>
      <c r="AN689" s="169"/>
      <c r="AO689" s="169"/>
      <c r="AP689" s="169"/>
      <c r="AQ689" s="169"/>
      <c r="AR689" s="169"/>
      <c r="AS689" s="169"/>
      <c r="AT689" s="169"/>
      <c r="AU689" s="169"/>
      <c r="AV689" s="169"/>
      <c r="AW689" s="169"/>
      <c r="AX689" s="169"/>
      <c r="AY689" s="169"/>
      <c r="AZ689" s="169"/>
      <c r="BA689" s="169"/>
      <c r="BB689" s="169"/>
      <c r="BC689" s="169"/>
      <c r="BD689" s="169"/>
      <c r="BE689" s="169"/>
      <c r="BF689" s="169"/>
      <c r="BG689" s="169"/>
      <c r="BH689" s="169"/>
    </row>
    <row r="690" spans="1:60" outlineLevel="1" x14ac:dyDescent="0.2">
      <c r="A690" s="170"/>
      <c r="B690" s="181"/>
      <c r="C690" s="210" t="s">
        <v>1030</v>
      </c>
      <c r="D690" s="184"/>
      <c r="E690" s="188">
        <v>19.543679999999998</v>
      </c>
      <c r="F690" s="193"/>
      <c r="G690" s="193"/>
      <c r="H690" s="193"/>
      <c r="I690" s="193"/>
      <c r="J690" s="193"/>
      <c r="K690" s="193"/>
      <c r="L690" s="193"/>
      <c r="M690" s="193"/>
      <c r="N690" s="193"/>
      <c r="O690" s="193"/>
      <c r="P690" s="193"/>
      <c r="Q690" s="193"/>
      <c r="R690" s="193"/>
      <c r="S690" s="193"/>
      <c r="T690" s="193"/>
      <c r="U690" s="194"/>
      <c r="V690" s="193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 t="s">
        <v>222</v>
      </c>
      <c r="AH690" s="169">
        <v>0</v>
      </c>
      <c r="AI690" s="169"/>
      <c r="AJ690" s="169"/>
      <c r="AK690" s="169"/>
      <c r="AL690" s="169"/>
      <c r="AM690" s="169"/>
      <c r="AN690" s="169"/>
      <c r="AO690" s="169"/>
      <c r="AP690" s="169"/>
      <c r="AQ690" s="169"/>
      <c r="AR690" s="169"/>
      <c r="AS690" s="169"/>
      <c r="AT690" s="169"/>
      <c r="AU690" s="169"/>
      <c r="AV690" s="169"/>
      <c r="AW690" s="169"/>
      <c r="AX690" s="169"/>
      <c r="AY690" s="169"/>
      <c r="AZ690" s="169"/>
      <c r="BA690" s="169"/>
      <c r="BB690" s="169"/>
      <c r="BC690" s="169"/>
      <c r="BD690" s="169"/>
      <c r="BE690" s="169"/>
      <c r="BF690" s="169"/>
      <c r="BG690" s="169"/>
      <c r="BH690" s="169"/>
    </row>
    <row r="691" spans="1:60" outlineLevel="1" x14ac:dyDescent="0.2">
      <c r="A691" s="170">
        <v>253</v>
      </c>
      <c r="B691" s="181" t="s">
        <v>1031</v>
      </c>
      <c r="C691" s="209" t="s">
        <v>1032</v>
      </c>
      <c r="D691" s="183" t="s">
        <v>215</v>
      </c>
      <c r="E691" s="187">
        <v>0.96</v>
      </c>
      <c r="F691" s="192"/>
      <c r="G691" s="193">
        <f>ROUND(E691*F691,2)</f>
        <v>0</v>
      </c>
      <c r="H691" s="192"/>
      <c r="I691" s="193">
        <f>ROUND(E691*H691,2)</f>
        <v>0</v>
      </c>
      <c r="J691" s="192"/>
      <c r="K691" s="193">
        <f>ROUND(E691*J691,2)</f>
        <v>0</v>
      </c>
      <c r="L691" s="193">
        <v>15</v>
      </c>
      <c r="M691" s="193">
        <f>G691*(1+L691/100)</f>
        <v>0</v>
      </c>
      <c r="N691" s="193">
        <v>0</v>
      </c>
      <c r="O691" s="193">
        <f>ROUND(E691*N691,2)</f>
        <v>0</v>
      </c>
      <c r="P691" s="193">
        <v>0</v>
      </c>
      <c r="Q691" s="193">
        <f>ROUND(E691*P691,2)</f>
        <v>0</v>
      </c>
      <c r="R691" s="193" t="s">
        <v>310</v>
      </c>
      <c r="S691" s="193" t="s">
        <v>217</v>
      </c>
      <c r="T691" s="193">
        <v>0</v>
      </c>
      <c r="U691" s="194">
        <f>ROUND(E691*T691,2)</f>
        <v>0</v>
      </c>
      <c r="V691" s="193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 t="s">
        <v>311</v>
      </c>
      <c r="AH691" s="169"/>
      <c r="AI691" s="169"/>
      <c r="AJ691" s="169"/>
      <c r="AK691" s="169"/>
      <c r="AL691" s="169"/>
      <c r="AM691" s="169"/>
      <c r="AN691" s="169"/>
      <c r="AO691" s="169"/>
      <c r="AP691" s="169"/>
      <c r="AQ691" s="169"/>
      <c r="AR691" s="169"/>
      <c r="AS691" s="169"/>
      <c r="AT691" s="169"/>
      <c r="AU691" s="169"/>
      <c r="AV691" s="169"/>
      <c r="AW691" s="169"/>
      <c r="AX691" s="169"/>
      <c r="AY691" s="169"/>
      <c r="AZ691" s="169"/>
      <c r="BA691" s="169"/>
      <c r="BB691" s="169"/>
      <c r="BC691" s="169"/>
      <c r="BD691" s="169"/>
      <c r="BE691" s="169"/>
      <c r="BF691" s="169"/>
      <c r="BG691" s="169"/>
      <c r="BH691" s="169"/>
    </row>
    <row r="692" spans="1:60" outlineLevel="1" x14ac:dyDescent="0.2">
      <c r="A692" s="170"/>
      <c r="B692" s="181"/>
      <c r="C692" s="210" t="s">
        <v>1033</v>
      </c>
      <c r="D692" s="184"/>
      <c r="E692" s="188">
        <v>0.96</v>
      </c>
      <c r="F692" s="193"/>
      <c r="G692" s="193"/>
      <c r="H692" s="193"/>
      <c r="I692" s="193"/>
      <c r="J692" s="193"/>
      <c r="K692" s="193"/>
      <c r="L692" s="193"/>
      <c r="M692" s="193"/>
      <c r="N692" s="193"/>
      <c r="O692" s="193"/>
      <c r="P692" s="193"/>
      <c r="Q692" s="193"/>
      <c r="R692" s="193"/>
      <c r="S692" s="193"/>
      <c r="T692" s="193"/>
      <c r="U692" s="194"/>
      <c r="V692" s="193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 t="s">
        <v>222</v>
      </c>
      <c r="AH692" s="169">
        <v>0</v>
      </c>
      <c r="AI692" s="169"/>
      <c r="AJ692" s="169"/>
      <c r="AK692" s="169"/>
      <c r="AL692" s="169"/>
      <c r="AM692" s="169"/>
      <c r="AN692" s="169"/>
      <c r="AO692" s="169"/>
      <c r="AP692" s="169"/>
      <c r="AQ692" s="169"/>
      <c r="AR692" s="169"/>
      <c r="AS692" s="169"/>
      <c r="AT692" s="169"/>
      <c r="AU692" s="169"/>
      <c r="AV692" s="169"/>
      <c r="AW692" s="169"/>
      <c r="AX692" s="169"/>
      <c r="AY692" s="169"/>
      <c r="AZ692" s="169"/>
      <c r="BA692" s="169"/>
      <c r="BB692" s="169"/>
      <c r="BC692" s="169"/>
      <c r="BD692" s="169"/>
      <c r="BE692" s="169"/>
      <c r="BF692" s="169"/>
      <c r="BG692" s="169"/>
      <c r="BH692" s="169"/>
    </row>
    <row r="693" spans="1:60" outlineLevel="1" x14ac:dyDescent="0.2">
      <c r="A693" s="170">
        <v>254</v>
      </c>
      <c r="B693" s="181" t="s">
        <v>1034</v>
      </c>
      <c r="C693" s="209" t="s">
        <v>1035</v>
      </c>
      <c r="D693" s="183" t="s">
        <v>289</v>
      </c>
      <c r="E693" s="187">
        <v>2.0629999999999999E-2</v>
      </c>
      <c r="F693" s="192"/>
      <c r="G693" s="193">
        <f>ROUND(E693*F693,2)</f>
        <v>0</v>
      </c>
      <c r="H693" s="192"/>
      <c r="I693" s="193">
        <f>ROUND(E693*H693,2)</f>
        <v>0</v>
      </c>
      <c r="J693" s="192"/>
      <c r="K693" s="193">
        <f>ROUND(E693*J693,2)</f>
        <v>0</v>
      </c>
      <c r="L693" s="193">
        <v>15</v>
      </c>
      <c r="M693" s="193">
        <f>G693*(1+L693/100)</f>
        <v>0</v>
      </c>
      <c r="N693" s="193">
        <v>0</v>
      </c>
      <c r="O693" s="193">
        <f>ROUND(E693*N693,2)</f>
        <v>0</v>
      </c>
      <c r="P693" s="193">
        <v>0</v>
      </c>
      <c r="Q693" s="193">
        <f>ROUND(E693*P693,2)</f>
        <v>0</v>
      </c>
      <c r="R693" s="193" t="s">
        <v>1026</v>
      </c>
      <c r="S693" s="193" t="s">
        <v>217</v>
      </c>
      <c r="T693" s="193">
        <v>3.0059999999999998</v>
      </c>
      <c r="U693" s="194">
        <f>ROUND(E693*T693,2)</f>
        <v>0.06</v>
      </c>
      <c r="V693" s="193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 t="s">
        <v>684</v>
      </c>
      <c r="AH693" s="169"/>
      <c r="AI693" s="169"/>
      <c r="AJ693" s="169"/>
      <c r="AK693" s="169"/>
      <c r="AL693" s="169"/>
      <c r="AM693" s="169"/>
      <c r="AN693" s="169"/>
      <c r="AO693" s="169"/>
      <c r="AP693" s="169"/>
      <c r="AQ693" s="169"/>
      <c r="AR693" s="169"/>
      <c r="AS693" s="169"/>
      <c r="AT693" s="169"/>
      <c r="AU693" s="169"/>
      <c r="AV693" s="169"/>
      <c r="AW693" s="169"/>
      <c r="AX693" s="169"/>
      <c r="AY693" s="169"/>
      <c r="AZ693" s="169"/>
      <c r="BA693" s="169"/>
      <c r="BB693" s="169"/>
      <c r="BC693" s="169"/>
      <c r="BD693" s="169"/>
      <c r="BE693" s="169"/>
      <c r="BF693" s="169"/>
      <c r="BG693" s="169"/>
      <c r="BH693" s="169"/>
    </row>
    <row r="694" spans="1:60" x14ac:dyDescent="0.2">
      <c r="A694" s="178" t="s">
        <v>211</v>
      </c>
      <c r="B694" s="182" t="s">
        <v>172</v>
      </c>
      <c r="C694" s="211" t="s">
        <v>173</v>
      </c>
      <c r="D694" s="185"/>
      <c r="E694" s="189"/>
      <c r="F694" s="195"/>
      <c r="G694" s="195">
        <f>SUMIF(AG695:AG717,"&lt;&gt;NOR",G695:G717)</f>
        <v>0</v>
      </c>
      <c r="H694" s="195"/>
      <c r="I694" s="195">
        <f>SUM(I695:I717)</f>
        <v>0</v>
      </c>
      <c r="J694" s="195"/>
      <c r="K694" s="195">
        <f>SUM(K695:K717)</f>
        <v>0</v>
      </c>
      <c r="L694" s="195"/>
      <c r="M694" s="195">
        <f>SUM(M695:M717)</f>
        <v>0</v>
      </c>
      <c r="N694" s="195"/>
      <c r="O694" s="195">
        <f>SUM(O695:O717)</f>
        <v>5.69</v>
      </c>
      <c r="P694" s="195"/>
      <c r="Q694" s="195">
        <f>SUM(Q695:Q717)</f>
        <v>0</v>
      </c>
      <c r="R694" s="195"/>
      <c r="S694" s="195"/>
      <c r="T694" s="195"/>
      <c r="U694" s="196">
        <f>SUM(U695:U717)</f>
        <v>229.47</v>
      </c>
      <c r="V694" s="195"/>
      <c r="AG694" t="s">
        <v>212</v>
      </c>
    </row>
    <row r="695" spans="1:60" outlineLevel="1" x14ac:dyDescent="0.2">
      <c r="A695" s="170">
        <v>255</v>
      </c>
      <c r="B695" s="181" t="s">
        <v>1036</v>
      </c>
      <c r="C695" s="209" t="s">
        <v>1037</v>
      </c>
      <c r="D695" s="183" t="s">
        <v>303</v>
      </c>
      <c r="E695" s="187">
        <v>14.28</v>
      </c>
      <c r="F695" s="192"/>
      <c r="G695" s="193">
        <f>ROUND(E695*F695,2)</f>
        <v>0</v>
      </c>
      <c r="H695" s="192"/>
      <c r="I695" s="193">
        <f>ROUND(E695*H695,2)</f>
        <v>0</v>
      </c>
      <c r="J695" s="192"/>
      <c r="K695" s="193">
        <f>ROUND(E695*J695,2)</f>
        <v>0</v>
      </c>
      <c r="L695" s="193">
        <v>15</v>
      </c>
      <c r="M695" s="193">
        <f>G695*(1+L695/100)</f>
        <v>0</v>
      </c>
      <c r="N695" s="193">
        <v>0</v>
      </c>
      <c r="O695" s="193">
        <f>ROUND(E695*N695,2)</f>
        <v>0</v>
      </c>
      <c r="P695" s="193">
        <v>0</v>
      </c>
      <c r="Q695" s="193">
        <f>ROUND(E695*P695,2)</f>
        <v>0</v>
      </c>
      <c r="R695" s="193" t="s">
        <v>1038</v>
      </c>
      <c r="S695" s="193" t="s">
        <v>217</v>
      </c>
      <c r="T695" s="193">
        <v>0.23</v>
      </c>
      <c r="U695" s="194">
        <f>ROUND(E695*T695,2)</f>
        <v>3.28</v>
      </c>
      <c r="V695" s="193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 t="s">
        <v>218</v>
      </c>
      <c r="AH695" s="169"/>
      <c r="AI695" s="169"/>
      <c r="AJ695" s="169"/>
      <c r="AK695" s="169"/>
      <c r="AL695" s="169"/>
      <c r="AM695" s="169"/>
      <c r="AN695" s="169"/>
      <c r="AO695" s="169"/>
      <c r="AP695" s="169"/>
      <c r="AQ695" s="169"/>
      <c r="AR695" s="169"/>
      <c r="AS695" s="169"/>
      <c r="AT695" s="169"/>
      <c r="AU695" s="169"/>
      <c r="AV695" s="169"/>
      <c r="AW695" s="169"/>
      <c r="AX695" s="169"/>
      <c r="AY695" s="169"/>
      <c r="AZ695" s="169"/>
      <c r="BA695" s="169"/>
      <c r="BB695" s="169"/>
      <c r="BC695" s="169"/>
      <c r="BD695" s="169"/>
      <c r="BE695" s="169"/>
      <c r="BF695" s="169"/>
      <c r="BG695" s="169"/>
      <c r="BH695" s="169"/>
    </row>
    <row r="696" spans="1:60" outlineLevel="1" x14ac:dyDescent="0.2">
      <c r="A696" s="170"/>
      <c r="B696" s="181"/>
      <c r="C696" s="210" t="s">
        <v>1039</v>
      </c>
      <c r="D696" s="184"/>
      <c r="E696" s="188">
        <v>14.28</v>
      </c>
      <c r="F696" s="193"/>
      <c r="G696" s="193"/>
      <c r="H696" s="193"/>
      <c r="I696" s="193"/>
      <c r="J696" s="193"/>
      <c r="K696" s="193"/>
      <c r="L696" s="193"/>
      <c r="M696" s="193"/>
      <c r="N696" s="193"/>
      <c r="O696" s="193"/>
      <c r="P696" s="193"/>
      <c r="Q696" s="193"/>
      <c r="R696" s="193"/>
      <c r="S696" s="193"/>
      <c r="T696" s="193"/>
      <c r="U696" s="194"/>
      <c r="V696" s="193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 t="s">
        <v>222</v>
      </c>
      <c r="AH696" s="169">
        <v>0</v>
      </c>
      <c r="AI696" s="169"/>
      <c r="AJ696" s="169"/>
      <c r="AK696" s="169"/>
      <c r="AL696" s="169"/>
      <c r="AM696" s="169"/>
      <c r="AN696" s="169"/>
      <c r="AO696" s="169"/>
      <c r="AP696" s="169"/>
      <c r="AQ696" s="169"/>
      <c r="AR696" s="169"/>
      <c r="AS696" s="169"/>
      <c r="AT696" s="169"/>
      <c r="AU696" s="169"/>
      <c r="AV696" s="169"/>
      <c r="AW696" s="169"/>
      <c r="AX696" s="169"/>
      <c r="AY696" s="169"/>
      <c r="AZ696" s="169"/>
      <c r="BA696" s="169"/>
      <c r="BB696" s="169"/>
      <c r="BC696" s="169"/>
      <c r="BD696" s="169"/>
      <c r="BE696" s="169"/>
      <c r="BF696" s="169"/>
      <c r="BG696" s="169"/>
      <c r="BH696" s="169"/>
    </row>
    <row r="697" spans="1:60" outlineLevel="1" x14ac:dyDescent="0.2">
      <c r="A697" s="170">
        <v>256</v>
      </c>
      <c r="B697" s="181" t="s">
        <v>1040</v>
      </c>
      <c r="C697" s="209" t="s">
        <v>1041</v>
      </c>
      <c r="D697" s="183" t="s">
        <v>215</v>
      </c>
      <c r="E697" s="187">
        <v>3.9984000000000002</v>
      </c>
      <c r="F697" s="192"/>
      <c r="G697" s="193">
        <f>ROUND(E697*F697,2)</f>
        <v>0</v>
      </c>
      <c r="H697" s="192"/>
      <c r="I697" s="193">
        <f>ROUND(E697*H697,2)</f>
        <v>0</v>
      </c>
      <c r="J697" s="192"/>
      <c r="K697" s="193">
        <f>ROUND(E697*J697,2)</f>
        <v>0</v>
      </c>
      <c r="L697" s="193">
        <v>15</v>
      </c>
      <c r="M697" s="193">
        <f>G697*(1+L697/100)</f>
        <v>0</v>
      </c>
      <c r="N697" s="193">
        <v>3.15E-3</v>
      </c>
      <c r="O697" s="193">
        <f>ROUND(E697*N697,2)</f>
        <v>0.01</v>
      </c>
      <c r="P697" s="193">
        <v>0</v>
      </c>
      <c r="Q697" s="193">
        <f>ROUND(E697*P697,2)</f>
        <v>0</v>
      </c>
      <c r="R697" s="193"/>
      <c r="S697" s="193" t="s">
        <v>269</v>
      </c>
      <c r="T697" s="193">
        <v>1.55</v>
      </c>
      <c r="U697" s="194">
        <f>ROUND(E697*T697,2)</f>
        <v>6.2</v>
      </c>
      <c r="V697" s="193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 t="s">
        <v>218</v>
      </c>
      <c r="AH697" s="169"/>
      <c r="AI697" s="169"/>
      <c r="AJ697" s="169"/>
      <c r="AK697" s="169"/>
      <c r="AL697" s="169"/>
      <c r="AM697" s="169"/>
      <c r="AN697" s="169"/>
      <c r="AO697" s="169"/>
      <c r="AP697" s="169"/>
      <c r="AQ697" s="169"/>
      <c r="AR697" s="169"/>
      <c r="AS697" s="169"/>
      <c r="AT697" s="169"/>
      <c r="AU697" s="169"/>
      <c r="AV697" s="169"/>
      <c r="AW697" s="169"/>
      <c r="AX697" s="169"/>
      <c r="AY697" s="169"/>
      <c r="AZ697" s="169"/>
      <c r="BA697" s="169"/>
      <c r="BB697" s="169"/>
      <c r="BC697" s="169"/>
      <c r="BD697" s="169"/>
      <c r="BE697" s="169"/>
      <c r="BF697" s="169"/>
      <c r="BG697" s="169"/>
      <c r="BH697" s="169"/>
    </row>
    <row r="698" spans="1:60" outlineLevel="1" x14ac:dyDescent="0.2">
      <c r="A698" s="170"/>
      <c r="B698" s="181"/>
      <c r="C698" s="210" t="s">
        <v>1042</v>
      </c>
      <c r="D698" s="184"/>
      <c r="E698" s="188">
        <v>3.9984000000000002</v>
      </c>
      <c r="F698" s="193"/>
      <c r="G698" s="193"/>
      <c r="H698" s="193"/>
      <c r="I698" s="193"/>
      <c r="J698" s="193"/>
      <c r="K698" s="193"/>
      <c r="L698" s="193"/>
      <c r="M698" s="193"/>
      <c r="N698" s="193"/>
      <c r="O698" s="193"/>
      <c r="P698" s="193"/>
      <c r="Q698" s="193"/>
      <c r="R698" s="193"/>
      <c r="S698" s="193"/>
      <c r="T698" s="193"/>
      <c r="U698" s="194"/>
      <c r="V698" s="193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 t="s">
        <v>222</v>
      </c>
      <c r="AH698" s="169">
        <v>0</v>
      </c>
      <c r="AI698" s="169"/>
      <c r="AJ698" s="169"/>
      <c r="AK698" s="169"/>
      <c r="AL698" s="169"/>
      <c r="AM698" s="169"/>
      <c r="AN698" s="169"/>
      <c r="AO698" s="169"/>
      <c r="AP698" s="169"/>
      <c r="AQ698" s="169"/>
      <c r="AR698" s="169"/>
      <c r="AS698" s="169"/>
      <c r="AT698" s="169"/>
      <c r="AU698" s="169"/>
      <c r="AV698" s="169"/>
      <c r="AW698" s="169"/>
      <c r="AX698" s="169"/>
      <c r="AY698" s="169"/>
      <c r="AZ698" s="169"/>
      <c r="BA698" s="169"/>
      <c r="BB698" s="169"/>
      <c r="BC698" s="169"/>
      <c r="BD698" s="169"/>
      <c r="BE698" s="169"/>
      <c r="BF698" s="169"/>
      <c r="BG698" s="169"/>
      <c r="BH698" s="169"/>
    </row>
    <row r="699" spans="1:60" outlineLevel="1" x14ac:dyDescent="0.2">
      <c r="A699" s="170">
        <v>257</v>
      </c>
      <c r="B699" s="181" t="s">
        <v>1043</v>
      </c>
      <c r="C699" s="209" t="s">
        <v>1044</v>
      </c>
      <c r="D699" s="183" t="s">
        <v>338</v>
      </c>
      <c r="E699" s="187">
        <v>52.36</v>
      </c>
      <c r="F699" s="192"/>
      <c r="G699" s="193">
        <f>ROUND(E699*F699,2)</f>
        <v>0</v>
      </c>
      <c r="H699" s="192"/>
      <c r="I699" s="193">
        <f>ROUND(E699*H699,2)</f>
        <v>0</v>
      </c>
      <c r="J699" s="192"/>
      <c r="K699" s="193">
        <f>ROUND(E699*J699,2)</f>
        <v>0</v>
      </c>
      <c r="L699" s="193">
        <v>15</v>
      </c>
      <c r="M699" s="193">
        <f>G699*(1+L699/100)</f>
        <v>0</v>
      </c>
      <c r="N699" s="193">
        <v>2.1000000000000001E-2</v>
      </c>
      <c r="O699" s="193">
        <f>ROUND(E699*N699,2)</f>
        <v>1.1000000000000001</v>
      </c>
      <c r="P699" s="193">
        <v>0</v>
      </c>
      <c r="Q699" s="193">
        <f>ROUND(E699*P699,2)</f>
        <v>0</v>
      </c>
      <c r="R699" s="193" t="s">
        <v>310</v>
      </c>
      <c r="S699" s="193" t="s">
        <v>217</v>
      </c>
      <c r="T699" s="193">
        <v>0</v>
      </c>
      <c r="U699" s="194">
        <f>ROUND(E699*T699,2)</f>
        <v>0</v>
      </c>
      <c r="V699" s="193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 t="s">
        <v>311</v>
      </c>
      <c r="AH699" s="169"/>
      <c r="AI699" s="169"/>
      <c r="AJ699" s="169"/>
      <c r="AK699" s="169"/>
      <c r="AL699" s="169"/>
      <c r="AM699" s="169"/>
      <c r="AN699" s="169"/>
      <c r="AO699" s="169"/>
      <c r="AP699" s="169"/>
      <c r="AQ699" s="169"/>
      <c r="AR699" s="169"/>
      <c r="AS699" s="169"/>
      <c r="AT699" s="169"/>
      <c r="AU699" s="169"/>
      <c r="AV699" s="169"/>
      <c r="AW699" s="169"/>
      <c r="AX699" s="169"/>
      <c r="AY699" s="169"/>
      <c r="AZ699" s="169"/>
      <c r="BA699" s="169"/>
      <c r="BB699" s="169"/>
      <c r="BC699" s="169"/>
      <c r="BD699" s="169"/>
      <c r="BE699" s="169"/>
      <c r="BF699" s="169"/>
      <c r="BG699" s="169"/>
      <c r="BH699" s="169"/>
    </row>
    <row r="700" spans="1:60" outlineLevel="1" x14ac:dyDescent="0.2">
      <c r="A700" s="170"/>
      <c r="B700" s="181"/>
      <c r="C700" s="210" t="s">
        <v>1045</v>
      </c>
      <c r="D700" s="184"/>
      <c r="E700" s="188">
        <v>52.36</v>
      </c>
      <c r="F700" s="193"/>
      <c r="G700" s="193"/>
      <c r="H700" s="193"/>
      <c r="I700" s="193"/>
      <c r="J700" s="193"/>
      <c r="K700" s="193"/>
      <c r="L700" s="193"/>
      <c r="M700" s="193"/>
      <c r="N700" s="193"/>
      <c r="O700" s="193"/>
      <c r="P700" s="193"/>
      <c r="Q700" s="193"/>
      <c r="R700" s="193"/>
      <c r="S700" s="193"/>
      <c r="T700" s="193"/>
      <c r="U700" s="194"/>
      <c r="V700" s="193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 t="s">
        <v>222</v>
      </c>
      <c r="AH700" s="169">
        <v>0</v>
      </c>
      <c r="AI700" s="169"/>
      <c r="AJ700" s="169"/>
      <c r="AK700" s="169"/>
      <c r="AL700" s="169"/>
      <c r="AM700" s="169"/>
      <c r="AN700" s="169"/>
      <c r="AO700" s="169"/>
      <c r="AP700" s="169"/>
      <c r="AQ700" s="169"/>
      <c r="AR700" s="169"/>
      <c r="AS700" s="169"/>
      <c r="AT700" s="169"/>
      <c r="AU700" s="169"/>
      <c r="AV700" s="169"/>
      <c r="AW700" s="169"/>
      <c r="AX700" s="169"/>
      <c r="AY700" s="169"/>
      <c r="AZ700" s="169"/>
      <c r="BA700" s="169"/>
      <c r="BB700" s="169"/>
      <c r="BC700" s="169"/>
      <c r="BD700" s="169"/>
      <c r="BE700" s="169"/>
      <c r="BF700" s="169"/>
      <c r="BG700" s="169"/>
      <c r="BH700" s="169"/>
    </row>
    <row r="701" spans="1:60" outlineLevel="1" x14ac:dyDescent="0.2">
      <c r="A701" s="170">
        <v>258</v>
      </c>
      <c r="B701" s="181" t="s">
        <v>1046</v>
      </c>
      <c r="C701" s="209" t="s">
        <v>1047</v>
      </c>
      <c r="D701" s="183" t="s">
        <v>303</v>
      </c>
      <c r="E701" s="187">
        <v>138.34</v>
      </c>
      <c r="F701" s="192"/>
      <c r="G701" s="193">
        <f>ROUND(E701*F701,2)</f>
        <v>0</v>
      </c>
      <c r="H701" s="192"/>
      <c r="I701" s="193">
        <f>ROUND(E701*H701,2)</f>
        <v>0</v>
      </c>
      <c r="J701" s="192"/>
      <c r="K701" s="193">
        <f>ROUND(E701*J701,2)</f>
        <v>0</v>
      </c>
      <c r="L701" s="193">
        <v>15</v>
      </c>
      <c r="M701" s="193">
        <f>G701*(1+L701/100)</f>
        <v>0</v>
      </c>
      <c r="N701" s="193">
        <v>3.2000000000000003E-4</v>
      </c>
      <c r="O701" s="193">
        <f>ROUND(E701*N701,2)</f>
        <v>0.04</v>
      </c>
      <c r="P701" s="193">
        <v>0</v>
      </c>
      <c r="Q701" s="193">
        <f>ROUND(E701*P701,2)</f>
        <v>0</v>
      </c>
      <c r="R701" s="193" t="s">
        <v>1038</v>
      </c>
      <c r="S701" s="193" t="s">
        <v>217</v>
      </c>
      <c r="T701" s="193">
        <v>0.23599999999999999</v>
      </c>
      <c r="U701" s="194">
        <f>ROUND(E701*T701,2)</f>
        <v>32.65</v>
      </c>
      <c r="V701" s="193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 t="s">
        <v>218</v>
      </c>
      <c r="AH701" s="169"/>
      <c r="AI701" s="169"/>
      <c r="AJ701" s="169"/>
      <c r="AK701" s="169"/>
      <c r="AL701" s="169"/>
      <c r="AM701" s="169"/>
      <c r="AN701" s="169"/>
      <c r="AO701" s="169"/>
      <c r="AP701" s="169"/>
      <c r="AQ701" s="169"/>
      <c r="AR701" s="169"/>
      <c r="AS701" s="169"/>
      <c r="AT701" s="169"/>
      <c r="AU701" s="169"/>
      <c r="AV701" s="169"/>
      <c r="AW701" s="169"/>
      <c r="AX701" s="169"/>
      <c r="AY701" s="169"/>
      <c r="AZ701" s="169"/>
      <c r="BA701" s="169"/>
      <c r="BB701" s="169"/>
      <c r="BC701" s="169"/>
      <c r="BD701" s="169"/>
      <c r="BE701" s="169"/>
      <c r="BF701" s="169"/>
      <c r="BG701" s="169"/>
      <c r="BH701" s="169"/>
    </row>
    <row r="702" spans="1:60" outlineLevel="1" x14ac:dyDescent="0.2">
      <c r="A702" s="170"/>
      <c r="B702" s="181"/>
      <c r="C702" s="210" t="s">
        <v>1048</v>
      </c>
      <c r="D702" s="184"/>
      <c r="E702" s="188">
        <v>24.12</v>
      </c>
      <c r="F702" s="193"/>
      <c r="G702" s="193"/>
      <c r="H702" s="193"/>
      <c r="I702" s="193"/>
      <c r="J702" s="193"/>
      <c r="K702" s="193"/>
      <c r="L702" s="193"/>
      <c r="M702" s="193"/>
      <c r="N702" s="193"/>
      <c r="O702" s="193"/>
      <c r="P702" s="193"/>
      <c r="Q702" s="193"/>
      <c r="R702" s="193"/>
      <c r="S702" s="193"/>
      <c r="T702" s="193"/>
      <c r="U702" s="194"/>
      <c r="V702" s="193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 t="s">
        <v>222</v>
      </c>
      <c r="AH702" s="169">
        <v>0</v>
      </c>
      <c r="AI702" s="169"/>
      <c r="AJ702" s="169"/>
      <c r="AK702" s="169"/>
      <c r="AL702" s="169"/>
      <c r="AM702" s="169"/>
      <c r="AN702" s="169"/>
      <c r="AO702" s="169"/>
      <c r="AP702" s="169"/>
      <c r="AQ702" s="169"/>
      <c r="AR702" s="169"/>
      <c r="AS702" s="169"/>
      <c r="AT702" s="169"/>
      <c r="AU702" s="169"/>
      <c r="AV702" s="169"/>
      <c r="AW702" s="169"/>
      <c r="AX702" s="169"/>
      <c r="AY702" s="169"/>
      <c r="AZ702" s="169"/>
      <c r="BA702" s="169"/>
      <c r="BB702" s="169"/>
      <c r="BC702" s="169"/>
      <c r="BD702" s="169"/>
      <c r="BE702" s="169"/>
      <c r="BF702" s="169"/>
      <c r="BG702" s="169"/>
      <c r="BH702" s="169"/>
    </row>
    <row r="703" spans="1:60" outlineLevel="1" x14ac:dyDescent="0.2">
      <c r="A703" s="170"/>
      <c r="B703" s="181"/>
      <c r="C703" s="210" t="s">
        <v>1049</v>
      </c>
      <c r="D703" s="184"/>
      <c r="E703" s="188">
        <v>9.6999999999999993</v>
      </c>
      <c r="F703" s="193"/>
      <c r="G703" s="193"/>
      <c r="H703" s="193"/>
      <c r="I703" s="193"/>
      <c r="J703" s="193"/>
      <c r="K703" s="193"/>
      <c r="L703" s="193"/>
      <c r="M703" s="193"/>
      <c r="N703" s="193"/>
      <c r="O703" s="193"/>
      <c r="P703" s="193"/>
      <c r="Q703" s="193"/>
      <c r="R703" s="193"/>
      <c r="S703" s="193"/>
      <c r="T703" s="193"/>
      <c r="U703" s="194"/>
      <c r="V703" s="193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 t="s">
        <v>222</v>
      </c>
      <c r="AH703" s="169">
        <v>0</v>
      </c>
      <c r="AI703" s="169"/>
      <c r="AJ703" s="169"/>
      <c r="AK703" s="169"/>
      <c r="AL703" s="169"/>
      <c r="AM703" s="169"/>
      <c r="AN703" s="169"/>
      <c r="AO703" s="169"/>
      <c r="AP703" s="169"/>
      <c r="AQ703" s="169"/>
      <c r="AR703" s="169"/>
      <c r="AS703" s="169"/>
      <c r="AT703" s="169"/>
      <c r="AU703" s="169"/>
      <c r="AV703" s="169"/>
      <c r="AW703" s="169"/>
      <c r="AX703" s="169"/>
      <c r="AY703" s="169"/>
      <c r="AZ703" s="169"/>
      <c r="BA703" s="169"/>
      <c r="BB703" s="169"/>
      <c r="BC703" s="169"/>
      <c r="BD703" s="169"/>
      <c r="BE703" s="169"/>
      <c r="BF703" s="169"/>
      <c r="BG703" s="169"/>
      <c r="BH703" s="169"/>
    </row>
    <row r="704" spans="1:60" outlineLevel="1" x14ac:dyDescent="0.2">
      <c r="A704" s="170"/>
      <c r="B704" s="181"/>
      <c r="C704" s="210" t="s">
        <v>1050</v>
      </c>
      <c r="D704" s="184"/>
      <c r="E704" s="188">
        <v>25.72</v>
      </c>
      <c r="F704" s="193"/>
      <c r="G704" s="193"/>
      <c r="H704" s="193"/>
      <c r="I704" s="193"/>
      <c r="J704" s="193"/>
      <c r="K704" s="193"/>
      <c r="L704" s="193"/>
      <c r="M704" s="193"/>
      <c r="N704" s="193"/>
      <c r="O704" s="193"/>
      <c r="P704" s="193"/>
      <c r="Q704" s="193"/>
      <c r="R704" s="193"/>
      <c r="S704" s="193"/>
      <c r="T704" s="193"/>
      <c r="U704" s="194"/>
      <c r="V704" s="193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 t="s">
        <v>222</v>
      </c>
      <c r="AH704" s="169">
        <v>0</v>
      </c>
      <c r="AI704" s="169"/>
      <c r="AJ704" s="169"/>
      <c r="AK704" s="169"/>
      <c r="AL704" s="169"/>
      <c r="AM704" s="169"/>
      <c r="AN704" s="169"/>
      <c r="AO704" s="169"/>
      <c r="AP704" s="169"/>
      <c r="AQ704" s="169"/>
      <c r="AR704" s="169"/>
      <c r="AS704" s="169"/>
      <c r="AT704" s="169"/>
      <c r="AU704" s="169"/>
      <c r="AV704" s="169"/>
      <c r="AW704" s="169"/>
      <c r="AX704" s="169"/>
      <c r="AY704" s="169"/>
      <c r="AZ704" s="169"/>
      <c r="BA704" s="169"/>
      <c r="BB704" s="169"/>
      <c r="BC704" s="169"/>
      <c r="BD704" s="169"/>
      <c r="BE704" s="169"/>
      <c r="BF704" s="169"/>
      <c r="BG704" s="169"/>
      <c r="BH704" s="169"/>
    </row>
    <row r="705" spans="1:60" outlineLevel="1" x14ac:dyDescent="0.2">
      <c r="A705" s="170"/>
      <c r="B705" s="181"/>
      <c r="C705" s="210" t="s">
        <v>1051</v>
      </c>
      <c r="D705" s="184"/>
      <c r="E705" s="188">
        <v>23.34</v>
      </c>
      <c r="F705" s="193"/>
      <c r="G705" s="193"/>
      <c r="H705" s="193"/>
      <c r="I705" s="193"/>
      <c r="J705" s="193"/>
      <c r="K705" s="193"/>
      <c r="L705" s="193"/>
      <c r="M705" s="193"/>
      <c r="N705" s="193"/>
      <c r="O705" s="193"/>
      <c r="P705" s="193"/>
      <c r="Q705" s="193"/>
      <c r="R705" s="193"/>
      <c r="S705" s="193"/>
      <c r="T705" s="193"/>
      <c r="U705" s="194"/>
      <c r="V705" s="193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 t="s">
        <v>222</v>
      </c>
      <c r="AH705" s="169">
        <v>0</v>
      </c>
      <c r="AI705" s="169"/>
      <c r="AJ705" s="169"/>
      <c r="AK705" s="169"/>
      <c r="AL705" s="169"/>
      <c r="AM705" s="169"/>
      <c r="AN705" s="169"/>
      <c r="AO705" s="169"/>
      <c r="AP705" s="169"/>
      <c r="AQ705" s="169"/>
      <c r="AR705" s="169"/>
      <c r="AS705" s="169"/>
      <c r="AT705" s="169"/>
      <c r="AU705" s="169"/>
      <c r="AV705" s="169"/>
      <c r="AW705" s="169"/>
      <c r="AX705" s="169"/>
      <c r="AY705" s="169"/>
      <c r="AZ705" s="169"/>
      <c r="BA705" s="169"/>
      <c r="BB705" s="169"/>
      <c r="BC705" s="169"/>
      <c r="BD705" s="169"/>
      <c r="BE705" s="169"/>
      <c r="BF705" s="169"/>
      <c r="BG705" s="169"/>
      <c r="BH705" s="169"/>
    </row>
    <row r="706" spans="1:60" outlineLevel="1" x14ac:dyDescent="0.2">
      <c r="A706" s="170"/>
      <c r="B706" s="181"/>
      <c r="C706" s="210" t="s">
        <v>1052</v>
      </c>
      <c r="D706" s="184"/>
      <c r="E706" s="188">
        <v>11.94</v>
      </c>
      <c r="F706" s="193"/>
      <c r="G706" s="193"/>
      <c r="H706" s="193"/>
      <c r="I706" s="193"/>
      <c r="J706" s="193"/>
      <c r="K706" s="193"/>
      <c r="L706" s="193"/>
      <c r="M706" s="193"/>
      <c r="N706" s="193"/>
      <c r="O706" s="193"/>
      <c r="P706" s="193"/>
      <c r="Q706" s="193"/>
      <c r="R706" s="193"/>
      <c r="S706" s="193"/>
      <c r="T706" s="193"/>
      <c r="U706" s="194"/>
      <c r="V706" s="193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 t="s">
        <v>222</v>
      </c>
      <c r="AH706" s="169">
        <v>0</v>
      </c>
      <c r="AI706" s="169"/>
      <c r="AJ706" s="169"/>
      <c r="AK706" s="169"/>
      <c r="AL706" s="169"/>
      <c r="AM706" s="169"/>
      <c r="AN706" s="169"/>
      <c r="AO706" s="169"/>
      <c r="AP706" s="169"/>
      <c r="AQ706" s="169"/>
      <c r="AR706" s="169"/>
      <c r="AS706" s="169"/>
      <c r="AT706" s="169"/>
      <c r="AU706" s="169"/>
      <c r="AV706" s="169"/>
      <c r="AW706" s="169"/>
      <c r="AX706" s="169"/>
      <c r="AY706" s="169"/>
      <c r="AZ706" s="169"/>
      <c r="BA706" s="169"/>
      <c r="BB706" s="169"/>
      <c r="BC706" s="169"/>
      <c r="BD706" s="169"/>
      <c r="BE706" s="169"/>
      <c r="BF706" s="169"/>
      <c r="BG706" s="169"/>
      <c r="BH706" s="169"/>
    </row>
    <row r="707" spans="1:60" outlineLevel="1" x14ac:dyDescent="0.2">
      <c r="A707" s="170"/>
      <c r="B707" s="181"/>
      <c r="C707" s="210" t="s">
        <v>1053</v>
      </c>
      <c r="D707" s="184"/>
      <c r="E707" s="188">
        <v>8.18</v>
      </c>
      <c r="F707" s="193"/>
      <c r="G707" s="193"/>
      <c r="H707" s="193"/>
      <c r="I707" s="193"/>
      <c r="J707" s="193"/>
      <c r="K707" s="193"/>
      <c r="L707" s="193"/>
      <c r="M707" s="193"/>
      <c r="N707" s="193"/>
      <c r="O707" s="193"/>
      <c r="P707" s="193"/>
      <c r="Q707" s="193"/>
      <c r="R707" s="193"/>
      <c r="S707" s="193"/>
      <c r="T707" s="193"/>
      <c r="U707" s="194"/>
      <c r="V707" s="193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 t="s">
        <v>222</v>
      </c>
      <c r="AH707" s="169">
        <v>0</v>
      </c>
      <c r="AI707" s="169"/>
      <c r="AJ707" s="169"/>
      <c r="AK707" s="169"/>
      <c r="AL707" s="169"/>
      <c r="AM707" s="169"/>
      <c r="AN707" s="169"/>
      <c r="AO707" s="169"/>
      <c r="AP707" s="169"/>
      <c r="AQ707" s="169"/>
      <c r="AR707" s="169"/>
      <c r="AS707" s="169"/>
      <c r="AT707" s="169"/>
      <c r="AU707" s="169"/>
      <c r="AV707" s="169"/>
      <c r="AW707" s="169"/>
      <c r="AX707" s="169"/>
      <c r="AY707" s="169"/>
      <c r="AZ707" s="169"/>
      <c r="BA707" s="169"/>
      <c r="BB707" s="169"/>
      <c r="BC707" s="169"/>
      <c r="BD707" s="169"/>
      <c r="BE707" s="169"/>
      <c r="BF707" s="169"/>
      <c r="BG707" s="169"/>
      <c r="BH707" s="169"/>
    </row>
    <row r="708" spans="1:60" outlineLevel="1" x14ac:dyDescent="0.2">
      <c r="A708" s="170"/>
      <c r="B708" s="181"/>
      <c r="C708" s="210" t="s">
        <v>1054</v>
      </c>
      <c r="D708" s="184"/>
      <c r="E708" s="188">
        <v>14.8</v>
      </c>
      <c r="F708" s="193"/>
      <c r="G708" s="193"/>
      <c r="H708" s="193"/>
      <c r="I708" s="193"/>
      <c r="J708" s="193"/>
      <c r="K708" s="193"/>
      <c r="L708" s="193"/>
      <c r="M708" s="193"/>
      <c r="N708" s="193"/>
      <c r="O708" s="193"/>
      <c r="P708" s="193"/>
      <c r="Q708" s="193"/>
      <c r="R708" s="193"/>
      <c r="S708" s="193"/>
      <c r="T708" s="193"/>
      <c r="U708" s="194"/>
      <c r="V708" s="193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 t="s">
        <v>222</v>
      </c>
      <c r="AH708" s="169">
        <v>0</v>
      </c>
      <c r="AI708" s="169"/>
      <c r="AJ708" s="169"/>
      <c r="AK708" s="169"/>
      <c r="AL708" s="169"/>
      <c r="AM708" s="169"/>
      <c r="AN708" s="169"/>
      <c r="AO708" s="169"/>
      <c r="AP708" s="169"/>
      <c r="AQ708" s="169"/>
      <c r="AR708" s="169"/>
      <c r="AS708" s="169"/>
      <c r="AT708" s="169"/>
      <c r="AU708" s="169"/>
      <c r="AV708" s="169"/>
      <c r="AW708" s="169"/>
      <c r="AX708" s="169"/>
      <c r="AY708" s="169"/>
      <c r="AZ708" s="169"/>
      <c r="BA708" s="169"/>
      <c r="BB708" s="169"/>
      <c r="BC708" s="169"/>
      <c r="BD708" s="169"/>
      <c r="BE708" s="169"/>
      <c r="BF708" s="169"/>
      <c r="BG708" s="169"/>
      <c r="BH708" s="169"/>
    </row>
    <row r="709" spans="1:60" outlineLevel="1" x14ac:dyDescent="0.2">
      <c r="A709" s="170"/>
      <c r="B709" s="181"/>
      <c r="C709" s="210" t="s">
        <v>1055</v>
      </c>
      <c r="D709" s="184"/>
      <c r="E709" s="188">
        <v>13.06</v>
      </c>
      <c r="F709" s="193"/>
      <c r="G709" s="193"/>
      <c r="H709" s="193"/>
      <c r="I709" s="193"/>
      <c r="J709" s="193"/>
      <c r="K709" s="193"/>
      <c r="L709" s="193"/>
      <c r="M709" s="193"/>
      <c r="N709" s="193"/>
      <c r="O709" s="193"/>
      <c r="P709" s="193"/>
      <c r="Q709" s="193"/>
      <c r="R709" s="193"/>
      <c r="S709" s="193"/>
      <c r="T709" s="193"/>
      <c r="U709" s="194"/>
      <c r="V709" s="193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 t="s">
        <v>222</v>
      </c>
      <c r="AH709" s="169">
        <v>0</v>
      </c>
      <c r="AI709" s="169"/>
      <c r="AJ709" s="169"/>
      <c r="AK709" s="169"/>
      <c r="AL709" s="169"/>
      <c r="AM709" s="169"/>
      <c r="AN709" s="169"/>
      <c r="AO709" s="169"/>
      <c r="AP709" s="169"/>
      <c r="AQ709" s="169"/>
      <c r="AR709" s="169"/>
      <c r="AS709" s="169"/>
      <c r="AT709" s="169"/>
      <c r="AU709" s="169"/>
      <c r="AV709" s="169"/>
      <c r="AW709" s="169"/>
      <c r="AX709" s="169"/>
      <c r="AY709" s="169"/>
      <c r="AZ709" s="169"/>
      <c r="BA709" s="169"/>
      <c r="BB709" s="169"/>
      <c r="BC709" s="169"/>
      <c r="BD709" s="169"/>
      <c r="BE709" s="169"/>
      <c r="BF709" s="169"/>
      <c r="BG709" s="169"/>
      <c r="BH709" s="169"/>
    </row>
    <row r="710" spans="1:60" outlineLevel="1" x14ac:dyDescent="0.2">
      <c r="A710" s="170"/>
      <c r="B710" s="181"/>
      <c r="C710" s="210" t="s">
        <v>1056</v>
      </c>
      <c r="D710" s="184"/>
      <c r="E710" s="188">
        <v>7.48</v>
      </c>
      <c r="F710" s="193"/>
      <c r="G710" s="193"/>
      <c r="H710" s="193"/>
      <c r="I710" s="193"/>
      <c r="J710" s="193"/>
      <c r="K710" s="193"/>
      <c r="L710" s="193"/>
      <c r="M710" s="193"/>
      <c r="N710" s="193"/>
      <c r="O710" s="193"/>
      <c r="P710" s="193"/>
      <c r="Q710" s="193"/>
      <c r="R710" s="193"/>
      <c r="S710" s="193"/>
      <c r="T710" s="193"/>
      <c r="U710" s="194"/>
      <c r="V710" s="193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 t="s">
        <v>222</v>
      </c>
      <c r="AH710" s="169">
        <v>0</v>
      </c>
      <c r="AI710" s="169"/>
      <c r="AJ710" s="169"/>
      <c r="AK710" s="169"/>
      <c r="AL710" s="169"/>
      <c r="AM710" s="169"/>
      <c r="AN710" s="169"/>
      <c r="AO710" s="169"/>
      <c r="AP710" s="169"/>
      <c r="AQ710" s="169"/>
      <c r="AR710" s="169"/>
      <c r="AS710" s="169"/>
      <c r="AT710" s="169"/>
      <c r="AU710" s="169"/>
      <c r="AV710" s="169"/>
      <c r="AW710" s="169"/>
      <c r="AX710" s="169"/>
      <c r="AY710" s="169"/>
      <c r="AZ710" s="169"/>
      <c r="BA710" s="169"/>
      <c r="BB710" s="169"/>
      <c r="BC710" s="169"/>
      <c r="BD710" s="169"/>
      <c r="BE710" s="169"/>
      <c r="BF710" s="169"/>
      <c r="BG710" s="169"/>
      <c r="BH710" s="169"/>
    </row>
    <row r="711" spans="1:60" outlineLevel="1" x14ac:dyDescent="0.2">
      <c r="A711" s="170">
        <v>259</v>
      </c>
      <c r="B711" s="181" t="s">
        <v>1057</v>
      </c>
      <c r="C711" s="209" t="s">
        <v>1058</v>
      </c>
      <c r="D711" s="183" t="s">
        <v>303</v>
      </c>
      <c r="E711" s="187">
        <v>138.34</v>
      </c>
      <c r="F711" s="192"/>
      <c r="G711" s="193">
        <f>ROUND(E711*F711,2)</f>
        <v>0</v>
      </c>
      <c r="H711" s="192"/>
      <c r="I711" s="193">
        <f>ROUND(E711*H711,2)</f>
        <v>0</v>
      </c>
      <c r="J711" s="192"/>
      <c r="K711" s="193">
        <f>ROUND(E711*J711,2)</f>
        <v>0</v>
      </c>
      <c r="L711" s="193">
        <v>15</v>
      </c>
      <c r="M711" s="193">
        <f>G711*(1+L711/100)</f>
        <v>0</v>
      </c>
      <c r="N711" s="193">
        <v>0</v>
      </c>
      <c r="O711" s="193">
        <f>ROUND(E711*N711,2)</f>
        <v>0</v>
      </c>
      <c r="P711" s="193">
        <v>0</v>
      </c>
      <c r="Q711" s="193">
        <f>ROUND(E711*P711,2)</f>
        <v>0</v>
      </c>
      <c r="R711" s="193" t="s">
        <v>1038</v>
      </c>
      <c r="S711" s="193" t="s">
        <v>217</v>
      </c>
      <c r="T711" s="193">
        <v>0.154</v>
      </c>
      <c r="U711" s="194">
        <f>ROUND(E711*T711,2)</f>
        <v>21.3</v>
      </c>
      <c r="V711" s="193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 t="s">
        <v>218</v>
      </c>
      <c r="AH711" s="169"/>
      <c r="AI711" s="169"/>
      <c r="AJ711" s="169"/>
      <c r="AK711" s="169"/>
      <c r="AL711" s="169"/>
      <c r="AM711" s="169"/>
      <c r="AN711" s="169"/>
      <c r="AO711" s="169"/>
      <c r="AP711" s="169"/>
      <c r="AQ711" s="169"/>
      <c r="AR711" s="169"/>
      <c r="AS711" s="169"/>
      <c r="AT711" s="169"/>
      <c r="AU711" s="169"/>
      <c r="AV711" s="169"/>
      <c r="AW711" s="169"/>
      <c r="AX711" s="169"/>
      <c r="AY711" s="169"/>
      <c r="AZ711" s="169"/>
      <c r="BA711" s="169"/>
      <c r="BB711" s="169"/>
      <c r="BC711" s="169"/>
      <c r="BD711" s="169"/>
      <c r="BE711" s="169"/>
      <c r="BF711" s="169"/>
      <c r="BG711" s="169"/>
      <c r="BH711" s="169"/>
    </row>
    <row r="712" spans="1:60" outlineLevel="1" x14ac:dyDescent="0.2">
      <c r="A712" s="170">
        <v>260</v>
      </c>
      <c r="B712" s="181" t="s">
        <v>1059</v>
      </c>
      <c r="C712" s="209" t="s">
        <v>1060</v>
      </c>
      <c r="D712" s="183" t="s">
        <v>215</v>
      </c>
      <c r="E712" s="187">
        <v>162.4</v>
      </c>
      <c r="F712" s="192"/>
      <c r="G712" s="193">
        <f>ROUND(E712*F712,2)</f>
        <v>0</v>
      </c>
      <c r="H712" s="192"/>
      <c r="I712" s="193">
        <f>ROUND(E712*H712,2)</f>
        <v>0</v>
      </c>
      <c r="J712" s="192"/>
      <c r="K712" s="193">
        <f>ROUND(E712*J712,2)</f>
        <v>0</v>
      </c>
      <c r="L712" s="193">
        <v>15</v>
      </c>
      <c r="M712" s="193">
        <f>G712*(1+L712/100)</f>
        <v>0</v>
      </c>
      <c r="N712" s="193">
        <v>5.0400000000000002E-3</v>
      </c>
      <c r="O712" s="193">
        <f>ROUND(E712*N712,2)</f>
        <v>0.82</v>
      </c>
      <c r="P712" s="193">
        <v>0</v>
      </c>
      <c r="Q712" s="193">
        <f>ROUND(E712*P712,2)</f>
        <v>0</v>
      </c>
      <c r="R712" s="193" t="s">
        <v>1038</v>
      </c>
      <c r="S712" s="193" t="s">
        <v>217</v>
      </c>
      <c r="T712" s="193">
        <v>0.97799999999999998</v>
      </c>
      <c r="U712" s="194">
        <f>ROUND(E712*T712,2)</f>
        <v>158.83000000000001</v>
      </c>
      <c r="V712" s="193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 t="s">
        <v>218</v>
      </c>
      <c r="AH712" s="169"/>
      <c r="AI712" s="169"/>
      <c r="AJ712" s="169"/>
      <c r="AK712" s="169"/>
      <c r="AL712" s="169"/>
      <c r="AM712" s="169"/>
      <c r="AN712" s="169"/>
      <c r="AO712" s="169"/>
      <c r="AP712" s="169"/>
      <c r="AQ712" s="169"/>
      <c r="AR712" s="169"/>
      <c r="AS712" s="169"/>
      <c r="AT712" s="169"/>
      <c r="AU712" s="169"/>
      <c r="AV712" s="169"/>
      <c r="AW712" s="169"/>
      <c r="AX712" s="169"/>
      <c r="AY712" s="169"/>
      <c r="AZ712" s="169"/>
      <c r="BA712" s="169"/>
      <c r="BB712" s="169"/>
      <c r="BC712" s="169"/>
      <c r="BD712" s="169"/>
      <c r="BE712" s="169"/>
      <c r="BF712" s="169"/>
      <c r="BG712" s="169"/>
      <c r="BH712" s="169"/>
    </row>
    <row r="713" spans="1:60" ht="33.75" outlineLevel="1" x14ac:dyDescent="0.2">
      <c r="A713" s="170"/>
      <c r="B713" s="181"/>
      <c r="C713" s="210" t="s">
        <v>1061</v>
      </c>
      <c r="D713" s="184"/>
      <c r="E713" s="188">
        <v>162.4</v>
      </c>
      <c r="F713" s="193"/>
      <c r="G713" s="193"/>
      <c r="H713" s="193"/>
      <c r="I713" s="193"/>
      <c r="J713" s="193"/>
      <c r="K713" s="193"/>
      <c r="L713" s="193"/>
      <c r="M713" s="193"/>
      <c r="N713" s="193"/>
      <c r="O713" s="193"/>
      <c r="P713" s="193"/>
      <c r="Q713" s="193"/>
      <c r="R713" s="193"/>
      <c r="S713" s="193"/>
      <c r="T713" s="193"/>
      <c r="U713" s="194"/>
      <c r="V713" s="193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 t="s">
        <v>222</v>
      </c>
      <c r="AH713" s="169">
        <v>0</v>
      </c>
      <c r="AI713" s="169"/>
      <c r="AJ713" s="169"/>
      <c r="AK713" s="169"/>
      <c r="AL713" s="169"/>
      <c r="AM713" s="169"/>
      <c r="AN713" s="169"/>
      <c r="AO713" s="169"/>
      <c r="AP713" s="169"/>
      <c r="AQ713" s="169"/>
      <c r="AR713" s="169"/>
      <c r="AS713" s="169"/>
      <c r="AT713" s="169"/>
      <c r="AU713" s="169"/>
      <c r="AV713" s="169"/>
      <c r="AW713" s="169"/>
      <c r="AX713" s="169"/>
      <c r="AY713" s="169"/>
      <c r="AZ713" s="169"/>
      <c r="BA713" s="169"/>
      <c r="BB713" s="169"/>
      <c r="BC713" s="169"/>
      <c r="BD713" s="169"/>
      <c r="BE713" s="169"/>
      <c r="BF713" s="169"/>
      <c r="BG713" s="169"/>
      <c r="BH713" s="169"/>
    </row>
    <row r="714" spans="1:60" outlineLevel="1" x14ac:dyDescent="0.2">
      <c r="A714" s="170">
        <v>261</v>
      </c>
      <c r="B714" s="181" t="s">
        <v>1062</v>
      </c>
      <c r="C714" s="209" t="s">
        <v>1063</v>
      </c>
      <c r="D714" s="183" t="s">
        <v>215</v>
      </c>
      <c r="E714" s="187">
        <v>193.85740000000001</v>
      </c>
      <c r="F714" s="192"/>
      <c r="G714" s="193">
        <f>ROUND(E714*F714,2)</f>
        <v>0</v>
      </c>
      <c r="H714" s="192"/>
      <c r="I714" s="193">
        <f>ROUND(E714*H714,2)</f>
        <v>0</v>
      </c>
      <c r="J714" s="192"/>
      <c r="K714" s="193">
        <f>ROUND(E714*J714,2)</f>
        <v>0</v>
      </c>
      <c r="L714" s="193">
        <v>15</v>
      </c>
      <c r="M714" s="193">
        <f>G714*(1+L714/100)</f>
        <v>0</v>
      </c>
      <c r="N714" s="193">
        <v>1.9199999999999998E-2</v>
      </c>
      <c r="O714" s="193">
        <f>ROUND(E714*N714,2)</f>
        <v>3.72</v>
      </c>
      <c r="P714" s="193">
        <v>0</v>
      </c>
      <c r="Q714" s="193">
        <f>ROUND(E714*P714,2)</f>
        <v>0</v>
      </c>
      <c r="R714" s="193" t="s">
        <v>310</v>
      </c>
      <c r="S714" s="193" t="s">
        <v>217</v>
      </c>
      <c r="T714" s="193">
        <v>0</v>
      </c>
      <c r="U714" s="194">
        <f>ROUND(E714*T714,2)</f>
        <v>0</v>
      </c>
      <c r="V714" s="193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 t="s">
        <v>311</v>
      </c>
      <c r="AH714" s="169"/>
      <c r="AI714" s="169"/>
      <c r="AJ714" s="169"/>
      <c r="AK714" s="169"/>
      <c r="AL714" s="169"/>
      <c r="AM714" s="169"/>
      <c r="AN714" s="169"/>
      <c r="AO714" s="169"/>
      <c r="AP714" s="169"/>
      <c r="AQ714" s="169"/>
      <c r="AR714" s="169"/>
      <c r="AS714" s="169"/>
      <c r="AT714" s="169"/>
      <c r="AU714" s="169"/>
      <c r="AV714" s="169"/>
      <c r="AW714" s="169"/>
      <c r="AX714" s="169"/>
      <c r="AY714" s="169"/>
      <c r="AZ714" s="169"/>
      <c r="BA714" s="169"/>
      <c r="BB714" s="169"/>
      <c r="BC714" s="169"/>
      <c r="BD714" s="169"/>
      <c r="BE714" s="169"/>
      <c r="BF714" s="169"/>
      <c r="BG714" s="169"/>
      <c r="BH714" s="169"/>
    </row>
    <row r="715" spans="1:60" outlineLevel="1" x14ac:dyDescent="0.2">
      <c r="A715" s="170"/>
      <c r="B715" s="181"/>
      <c r="C715" s="210" t="s">
        <v>1064</v>
      </c>
      <c r="D715" s="184"/>
      <c r="E715" s="188">
        <v>178.64</v>
      </c>
      <c r="F715" s="193"/>
      <c r="G715" s="193"/>
      <c r="H715" s="193"/>
      <c r="I715" s="193"/>
      <c r="J715" s="193"/>
      <c r="K715" s="193"/>
      <c r="L715" s="193"/>
      <c r="M715" s="193"/>
      <c r="N715" s="193"/>
      <c r="O715" s="193"/>
      <c r="P715" s="193"/>
      <c r="Q715" s="193"/>
      <c r="R715" s="193"/>
      <c r="S715" s="193"/>
      <c r="T715" s="193"/>
      <c r="U715" s="194"/>
      <c r="V715" s="193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 t="s">
        <v>222</v>
      </c>
      <c r="AH715" s="169">
        <v>0</v>
      </c>
      <c r="AI715" s="169"/>
      <c r="AJ715" s="169"/>
      <c r="AK715" s="169"/>
      <c r="AL715" s="169"/>
      <c r="AM715" s="169"/>
      <c r="AN715" s="169"/>
      <c r="AO715" s="169"/>
      <c r="AP715" s="169"/>
      <c r="AQ715" s="169"/>
      <c r="AR715" s="169"/>
      <c r="AS715" s="169"/>
      <c r="AT715" s="169"/>
      <c r="AU715" s="169"/>
      <c r="AV715" s="169"/>
      <c r="AW715" s="169"/>
      <c r="AX715" s="169"/>
      <c r="AY715" s="169"/>
      <c r="AZ715" s="169"/>
      <c r="BA715" s="169"/>
      <c r="BB715" s="169"/>
      <c r="BC715" s="169"/>
      <c r="BD715" s="169"/>
      <c r="BE715" s="169"/>
      <c r="BF715" s="169"/>
      <c r="BG715" s="169"/>
      <c r="BH715" s="169"/>
    </row>
    <row r="716" spans="1:60" outlineLevel="1" x14ac:dyDescent="0.2">
      <c r="A716" s="170"/>
      <c r="B716" s="181"/>
      <c r="C716" s="210" t="s">
        <v>1065</v>
      </c>
      <c r="D716" s="184"/>
      <c r="E716" s="188">
        <v>15.2174</v>
      </c>
      <c r="F716" s="193"/>
      <c r="G716" s="193"/>
      <c r="H716" s="193"/>
      <c r="I716" s="193"/>
      <c r="J716" s="193"/>
      <c r="K716" s="193"/>
      <c r="L716" s="193"/>
      <c r="M716" s="193"/>
      <c r="N716" s="193"/>
      <c r="O716" s="193"/>
      <c r="P716" s="193"/>
      <c r="Q716" s="193"/>
      <c r="R716" s="193"/>
      <c r="S716" s="193"/>
      <c r="T716" s="193"/>
      <c r="U716" s="194"/>
      <c r="V716" s="193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 t="s">
        <v>222</v>
      </c>
      <c r="AH716" s="169">
        <v>0</v>
      </c>
      <c r="AI716" s="169"/>
      <c r="AJ716" s="169"/>
      <c r="AK716" s="169"/>
      <c r="AL716" s="169"/>
      <c r="AM716" s="169"/>
      <c r="AN716" s="169"/>
      <c r="AO716" s="169"/>
      <c r="AP716" s="169"/>
      <c r="AQ716" s="169"/>
      <c r="AR716" s="169"/>
      <c r="AS716" s="169"/>
      <c r="AT716" s="169"/>
      <c r="AU716" s="169"/>
      <c r="AV716" s="169"/>
      <c r="AW716" s="169"/>
      <c r="AX716" s="169"/>
      <c r="AY716" s="169"/>
      <c r="AZ716" s="169"/>
      <c r="BA716" s="169"/>
      <c r="BB716" s="169"/>
      <c r="BC716" s="169"/>
      <c r="BD716" s="169"/>
      <c r="BE716" s="169"/>
      <c r="BF716" s="169"/>
      <c r="BG716" s="169"/>
      <c r="BH716" s="169"/>
    </row>
    <row r="717" spans="1:60" outlineLevel="1" x14ac:dyDescent="0.2">
      <c r="A717" s="170">
        <v>262</v>
      </c>
      <c r="B717" s="181" t="s">
        <v>1066</v>
      </c>
      <c r="C717" s="209" t="s">
        <v>1067</v>
      </c>
      <c r="D717" s="183" t="s">
        <v>289</v>
      </c>
      <c r="E717" s="187">
        <v>5.6969799999999999</v>
      </c>
      <c r="F717" s="192"/>
      <c r="G717" s="193">
        <f>ROUND(E717*F717,2)</f>
        <v>0</v>
      </c>
      <c r="H717" s="192"/>
      <c r="I717" s="193">
        <f>ROUND(E717*H717,2)</f>
        <v>0</v>
      </c>
      <c r="J717" s="192"/>
      <c r="K717" s="193">
        <f>ROUND(E717*J717,2)</f>
        <v>0</v>
      </c>
      <c r="L717" s="193">
        <v>15</v>
      </c>
      <c r="M717" s="193">
        <f>G717*(1+L717/100)</f>
        <v>0</v>
      </c>
      <c r="N717" s="193">
        <v>0</v>
      </c>
      <c r="O717" s="193">
        <f>ROUND(E717*N717,2)</f>
        <v>0</v>
      </c>
      <c r="P717" s="193">
        <v>0</v>
      </c>
      <c r="Q717" s="193">
        <f>ROUND(E717*P717,2)</f>
        <v>0</v>
      </c>
      <c r="R717" s="193" t="s">
        <v>1038</v>
      </c>
      <c r="S717" s="193" t="s">
        <v>217</v>
      </c>
      <c r="T717" s="193">
        <v>1.2649999999999999</v>
      </c>
      <c r="U717" s="194">
        <f>ROUND(E717*T717,2)</f>
        <v>7.21</v>
      </c>
      <c r="V717" s="193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 t="s">
        <v>684</v>
      </c>
      <c r="AH717" s="169"/>
      <c r="AI717" s="169"/>
      <c r="AJ717" s="169"/>
      <c r="AK717" s="169"/>
      <c r="AL717" s="169"/>
      <c r="AM717" s="169"/>
      <c r="AN717" s="169"/>
      <c r="AO717" s="169"/>
      <c r="AP717" s="169"/>
      <c r="AQ717" s="169"/>
      <c r="AR717" s="169"/>
      <c r="AS717" s="169"/>
      <c r="AT717" s="169"/>
      <c r="AU717" s="169"/>
      <c r="AV717" s="169"/>
      <c r="AW717" s="169"/>
      <c r="AX717" s="169"/>
      <c r="AY717" s="169"/>
      <c r="AZ717" s="169"/>
      <c r="BA717" s="169"/>
      <c r="BB717" s="169"/>
      <c r="BC717" s="169"/>
      <c r="BD717" s="169"/>
      <c r="BE717" s="169"/>
      <c r="BF717" s="169"/>
      <c r="BG717" s="169"/>
      <c r="BH717" s="169"/>
    </row>
    <row r="718" spans="1:60" x14ac:dyDescent="0.2">
      <c r="A718" s="178" t="s">
        <v>211</v>
      </c>
      <c r="B718" s="182" t="s">
        <v>174</v>
      </c>
      <c r="C718" s="211" t="s">
        <v>175</v>
      </c>
      <c r="D718" s="185"/>
      <c r="E718" s="189"/>
      <c r="F718" s="195"/>
      <c r="G718" s="195">
        <f>SUMIF(AG719:AG732,"&lt;&gt;NOR",G719:G732)</f>
        <v>0</v>
      </c>
      <c r="H718" s="195"/>
      <c r="I718" s="195">
        <f>SUM(I719:I732)</f>
        <v>0</v>
      </c>
      <c r="J718" s="195"/>
      <c r="K718" s="195">
        <f>SUM(K719:K732)</f>
        <v>0</v>
      </c>
      <c r="L718" s="195"/>
      <c r="M718" s="195">
        <f>SUM(M719:M732)</f>
        <v>0</v>
      </c>
      <c r="N718" s="195"/>
      <c r="O718" s="195">
        <f>SUM(O719:O732)</f>
        <v>0.54</v>
      </c>
      <c r="P718" s="195"/>
      <c r="Q718" s="195">
        <f>SUM(Q719:Q732)</f>
        <v>0</v>
      </c>
      <c r="R718" s="195"/>
      <c r="S718" s="195"/>
      <c r="T718" s="195"/>
      <c r="U718" s="196">
        <f>SUM(U719:U732)</f>
        <v>77.829999999999984</v>
      </c>
      <c r="V718" s="195"/>
      <c r="AG718" t="s">
        <v>212</v>
      </c>
    </row>
    <row r="719" spans="1:60" ht="22.5" outlineLevel="1" x14ac:dyDescent="0.2">
      <c r="A719" s="170">
        <v>263</v>
      </c>
      <c r="B719" s="181" t="s">
        <v>1068</v>
      </c>
      <c r="C719" s="209" t="s">
        <v>1069</v>
      </c>
      <c r="D719" s="183" t="s">
        <v>303</v>
      </c>
      <c r="E719" s="187">
        <v>120.35</v>
      </c>
      <c r="F719" s="192"/>
      <c r="G719" s="193">
        <f>ROUND(E719*F719,2)</f>
        <v>0</v>
      </c>
      <c r="H719" s="192"/>
      <c r="I719" s="193">
        <f>ROUND(E719*H719,2)</f>
        <v>0</v>
      </c>
      <c r="J719" s="192"/>
      <c r="K719" s="193">
        <f>ROUND(E719*J719,2)</f>
        <v>0</v>
      </c>
      <c r="L719" s="193">
        <v>15</v>
      </c>
      <c r="M719" s="193">
        <f>G719*(1+L719/100)</f>
        <v>0</v>
      </c>
      <c r="N719" s="193">
        <v>8.0000000000000007E-5</v>
      </c>
      <c r="O719" s="193">
        <f>ROUND(E719*N719,2)</f>
        <v>0.01</v>
      </c>
      <c r="P719" s="193">
        <v>0</v>
      </c>
      <c r="Q719" s="193">
        <f>ROUND(E719*P719,2)</f>
        <v>0</v>
      </c>
      <c r="R719" s="193" t="s">
        <v>1070</v>
      </c>
      <c r="S719" s="193" t="s">
        <v>217</v>
      </c>
      <c r="T719" s="193">
        <v>0.13719999999999999</v>
      </c>
      <c r="U719" s="194">
        <f>ROUND(E719*T719,2)</f>
        <v>16.510000000000002</v>
      </c>
      <c r="V719" s="193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 t="s">
        <v>218</v>
      </c>
      <c r="AH719" s="169"/>
      <c r="AI719" s="169"/>
      <c r="AJ719" s="169"/>
      <c r="AK719" s="169"/>
      <c r="AL719" s="169"/>
      <c r="AM719" s="169"/>
      <c r="AN719" s="169"/>
      <c r="AO719" s="169"/>
      <c r="AP719" s="169"/>
      <c r="AQ719" s="169"/>
      <c r="AR719" s="169"/>
      <c r="AS719" s="169"/>
      <c r="AT719" s="169"/>
      <c r="AU719" s="169"/>
      <c r="AV719" s="169"/>
      <c r="AW719" s="169"/>
      <c r="AX719" s="169"/>
      <c r="AY719" s="169"/>
      <c r="AZ719" s="169"/>
      <c r="BA719" s="169"/>
      <c r="BB719" s="169"/>
      <c r="BC719" s="169"/>
      <c r="BD719" s="169"/>
      <c r="BE719" s="169"/>
      <c r="BF719" s="169"/>
      <c r="BG719" s="169"/>
      <c r="BH719" s="169"/>
    </row>
    <row r="720" spans="1:60" outlineLevel="1" x14ac:dyDescent="0.2">
      <c r="A720" s="170"/>
      <c r="B720" s="181"/>
      <c r="C720" s="210" t="s">
        <v>1071</v>
      </c>
      <c r="D720" s="184"/>
      <c r="E720" s="188">
        <v>10.54</v>
      </c>
      <c r="F720" s="193"/>
      <c r="G720" s="193"/>
      <c r="H720" s="193"/>
      <c r="I720" s="193"/>
      <c r="J720" s="193"/>
      <c r="K720" s="193"/>
      <c r="L720" s="193"/>
      <c r="M720" s="193"/>
      <c r="N720" s="193"/>
      <c r="O720" s="193"/>
      <c r="P720" s="193"/>
      <c r="Q720" s="193"/>
      <c r="R720" s="193"/>
      <c r="S720" s="193"/>
      <c r="T720" s="193"/>
      <c r="U720" s="194"/>
      <c r="V720" s="193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 t="s">
        <v>222</v>
      </c>
      <c r="AH720" s="169">
        <v>0</v>
      </c>
      <c r="AI720" s="169"/>
      <c r="AJ720" s="169"/>
      <c r="AK720" s="169"/>
      <c r="AL720" s="169"/>
      <c r="AM720" s="169"/>
      <c r="AN720" s="169"/>
      <c r="AO720" s="169"/>
      <c r="AP720" s="169"/>
      <c r="AQ720" s="169"/>
      <c r="AR720" s="169"/>
      <c r="AS720" s="169"/>
      <c r="AT720" s="169"/>
      <c r="AU720" s="169"/>
      <c r="AV720" s="169"/>
      <c r="AW720" s="169"/>
      <c r="AX720" s="169"/>
      <c r="AY720" s="169"/>
      <c r="AZ720" s="169"/>
      <c r="BA720" s="169"/>
      <c r="BB720" s="169"/>
      <c r="BC720" s="169"/>
      <c r="BD720" s="169"/>
      <c r="BE720" s="169"/>
      <c r="BF720" s="169"/>
      <c r="BG720" s="169"/>
      <c r="BH720" s="169"/>
    </row>
    <row r="721" spans="1:60" outlineLevel="1" x14ac:dyDescent="0.2">
      <c r="A721" s="170"/>
      <c r="B721" s="181"/>
      <c r="C721" s="210" t="s">
        <v>1072</v>
      </c>
      <c r="D721" s="184"/>
      <c r="E721" s="188">
        <v>17.5</v>
      </c>
      <c r="F721" s="193"/>
      <c r="G721" s="193"/>
      <c r="H721" s="193"/>
      <c r="I721" s="193"/>
      <c r="J721" s="193"/>
      <c r="K721" s="193"/>
      <c r="L721" s="193"/>
      <c r="M721" s="193"/>
      <c r="N721" s="193"/>
      <c r="O721" s="193"/>
      <c r="P721" s="193"/>
      <c r="Q721" s="193"/>
      <c r="R721" s="193"/>
      <c r="S721" s="193"/>
      <c r="T721" s="193"/>
      <c r="U721" s="194"/>
      <c r="V721" s="193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 t="s">
        <v>222</v>
      </c>
      <c r="AH721" s="169">
        <v>0</v>
      </c>
      <c r="AI721" s="169"/>
      <c r="AJ721" s="169"/>
      <c r="AK721" s="169"/>
      <c r="AL721" s="169"/>
      <c r="AM721" s="169"/>
      <c r="AN721" s="169"/>
      <c r="AO721" s="169"/>
      <c r="AP721" s="169"/>
      <c r="AQ721" s="169"/>
      <c r="AR721" s="169"/>
      <c r="AS721" s="169"/>
      <c r="AT721" s="169"/>
      <c r="AU721" s="169"/>
      <c r="AV721" s="169"/>
      <c r="AW721" s="169"/>
      <c r="AX721" s="169"/>
      <c r="AY721" s="169"/>
      <c r="AZ721" s="169"/>
      <c r="BA721" s="169"/>
      <c r="BB721" s="169"/>
      <c r="BC721" s="169"/>
      <c r="BD721" s="169"/>
      <c r="BE721" s="169"/>
      <c r="BF721" s="169"/>
      <c r="BG721" s="169"/>
      <c r="BH721" s="169"/>
    </row>
    <row r="722" spans="1:60" outlineLevel="1" x14ac:dyDescent="0.2">
      <c r="A722" s="170"/>
      <c r="B722" s="181"/>
      <c r="C722" s="210" t="s">
        <v>1073</v>
      </c>
      <c r="D722" s="184"/>
      <c r="E722" s="188">
        <v>10.130000000000001</v>
      </c>
      <c r="F722" s="193"/>
      <c r="G722" s="193"/>
      <c r="H722" s="193"/>
      <c r="I722" s="193"/>
      <c r="J722" s="193"/>
      <c r="K722" s="193"/>
      <c r="L722" s="193"/>
      <c r="M722" s="193"/>
      <c r="N722" s="193"/>
      <c r="O722" s="193"/>
      <c r="P722" s="193"/>
      <c r="Q722" s="193"/>
      <c r="R722" s="193"/>
      <c r="S722" s="193"/>
      <c r="T722" s="193"/>
      <c r="U722" s="194"/>
      <c r="V722" s="193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 t="s">
        <v>222</v>
      </c>
      <c r="AH722" s="169">
        <v>0</v>
      </c>
      <c r="AI722" s="169"/>
      <c r="AJ722" s="169"/>
      <c r="AK722" s="169"/>
      <c r="AL722" s="169"/>
      <c r="AM722" s="169"/>
      <c r="AN722" s="169"/>
      <c r="AO722" s="169"/>
      <c r="AP722" s="169"/>
      <c r="AQ722" s="169"/>
      <c r="AR722" s="169"/>
      <c r="AS722" s="169"/>
      <c r="AT722" s="169"/>
      <c r="AU722" s="169"/>
      <c r="AV722" s="169"/>
      <c r="AW722" s="169"/>
      <c r="AX722" s="169"/>
      <c r="AY722" s="169"/>
      <c r="AZ722" s="169"/>
      <c r="BA722" s="169"/>
      <c r="BB722" s="169"/>
      <c r="BC722" s="169"/>
      <c r="BD722" s="169"/>
      <c r="BE722" s="169"/>
      <c r="BF722" s="169"/>
      <c r="BG722" s="169"/>
      <c r="BH722" s="169"/>
    </row>
    <row r="723" spans="1:60" outlineLevel="1" x14ac:dyDescent="0.2">
      <c r="A723" s="170"/>
      <c r="B723" s="181"/>
      <c r="C723" s="210" t="s">
        <v>1074</v>
      </c>
      <c r="D723" s="184"/>
      <c r="E723" s="188">
        <v>20.64</v>
      </c>
      <c r="F723" s="193"/>
      <c r="G723" s="193"/>
      <c r="H723" s="193"/>
      <c r="I723" s="193"/>
      <c r="J723" s="193"/>
      <c r="K723" s="193"/>
      <c r="L723" s="193"/>
      <c r="M723" s="193"/>
      <c r="N723" s="193"/>
      <c r="O723" s="193"/>
      <c r="P723" s="193"/>
      <c r="Q723" s="193"/>
      <c r="R723" s="193"/>
      <c r="S723" s="193"/>
      <c r="T723" s="193"/>
      <c r="U723" s="194"/>
      <c r="V723" s="193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 t="s">
        <v>222</v>
      </c>
      <c r="AH723" s="169">
        <v>0</v>
      </c>
      <c r="AI723" s="169"/>
      <c r="AJ723" s="169"/>
      <c r="AK723" s="169"/>
      <c r="AL723" s="169"/>
      <c r="AM723" s="169"/>
      <c r="AN723" s="169"/>
      <c r="AO723" s="169"/>
      <c r="AP723" s="169"/>
      <c r="AQ723" s="169"/>
      <c r="AR723" s="169"/>
      <c r="AS723" s="169"/>
      <c r="AT723" s="169"/>
      <c r="AU723" s="169"/>
      <c r="AV723" s="169"/>
      <c r="AW723" s="169"/>
      <c r="AX723" s="169"/>
      <c r="AY723" s="169"/>
      <c r="AZ723" s="169"/>
      <c r="BA723" s="169"/>
      <c r="BB723" s="169"/>
      <c r="BC723" s="169"/>
      <c r="BD723" s="169"/>
      <c r="BE723" s="169"/>
      <c r="BF723" s="169"/>
      <c r="BG723" s="169"/>
      <c r="BH723" s="169"/>
    </row>
    <row r="724" spans="1:60" outlineLevel="1" x14ac:dyDescent="0.2">
      <c r="A724" s="170"/>
      <c r="B724" s="181"/>
      <c r="C724" s="210" t="s">
        <v>1075</v>
      </c>
      <c r="D724" s="184"/>
      <c r="E724" s="188">
        <v>17.54</v>
      </c>
      <c r="F724" s="193"/>
      <c r="G724" s="193"/>
      <c r="H724" s="193"/>
      <c r="I724" s="193"/>
      <c r="J724" s="193"/>
      <c r="K724" s="193"/>
      <c r="L724" s="193"/>
      <c r="M724" s="193"/>
      <c r="N724" s="193"/>
      <c r="O724" s="193"/>
      <c r="P724" s="193"/>
      <c r="Q724" s="193"/>
      <c r="R724" s="193"/>
      <c r="S724" s="193"/>
      <c r="T724" s="193"/>
      <c r="U724" s="194"/>
      <c r="V724" s="193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 t="s">
        <v>222</v>
      </c>
      <c r="AH724" s="169">
        <v>0</v>
      </c>
      <c r="AI724" s="169"/>
      <c r="AJ724" s="169"/>
      <c r="AK724" s="169"/>
      <c r="AL724" s="169"/>
      <c r="AM724" s="169"/>
      <c r="AN724" s="169"/>
      <c r="AO724" s="169"/>
      <c r="AP724" s="169"/>
      <c r="AQ724" s="169"/>
      <c r="AR724" s="169"/>
      <c r="AS724" s="169"/>
      <c r="AT724" s="169"/>
      <c r="AU724" s="169"/>
      <c r="AV724" s="169"/>
      <c r="AW724" s="169"/>
      <c r="AX724" s="169"/>
      <c r="AY724" s="169"/>
      <c r="AZ724" s="169"/>
      <c r="BA724" s="169"/>
      <c r="BB724" s="169"/>
      <c r="BC724" s="169"/>
      <c r="BD724" s="169"/>
      <c r="BE724" s="169"/>
      <c r="BF724" s="169"/>
      <c r="BG724" s="169"/>
      <c r="BH724" s="169"/>
    </row>
    <row r="725" spans="1:60" outlineLevel="1" x14ac:dyDescent="0.2">
      <c r="A725" s="170"/>
      <c r="B725" s="181"/>
      <c r="C725" s="210" t="s">
        <v>1076</v>
      </c>
      <c r="D725" s="184"/>
      <c r="E725" s="188">
        <v>24.06</v>
      </c>
      <c r="F725" s="193"/>
      <c r="G725" s="193"/>
      <c r="H725" s="193"/>
      <c r="I725" s="193"/>
      <c r="J725" s="193"/>
      <c r="K725" s="193"/>
      <c r="L725" s="193"/>
      <c r="M725" s="193"/>
      <c r="N725" s="193"/>
      <c r="O725" s="193"/>
      <c r="P725" s="193"/>
      <c r="Q725" s="193"/>
      <c r="R725" s="193"/>
      <c r="S725" s="193"/>
      <c r="T725" s="193"/>
      <c r="U725" s="194"/>
      <c r="V725" s="193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 t="s">
        <v>222</v>
      </c>
      <c r="AH725" s="169">
        <v>0</v>
      </c>
      <c r="AI725" s="169"/>
      <c r="AJ725" s="169"/>
      <c r="AK725" s="169"/>
      <c r="AL725" s="169"/>
      <c r="AM725" s="169"/>
      <c r="AN725" s="169"/>
      <c r="AO725" s="169"/>
      <c r="AP725" s="169"/>
      <c r="AQ725" s="169"/>
      <c r="AR725" s="169"/>
      <c r="AS725" s="169"/>
      <c r="AT725" s="169"/>
      <c r="AU725" s="169"/>
      <c r="AV725" s="169"/>
      <c r="AW725" s="169"/>
      <c r="AX725" s="169"/>
      <c r="AY725" s="169"/>
      <c r="AZ725" s="169"/>
      <c r="BA725" s="169"/>
      <c r="BB725" s="169"/>
      <c r="BC725" s="169"/>
      <c r="BD725" s="169"/>
      <c r="BE725" s="169"/>
      <c r="BF725" s="169"/>
      <c r="BG725" s="169"/>
      <c r="BH725" s="169"/>
    </row>
    <row r="726" spans="1:60" outlineLevel="1" x14ac:dyDescent="0.2">
      <c r="A726" s="170"/>
      <c r="B726" s="181"/>
      <c r="C726" s="210" t="s">
        <v>1077</v>
      </c>
      <c r="D726" s="184"/>
      <c r="E726" s="188">
        <v>19.940000000000001</v>
      </c>
      <c r="F726" s="193"/>
      <c r="G726" s="193"/>
      <c r="H726" s="193"/>
      <c r="I726" s="193"/>
      <c r="J726" s="193"/>
      <c r="K726" s="193"/>
      <c r="L726" s="193"/>
      <c r="M726" s="193"/>
      <c r="N726" s="193"/>
      <c r="O726" s="193"/>
      <c r="P726" s="193"/>
      <c r="Q726" s="193"/>
      <c r="R726" s="193"/>
      <c r="S726" s="193"/>
      <c r="T726" s="193"/>
      <c r="U726" s="194"/>
      <c r="V726" s="193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 t="s">
        <v>222</v>
      </c>
      <c r="AH726" s="169">
        <v>0</v>
      </c>
      <c r="AI726" s="169"/>
      <c r="AJ726" s="169"/>
      <c r="AK726" s="169"/>
      <c r="AL726" s="169"/>
      <c r="AM726" s="169"/>
      <c r="AN726" s="169"/>
      <c r="AO726" s="169"/>
      <c r="AP726" s="169"/>
      <c r="AQ726" s="169"/>
      <c r="AR726" s="169"/>
      <c r="AS726" s="169"/>
      <c r="AT726" s="169"/>
      <c r="AU726" s="169"/>
      <c r="AV726" s="169"/>
      <c r="AW726" s="169"/>
      <c r="AX726" s="169"/>
      <c r="AY726" s="169"/>
      <c r="AZ726" s="169"/>
      <c r="BA726" s="169"/>
      <c r="BB726" s="169"/>
      <c r="BC726" s="169"/>
      <c r="BD726" s="169"/>
      <c r="BE726" s="169"/>
      <c r="BF726" s="169"/>
      <c r="BG726" s="169"/>
      <c r="BH726" s="169"/>
    </row>
    <row r="727" spans="1:60" ht="22.5" outlineLevel="1" x14ac:dyDescent="0.2">
      <c r="A727" s="170">
        <v>264</v>
      </c>
      <c r="B727" s="181" t="s">
        <v>1078</v>
      </c>
      <c r="C727" s="209" t="s">
        <v>1079</v>
      </c>
      <c r="D727" s="183" t="s">
        <v>215</v>
      </c>
      <c r="E727" s="187">
        <v>130.5</v>
      </c>
      <c r="F727" s="192"/>
      <c r="G727" s="193">
        <f>ROUND(E727*F727,2)</f>
        <v>0</v>
      </c>
      <c r="H727" s="192"/>
      <c r="I727" s="193">
        <f>ROUND(E727*H727,2)</f>
        <v>0</v>
      </c>
      <c r="J727" s="192"/>
      <c r="K727" s="193">
        <f>ROUND(E727*J727,2)</f>
        <v>0</v>
      </c>
      <c r="L727" s="193">
        <v>15</v>
      </c>
      <c r="M727" s="193">
        <f>G727*(1+L727/100)</f>
        <v>0</v>
      </c>
      <c r="N727" s="193">
        <v>4.0699999999999998E-3</v>
      </c>
      <c r="O727" s="193">
        <f>ROUND(E727*N727,2)</f>
        <v>0.53</v>
      </c>
      <c r="P727" s="193">
        <v>0</v>
      </c>
      <c r="Q727" s="193">
        <f>ROUND(E727*P727,2)</f>
        <v>0</v>
      </c>
      <c r="R727" s="193" t="s">
        <v>1070</v>
      </c>
      <c r="S727" s="193" t="s">
        <v>217</v>
      </c>
      <c r="T727" s="193">
        <v>0.45</v>
      </c>
      <c r="U727" s="194">
        <f>ROUND(E727*T727,2)</f>
        <v>58.73</v>
      </c>
      <c r="V727" s="193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 t="s">
        <v>218</v>
      </c>
      <c r="AH727" s="169"/>
      <c r="AI727" s="169"/>
      <c r="AJ727" s="169"/>
      <c r="AK727" s="169"/>
      <c r="AL727" s="169"/>
      <c r="AM727" s="169"/>
      <c r="AN727" s="169"/>
      <c r="AO727" s="169"/>
      <c r="AP727" s="169"/>
      <c r="AQ727" s="169"/>
      <c r="AR727" s="169"/>
      <c r="AS727" s="169"/>
      <c r="AT727" s="169"/>
      <c r="AU727" s="169"/>
      <c r="AV727" s="169"/>
      <c r="AW727" s="169"/>
      <c r="AX727" s="169"/>
      <c r="AY727" s="169"/>
      <c r="AZ727" s="169"/>
      <c r="BA727" s="169"/>
      <c r="BB727" s="169"/>
      <c r="BC727" s="169"/>
      <c r="BD727" s="169"/>
      <c r="BE727" s="169"/>
      <c r="BF727" s="169"/>
      <c r="BG727" s="169"/>
      <c r="BH727" s="169"/>
    </row>
    <row r="728" spans="1:60" outlineLevel="1" x14ac:dyDescent="0.2">
      <c r="A728" s="170"/>
      <c r="B728" s="181"/>
      <c r="C728" s="210" t="s">
        <v>1080</v>
      </c>
      <c r="D728" s="184"/>
      <c r="E728" s="188">
        <v>130.5</v>
      </c>
      <c r="F728" s="193"/>
      <c r="G728" s="193"/>
      <c r="H728" s="193"/>
      <c r="I728" s="193"/>
      <c r="J728" s="193"/>
      <c r="K728" s="193"/>
      <c r="L728" s="193"/>
      <c r="M728" s="193"/>
      <c r="N728" s="193"/>
      <c r="O728" s="193"/>
      <c r="P728" s="193"/>
      <c r="Q728" s="193"/>
      <c r="R728" s="193"/>
      <c r="S728" s="193"/>
      <c r="T728" s="193"/>
      <c r="U728" s="194"/>
      <c r="V728" s="193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 t="s">
        <v>222</v>
      </c>
      <c r="AH728" s="169">
        <v>0</v>
      </c>
      <c r="AI728" s="169"/>
      <c r="AJ728" s="169"/>
      <c r="AK728" s="169"/>
      <c r="AL728" s="169"/>
      <c r="AM728" s="169"/>
      <c r="AN728" s="169"/>
      <c r="AO728" s="169"/>
      <c r="AP728" s="169"/>
      <c r="AQ728" s="169"/>
      <c r="AR728" s="169"/>
      <c r="AS728" s="169"/>
      <c r="AT728" s="169"/>
      <c r="AU728" s="169"/>
      <c r="AV728" s="169"/>
      <c r="AW728" s="169"/>
      <c r="AX728" s="169"/>
      <c r="AY728" s="169"/>
      <c r="AZ728" s="169"/>
      <c r="BA728" s="169"/>
      <c r="BB728" s="169"/>
      <c r="BC728" s="169"/>
      <c r="BD728" s="169"/>
      <c r="BE728" s="169"/>
      <c r="BF728" s="169"/>
      <c r="BG728" s="169"/>
      <c r="BH728" s="169"/>
    </row>
    <row r="729" spans="1:60" outlineLevel="1" x14ac:dyDescent="0.2">
      <c r="A729" s="170">
        <v>265</v>
      </c>
      <c r="B729" s="181" t="s">
        <v>1081</v>
      </c>
      <c r="C729" s="209" t="s">
        <v>1082</v>
      </c>
      <c r="D729" s="183" t="s">
        <v>303</v>
      </c>
      <c r="E729" s="187">
        <v>13.1</v>
      </c>
      <c r="F729" s="192"/>
      <c r="G729" s="193">
        <f>ROUND(E729*F729,2)</f>
        <v>0</v>
      </c>
      <c r="H729" s="192"/>
      <c r="I729" s="193">
        <f>ROUND(E729*H729,2)</f>
        <v>0</v>
      </c>
      <c r="J729" s="192"/>
      <c r="K729" s="193">
        <f>ROUND(E729*J729,2)</f>
        <v>0</v>
      </c>
      <c r="L729" s="193">
        <v>15</v>
      </c>
      <c r="M729" s="193">
        <f>G729*(1+L729/100)</f>
        <v>0</v>
      </c>
      <c r="N729" s="193">
        <v>3.6999999999999999E-4</v>
      </c>
      <c r="O729" s="193">
        <f>ROUND(E729*N729,2)</f>
        <v>0</v>
      </c>
      <c r="P729" s="193">
        <v>0</v>
      </c>
      <c r="Q729" s="193">
        <f>ROUND(E729*P729,2)</f>
        <v>0</v>
      </c>
      <c r="R729" s="193" t="s">
        <v>1070</v>
      </c>
      <c r="S729" s="193" t="s">
        <v>217</v>
      </c>
      <c r="T729" s="193">
        <v>0.152</v>
      </c>
      <c r="U729" s="194">
        <f>ROUND(E729*T729,2)</f>
        <v>1.99</v>
      </c>
      <c r="V729" s="193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 t="s">
        <v>218</v>
      </c>
      <c r="AH729" s="169"/>
      <c r="AI729" s="169"/>
      <c r="AJ729" s="169"/>
      <c r="AK729" s="169"/>
      <c r="AL729" s="169"/>
      <c r="AM729" s="169"/>
      <c r="AN729" s="169"/>
      <c r="AO729" s="169"/>
      <c r="AP729" s="169"/>
      <c r="AQ729" s="169"/>
      <c r="AR729" s="169"/>
      <c r="AS729" s="169"/>
      <c r="AT729" s="169"/>
      <c r="AU729" s="169"/>
      <c r="AV729" s="169"/>
      <c r="AW729" s="169"/>
      <c r="AX729" s="169"/>
      <c r="AY729" s="169"/>
      <c r="AZ729" s="169"/>
      <c r="BA729" s="169"/>
      <c r="BB729" s="169"/>
      <c r="BC729" s="169"/>
      <c r="BD729" s="169"/>
      <c r="BE729" s="169"/>
      <c r="BF729" s="169"/>
      <c r="BG729" s="169"/>
      <c r="BH729" s="169"/>
    </row>
    <row r="730" spans="1:60" ht="22.5" outlineLevel="1" x14ac:dyDescent="0.2">
      <c r="A730" s="170"/>
      <c r="B730" s="181"/>
      <c r="C730" s="210" t="s">
        <v>1083</v>
      </c>
      <c r="D730" s="184"/>
      <c r="E730" s="188">
        <v>9.1999999999999993</v>
      </c>
      <c r="F730" s="193"/>
      <c r="G730" s="193"/>
      <c r="H730" s="193"/>
      <c r="I730" s="193"/>
      <c r="J730" s="193"/>
      <c r="K730" s="193"/>
      <c r="L730" s="193"/>
      <c r="M730" s="193"/>
      <c r="N730" s="193"/>
      <c r="O730" s="193"/>
      <c r="P730" s="193"/>
      <c r="Q730" s="193"/>
      <c r="R730" s="193"/>
      <c r="S730" s="193"/>
      <c r="T730" s="193"/>
      <c r="U730" s="194"/>
      <c r="V730" s="193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 t="s">
        <v>222</v>
      </c>
      <c r="AH730" s="169">
        <v>0</v>
      </c>
      <c r="AI730" s="169"/>
      <c r="AJ730" s="169"/>
      <c r="AK730" s="169"/>
      <c r="AL730" s="169"/>
      <c r="AM730" s="169"/>
      <c r="AN730" s="169"/>
      <c r="AO730" s="169"/>
      <c r="AP730" s="169"/>
      <c r="AQ730" s="169"/>
      <c r="AR730" s="169"/>
      <c r="AS730" s="169"/>
      <c r="AT730" s="169"/>
      <c r="AU730" s="169"/>
      <c r="AV730" s="169"/>
      <c r="AW730" s="169"/>
      <c r="AX730" s="169"/>
      <c r="AY730" s="169"/>
      <c r="AZ730" s="169"/>
      <c r="BA730" s="169"/>
      <c r="BB730" s="169"/>
      <c r="BC730" s="169"/>
      <c r="BD730" s="169"/>
      <c r="BE730" s="169"/>
      <c r="BF730" s="169"/>
      <c r="BG730" s="169"/>
      <c r="BH730" s="169"/>
    </row>
    <row r="731" spans="1:60" outlineLevel="1" x14ac:dyDescent="0.2">
      <c r="A731" s="170"/>
      <c r="B731" s="181"/>
      <c r="C731" s="210" t="s">
        <v>1084</v>
      </c>
      <c r="D731" s="184"/>
      <c r="E731" s="188">
        <v>3.9</v>
      </c>
      <c r="F731" s="193"/>
      <c r="G731" s="193"/>
      <c r="H731" s="193"/>
      <c r="I731" s="193"/>
      <c r="J731" s="193"/>
      <c r="K731" s="193"/>
      <c r="L731" s="193"/>
      <c r="M731" s="193"/>
      <c r="N731" s="193"/>
      <c r="O731" s="193"/>
      <c r="P731" s="193"/>
      <c r="Q731" s="193"/>
      <c r="R731" s="193"/>
      <c r="S731" s="193"/>
      <c r="T731" s="193"/>
      <c r="U731" s="194"/>
      <c r="V731" s="193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 t="s">
        <v>222</v>
      </c>
      <c r="AH731" s="169">
        <v>0</v>
      </c>
      <c r="AI731" s="169"/>
      <c r="AJ731" s="169"/>
      <c r="AK731" s="169"/>
      <c r="AL731" s="169"/>
      <c r="AM731" s="169"/>
      <c r="AN731" s="169"/>
      <c r="AO731" s="169"/>
      <c r="AP731" s="169"/>
      <c r="AQ731" s="169"/>
      <c r="AR731" s="169"/>
      <c r="AS731" s="169"/>
      <c r="AT731" s="169"/>
      <c r="AU731" s="169"/>
      <c r="AV731" s="169"/>
      <c r="AW731" s="169"/>
      <c r="AX731" s="169"/>
      <c r="AY731" s="169"/>
      <c r="AZ731" s="169"/>
      <c r="BA731" s="169"/>
      <c r="BB731" s="169"/>
      <c r="BC731" s="169"/>
      <c r="BD731" s="169"/>
      <c r="BE731" s="169"/>
      <c r="BF731" s="169"/>
      <c r="BG731" s="169"/>
      <c r="BH731" s="169"/>
    </row>
    <row r="732" spans="1:60" outlineLevel="1" x14ac:dyDescent="0.2">
      <c r="A732" s="170">
        <v>266</v>
      </c>
      <c r="B732" s="181" t="s">
        <v>1085</v>
      </c>
      <c r="C732" s="209" t="s">
        <v>1086</v>
      </c>
      <c r="D732" s="183" t="s">
        <v>289</v>
      </c>
      <c r="E732" s="187">
        <v>0.54561000000000004</v>
      </c>
      <c r="F732" s="192"/>
      <c r="G732" s="193">
        <f>ROUND(E732*F732,2)</f>
        <v>0</v>
      </c>
      <c r="H732" s="192"/>
      <c r="I732" s="193">
        <f>ROUND(E732*H732,2)</f>
        <v>0</v>
      </c>
      <c r="J732" s="192"/>
      <c r="K732" s="193">
        <f>ROUND(E732*J732,2)</f>
        <v>0</v>
      </c>
      <c r="L732" s="193">
        <v>15</v>
      </c>
      <c r="M732" s="193">
        <f>G732*(1+L732/100)</f>
        <v>0</v>
      </c>
      <c r="N732" s="193">
        <v>0</v>
      </c>
      <c r="O732" s="193">
        <f>ROUND(E732*N732,2)</f>
        <v>0</v>
      </c>
      <c r="P732" s="193">
        <v>0</v>
      </c>
      <c r="Q732" s="193">
        <f>ROUND(E732*P732,2)</f>
        <v>0</v>
      </c>
      <c r="R732" s="193" t="s">
        <v>1070</v>
      </c>
      <c r="S732" s="193" t="s">
        <v>217</v>
      </c>
      <c r="T732" s="193">
        <v>1.1020000000000001</v>
      </c>
      <c r="U732" s="194">
        <f>ROUND(E732*T732,2)</f>
        <v>0.6</v>
      </c>
      <c r="V732" s="193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 t="s">
        <v>684</v>
      </c>
      <c r="AH732" s="169"/>
      <c r="AI732" s="169"/>
      <c r="AJ732" s="169"/>
      <c r="AK732" s="169"/>
      <c r="AL732" s="169"/>
      <c r="AM732" s="169"/>
      <c r="AN732" s="169"/>
      <c r="AO732" s="169"/>
      <c r="AP732" s="169"/>
      <c r="AQ732" s="169"/>
      <c r="AR732" s="169"/>
      <c r="AS732" s="169"/>
      <c r="AT732" s="169"/>
      <c r="AU732" s="169"/>
      <c r="AV732" s="169"/>
      <c r="AW732" s="169"/>
      <c r="AX732" s="169"/>
      <c r="AY732" s="169"/>
      <c r="AZ732" s="169"/>
      <c r="BA732" s="169"/>
      <c r="BB732" s="169"/>
      <c r="BC732" s="169"/>
      <c r="BD732" s="169"/>
      <c r="BE732" s="169"/>
      <c r="BF732" s="169"/>
      <c r="BG732" s="169"/>
      <c r="BH732" s="169"/>
    </row>
    <row r="733" spans="1:60" x14ac:dyDescent="0.2">
      <c r="A733" s="178" t="s">
        <v>211</v>
      </c>
      <c r="B733" s="182" t="s">
        <v>176</v>
      </c>
      <c r="C733" s="211" t="s">
        <v>177</v>
      </c>
      <c r="D733" s="185"/>
      <c r="E733" s="189"/>
      <c r="F733" s="195"/>
      <c r="G733" s="195">
        <f>SUMIF(AG734:AG737,"&lt;&gt;NOR",G734:G737)</f>
        <v>0</v>
      </c>
      <c r="H733" s="195"/>
      <c r="I733" s="195">
        <f>SUM(I734:I737)</f>
        <v>0</v>
      </c>
      <c r="J733" s="195"/>
      <c r="K733" s="195">
        <f>SUM(K734:K737)</f>
        <v>0</v>
      </c>
      <c r="L733" s="195"/>
      <c r="M733" s="195">
        <f>SUM(M734:M737)</f>
        <v>0</v>
      </c>
      <c r="N733" s="195"/>
      <c r="O733" s="195">
        <f>SUM(O734:O737)</f>
        <v>0.31</v>
      </c>
      <c r="P733" s="195"/>
      <c r="Q733" s="195">
        <f>SUM(Q734:Q737)</f>
        <v>0</v>
      </c>
      <c r="R733" s="195"/>
      <c r="S733" s="195"/>
      <c r="T733" s="195"/>
      <c r="U733" s="196">
        <f>SUM(U734:U737)</f>
        <v>34.15</v>
      </c>
      <c r="V733" s="195"/>
      <c r="AG733" t="s">
        <v>212</v>
      </c>
    </row>
    <row r="734" spans="1:60" outlineLevel="1" x14ac:dyDescent="0.2">
      <c r="A734" s="170">
        <v>267</v>
      </c>
      <c r="B734" s="181" t="s">
        <v>1087</v>
      </c>
      <c r="C734" s="209" t="s">
        <v>1088</v>
      </c>
      <c r="D734" s="183" t="s">
        <v>215</v>
      </c>
      <c r="E734" s="187">
        <v>54.6</v>
      </c>
      <c r="F734" s="192"/>
      <c r="G734" s="193">
        <f>ROUND(E734*F734,2)</f>
        <v>0</v>
      </c>
      <c r="H734" s="192"/>
      <c r="I734" s="193">
        <f>ROUND(E734*H734,2)</f>
        <v>0</v>
      </c>
      <c r="J734" s="192"/>
      <c r="K734" s="193">
        <f>ROUND(E734*J734,2)</f>
        <v>0</v>
      </c>
      <c r="L734" s="193">
        <v>15</v>
      </c>
      <c r="M734" s="193">
        <f>G734*(1+L734/100)</f>
        <v>0</v>
      </c>
      <c r="N734" s="193">
        <v>5.7400000000000003E-3</v>
      </c>
      <c r="O734" s="193">
        <f>ROUND(E734*N734,2)</f>
        <v>0.31</v>
      </c>
      <c r="P734" s="193">
        <v>0</v>
      </c>
      <c r="Q734" s="193">
        <f>ROUND(E734*P734,2)</f>
        <v>0</v>
      </c>
      <c r="R734" s="193" t="s">
        <v>1089</v>
      </c>
      <c r="S734" s="193" t="s">
        <v>217</v>
      </c>
      <c r="T734" s="193">
        <v>0.61799999999999999</v>
      </c>
      <c r="U734" s="194">
        <f>ROUND(E734*T734,2)</f>
        <v>33.74</v>
      </c>
      <c r="V734" s="193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 t="s">
        <v>218</v>
      </c>
      <c r="AH734" s="169"/>
      <c r="AI734" s="169"/>
      <c r="AJ734" s="169"/>
      <c r="AK734" s="169"/>
      <c r="AL734" s="169"/>
      <c r="AM734" s="169"/>
      <c r="AN734" s="169"/>
      <c r="AO734" s="169"/>
      <c r="AP734" s="169"/>
      <c r="AQ734" s="169"/>
      <c r="AR734" s="169"/>
      <c r="AS734" s="169"/>
      <c r="AT734" s="169"/>
      <c r="AU734" s="169"/>
      <c r="AV734" s="169"/>
      <c r="AW734" s="169"/>
      <c r="AX734" s="169"/>
      <c r="AY734" s="169"/>
      <c r="AZ734" s="169"/>
      <c r="BA734" s="169"/>
      <c r="BB734" s="169"/>
      <c r="BC734" s="169"/>
      <c r="BD734" s="169"/>
      <c r="BE734" s="169"/>
      <c r="BF734" s="169"/>
      <c r="BG734" s="169"/>
      <c r="BH734" s="169"/>
    </row>
    <row r="735" spans="1:60" outlineLevel="1" x14ac:dyDescent="0.2">
      <c r="A735" s="170"/>
      <c r="B735" s="181"/>
      <c r="C735" s="272" t="s">
        <v>1090</v>
      </c>
      <c r="D735" s="273"/>
      <c r="E735" s="274"/>
      <c r="F735" s="275"/>
      <c r="G735" s="276"/>
      <c r="H735" s="193"/>
      <c r="I735" s="193"/>
      <c r="J735" s="193"/>
      <c r="K735" s="193"/>
      <c r="L735" s="193"/>
      <c r="M735" s="193"/>
      <c r="N735" s="193"/>
      <c r="O735" s="193"/>
      <c r="P735" s="193"/>
      <c r="Q735" s="193"/>
      <c r="R735" s="193"/>
      <c r="S735" s="193"/>
      <c r="T735" s="193"/>
      <c r="U735" s="194"/>
      <c r="V735" s="193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 t="s">
        <v>220</v>
      </c>
      <c r="AH735" s="169"/>
      <c r="AI735" s="169"/>
      <c r="AJ735" s="169"/>
      <c r="AK735" s="169"/>
      <c r="AL735" s="169"/>
      <c r="AM735" s="169"/>
      <c r="AN735" s="169"/>
      <c r="AO735" s="169"/>
      <c r="AP735" s="169"/>
      <c r="AQ735" s="169"/>
      <c r="AR735" s="169"/>
      <c r="AS735" s="169"/>
      <c r="AT735" s="169"/>
      <c r="AU735" s="169"/>
      <c r="AV735" s="169"/>
      <c r="AW735" s="169"/>
      <c r="AX735" s="169"/>
      <c r="AY735" s="169"/>
      <c r="AZ735" s="169"/>
      <c r="BA735" s="177" t="str">
        <f>C735</f>
        <v>Dodávka a montáž penetračního nátěru, nivelační hmoty a dvojnásobného nátěru.</v>
      </c>
      <c r="BB735" s="169"/>
      <c r="BC735" s="169"/>
      <c r="BD735" s="169"/>
      <c r="BE735" s="169"/>
      <c r="BF735" s="169"/>
      <c r="BG735" s="169"/>
      <c r="BH735" s="169"/>
    </row>
    <row r="736" spans="1:60" outlineLevel="1" x14ac:dyDescent="0.2">
      <c r="A736" s="170"/>
      <c r="B736" s="181"/>
      <c r="C736" s="210" t="s">
        <v>1091</v>
      </c>
      <c r="D736" s="184"/>
      <c r="E736" s="188">
        <v>54.6</v>
      </c>
      <c r="F736" s="193"/>
      <c r="G736" s="193"/>
      <c r="H736" s="193"/>
      <c r="I736" s="193"/>
      <c r="J736" s="193"/>
      <c r="K736" s="193"/>
      <c r="L736" s="193"/>
      <c r="M736" s="193"/>
      <c r="N736" s="193"/>
      <c r="O736" s="193"/>
      <c r="P736" s="193"/>
      <c r="Q736" s="193"/>
      <c r="R736" s="193"/>
      <c r="S736" s="193"/>
      <c r="T736" s="193"/>
      <c r="U736" s="194"/>
      <c r="V736" s="193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 t="s">
        <v>222</v>
      </c>
      <c r="AH736" s="169">
        <v>0</v>
      </c>
      <c r="AI736" s="169"/>
      <c r="AJ736" s="169"/>
      <c r="AK736" s="169"/>
      <c r="AL736" s="169"/>
      <c r="AM736" s="169"/>
      <c r="AN736" s="169"/>
      <c r="AO736" s="169"/>
      <c r="AP736" s="169"/>
      <c r="AQ736" s="169"/>
      <c r="AR736" s="169"/>
      <c r="AS736" s="169"/>
      <c r="AT736" s="169"/>
      <c r="AU736" s="169"/>
      <c r="AV736" s="169"/>
      <c r="AW736" s="169"/>
      <c r="AX736" s="169"/>
      <c r="AY736" s="169"/>
      <c r="AZ736" s="169"/>
      <c r="BA736" s="169"/>
      <c r="BB736" s="169"/>
      <c r="BC736" s="169"/>
      <c r="BD736" s="169"/>
      <c r="BE736" s="169"/>
      <c r="BF736" s="169"/>
      <c r="BG736" s="169"/>
      <c r="BH736" s="169"/>
    </row>
    <row r="737" spans="1:60" outlineLevel="1" x14ac:dyDescent="0.2">
      <c r="A737" s="170">
        <v>268</v>
      </c>
      <c r="B737" s="181" t="s">
        <v>1092</v>
      </c>
      <c r="C737" s="209" t="s">
        <v>1093</v>
      </c>
      <c r="D737" s="183" t="s">
        <v>289</v>
      </c>
      <c r="E737" s="187">
        <v>0.31340000000000001</v>
      </c>
      <c r="F737" s="192"/>
      <c r="G737" s="193">
        <f>ROUND(E737*F737,2)</f>
        <v>0</v>
      </c>
      <c r="H737" s="192"/>
      <c r="I737" s="193">
        <f>ROUND(E737*H737,2)</f>
        <v>0</v>
      </c>
      <c r="J737" s="192"/>
      <c r="K737" s="193">
        <f>ROUND(E737*J737,2)</f>
        <v>0</v>
      </c>
      <c r="L737" s="193">
        <v>15</v>
      </c>
      <c r="M737" s="193">
        <f>G737*(1+L737/100)</f>
        <v>0</v>
      </c>
      <c r="N737" s="193">
        <v>0</v>
      </c>
      <c r="O737" s="193">
        <f>ROUND(E737*N737,2)</f>
        <v>0</v>
      </c>
      <c r="P737" s="193">
        <v>0</v>
      </c>
      <c r="Q737" s="193">
        <f>ROUND(E737*P737,2)</f>
        <v>0</v>
      </c>
      <c r="R737" s="193" t="s">
        <v>1089</v>
      </c>
      <c r="S737" s="193" t="s">
        <v>217</v>
      </c>
      <c r="T737" s="193">
        <v>1.321</v>
      </c>
      <c r="U737" s="194">
        <f>ROUND(E737*T737,2)</f>
        <v>0.41</v>
      </c>
      <c r="V737" s="193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 t="s">
        <v>684</v>
      </c>
      <c r="AH737" s="169"/>
      <c r="AI737" s="169"/>
      <c r="AJ737" s="169"/>
      <c r="AK737" s="169"/>
      <c r="AL737" s="169"/>
      <c r="AM737" s="169"/>
      <c r="AN737" s="169"/>
      <c r="AO737" s="169"/>
      <c r="AP737" s="169"/>
      <c r="AQ737" s="169"/>
      <c r="AR737" s="169"/>
      <c r="AS737" s="169"/>
      <c r="AT737" s="169"/>
      <c r="AU737" s="169"/>
      <c r="AV737" s="169"/>
      <c r="AW737" s="169"/>
      <c r="AX737" s="169"/>
      <c r="AY737" s="169"/>
      <c r="AZ737" s="169"/>
      <c r="BA737" s="169"/>
      <c r="BB737" s="169"/>
      <c r="BC737" s="169"/>
      <c r="BD737" s="169"/>
      <c r="BE737" s="169"/>
      <c r="BF737" s="169"/>
      <c r="BG737" s="169"/>
      <c r="BH737" s="169"/>
    </row>
    <row r="738" spans="1:60" x14ac:dyDescent="0.2">
      <c r="A738" s="178" t="s">
        <v>211</v>
      </c>
      <c r="B738" s="182" t="s">
        <v>178</v>
      </c>
      <c r="C738" s="211" t="s">
        <v>179</v>
      </c>
      <c r="D738" s="185"/>
      <c r="E738" s="189"/>
      <c r="F738" s="195"/>
      <c r="G738" s="195">
        <f>SUMIF(AG739:AG757,"&lt;&gt;NOR",G739:G757)</f>
        <v>0</v>
      </c>
      <c r="H738" s="195"/>
      <c r="I738" s="195">
        <f>SUM(I739:I757)</f>
        <v>0</v>
      </c>
      <c r="J738" s="195"/>
      <c r="K738" s="195">
        <f>SUM(K739:K757)</f>
        <v>0</v>
      </c>
      <c r="L738" s="195"/>
      <c r="M738" s="195">
        <f>SUM(M739:M757)</f>
        <v>0</v>
      </c>
      <c r="N738" s="195"/>
      <c r="O738" s="195">
        <f>SUM(O739:O757)</f>
        <v>1.83</v>
      </c>
      <c r="P738" s="195"/>
      <c r="Q738" s="195">
        <f>SUM(Q739:Q757)</f>
        <v>0</v>
      </c>
      <c r="R738" s="195"/>
      <c r="S738" s="195"/>
      <c r="T738" s="195"/>
      <c r="U738" s="196">
        <f>SUM(U739:U757)</f>
        <v>109.60999999999999</v>
      </c>
      <c r="V738" s="195"/>
      <c r="AG738" t="s">
        <v>212</v>
      </c>
    </row>
    <row r="739" spans="1:60" outlineLevel="1" x14ac:dyDescent="0.2">
      <c r="A739" s="170">
        <v>269</v>
      </c>
      <c r="B739" s="181" t="s">
        <v>1094</v>
      </c>
      <c r="C739" s="209" t="s">
        <v>1095</v>
      </c>
      <c r="D739" s="183" t="s">
        <v>303</v>
      </c>
      <c r="E739" s="187">
        <v>3</v>
      </c>
      <c r="F739" s="192"/>
      <c r="G739" s="193">
        <f>ROUND(E739*F739,2)</f>
        <v>0</v>
      </c>
      <c r="H739" s="192"/>
      <c r="I739" s="193">
        <f>ROUND(E739*H739,2)</f>
        <v>0</v>
      </c>
      <c r="J739" s="192"/>
      <c r="K739" s="193">
        <f>ROUND(E739*J739,2)</f>
        <v>0</v>
      </c>
      <c r="L739" s="193">
        <v>15</v>
      </c>
      <c r="M739" s="193">
        <f>G739*(1+L739/100)</f>
        <v>0</v>
      </c>
      <c r="N739" s="193">
        <v>1.1800000000000001E-3</v>
      </c>
      <c r="O739" s="193">
        <f>ROUND(E739*N739,2)</f>
        <v>0</v>
      </c>
      <c r="P739" s="193">
        <v>0</v>
      </c>
      <c r="Q739" s="193">
        <f>ROUND(E739*P739,2)</f>
        <v>0</v>
      </c>
      <c r="R739" s="193" t="s">
        <v>1038</v>
      </c>
      <c r="S739" s="193" t="s">
        <v>217</v>
      </c>
      <c r="T739" s="193">
        <v>0.39500000000000002</v>
      </c>
      <c r="U739" s="194">
        <f>ROUND(E739*T739,2)</f>
        <v>1.19</v>
      </c>
      <c r="V739" s="193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 t="s">
        <v>218</v>
      </c>
      <c r="AH739" s="169"/>
      <c r="AI739" s="169"/>
      <c r="AJ739" s="169"/>
      <c r="AK739" s="169"/>
      <c r="AL739" s="169"/>
      <c r="AM739" s="169"/>
      <c r="AN739" s="169"/>
      <c r="AO739" s="169"/>
      <c r="AP739" s="169"/>
      <c r="AQ739" s="169"/>
      <c r="AR739" s="169"/>
      <c r="AS739" s="169"/>
      <c r="AT739" s="169"/>
      <c r="AU739" s="169"/>
      <c r="AV739" s="169"/>
      <c r="AW739" s="169"/>
      <c r="AX739" s="169"/>
      <c r="AY739" s="169"/>
      <c r="AZ739" s="169"/>
      <c r="BA739" s="169"/>
      <c r="BB739" s="169"/>
      <c r="BC739" s="169"/>
      <c r="BD739" s="169"/>
      <c r="BE739" s="169"/>
      <c r="BF739" s="169"/>
      <c r="BG739" s="169"/>
      <c r="BH739" s="169"/>
    </row>
    <row r="740" spans="1:60" outlineLevel="1" x14ac:dyDescent="0.2">
      <c r="A740" s="170"/>
      <c r="B740" s="181"/>
      <c r="C740" s="210" t="s">
        <v>1096</v>
      </c>
      <c r="D740" s="184"/>
      <c r="E740" s="188">
        <v>3</v>
      </c>
      <c r="F740" s="193"/>
      <c r="G740" s="193"/>
      <c r="H740" s="193"/>
      <c r="I740" s="193"/>
      <c r="J740" s="193"/>
      <c r="K740" s="193"/>
      <c r="L740" s="193"/>
      <c r="M740" s="193"/>
      <c r="N740" s="193"/>
      <c r="O740" s="193"/>
      <c r="P740" s="193"/>
      <c r="Q740" s="193"/>
      <c r="R740" s="193"/>
      <c r="S740" s="193"/>
      <c r="T740" s="193"/>
      <c r="U740" s="194"/>
      <c r="V740" s="193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 t="s">
        <v>222</v>
      </c>
      <c r="AH740" s="169">
        <v>0</v>
      </c>
      <c r="AI740" s="169"/>
      <c r="AJ740" s="169"/>
      <c r="AK740" s="169"/>
      <c r="AL740" s="169"/>
      <c r="AM740" s="169"/>
      <c r="AN740" s="169"/>
      <c r="AO740" s="169"/>
      <c r="AP740" s="169"/>
      <c r="AQ740" s="169"/>
      <c r="AR740" s="169"/>
      <c r="AS740" s="169"/>
      <c r="AT740" s="169"/>
      <c r="AU740" s="169"/>
      <c r="AV740" s="169"/>
      <c r="AW740" s="169"/>
      <c r="AX740" s="169"/>
      <c r="AY740" s="169"/>
      <c r="AZ740" s="169"/>
      <c r="BA740" s="169"/>
      <c r="BB740" s="169"/>
      <c r="BC740" s="169"/>
      <c r="BD740" s="169"/>
      <c r="BE740" s="169"/>
      <c r="BF740" s="169"/>
      <c r="BG740" s="169"/>
      <c r="BH740" s="169"/>
    </row>
    <row r="741" spans="1:60" outlineLevel="1" x14ac:dyDescent="0.2">
      <c r="A741" s="170">
        <v>270</v>
      </c>
      <c r="B741" s="181" t="s">
        <v>1097</v>
      </c>
      <c r="C741" s="209" t="s">
        <v>1098</v>
      </c>
      <c r="D741" s="183" t="s">
        <v>215</v>
      </c>
      <c r="E741" s="187">
        <v>95.877499999999998</v>
      </c>
      <c r="F741" s="192"/>
      <c r="G741" s="193">
        <f>ROUND(E741*F741,2)</f>
        <v>0</v>
      </c>
      <c r="H741" s="192"/>
      <c r="I741" s="193">
        <f>ROUND(E741*H741,2)</f>
        <v>0</v>
      </c>
      <c r="J741" s="192"/>
      <c r="K741" s="193">
        <f>ROUND(E741*J741,2)</f>
        <v>0</v>
      </c>
      <c r="L741" s="193">
        <v>15</v>
      </c>
      <c r="M741" s="193">
        <f>G741*(1+L741/100)</f>
        <v>0</v>
      </c>
      <c r="N741" s="193">
        <v>5.0299999999999997E-3</v>
      </c>
      <c r="O741" s="193">
        <f>ROUND(E741*N741,2)</f>
        <v>0.48</v>
      </c>
      <c r="P741" s="193">
        <v>0</v>
      </c>
      <c r="Q741" s="193">
        <f>ROUND(E741*P741,2)</f>
        <v>0</v>
      </c>
      <c r="R741" s="193" t="s">
        <v>1038</v>
      </c>
      <c r="S741" s="193" t="s">
        <v>217</v>
      </c>
      <c r="T741" s="193">
        <v>1.0746</v>
      </c>
      <c r="U741" s="194">
        <f>ROUND(E741*T741,2)</f>
        <v>103.03</v>
      </c>
      <c r="V741" s="193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 t="s">
        <v>218</v>
      </c>
      <c r="AH741" s="169"/>
      <c r="AI741" s="169"/>
      <c r="AJ741" s="169"/>
      <c r="AK741" s="169"/>
      <c r="AL741" s="169"/>
      <c r="AM741" s="169"/>
      <c r="AN741" s="169"/>
      <c r="AO741" s="169"/>
      <c r="AP741" s="169"/>
      <c r="AQ741" s="169"/>
      <c r="AR741" s="169"/>
      <c r="AS741" s="169"/>
      <c r="AT741" s="169"/>
      <c r="AU741" s="169"/>
      <c r="AV741" s="169"/>
      <c r="AW741" s="169"/>
      <c r="AX741" s="169"/>
      <c r="AY741" s="169"/>
      <c r="AZ741" s="169"/>
      <c r="BA741" s="169"/>
      <c r="BB741" s="169"/>
      <c r="BC741" s="169"/>
      <c r="BD741" s="169"/>
      <c r="BE741" s="169"/>
      <c r="BF741" s="169"/>
      <c r="BG741" s="169"/>
      <c r="BH741" s="169"/>
    </row>
    <row r="742" spans="1:60" outlineLevel="1" x14ac:dyDescent="0.2">
      <c r="A742" s="170"/>
      <c r="B742" s="181"/>
      <c r="C742" s="210" t="s">
        <v>537</v>
      </c>
      <c r="D742" s="184"/>
      <c r="E742" s="188">
        <v>2.82</v>
      </c>
      <c r="F742" s="193"/>
      <c r="G742" s="193"/>
      <c r="H742" s="193"/>
      <c r="I742" s="193"/>
      <c r="J742" s="193"/>
      <c r="K742" s="193"/>
      <c r="L742" s="193"/>
      <c r="M742" s="193"/>
      <c r="N742" s="193"/>
      <c r="O742" s="193"/>
      <c r="P742" s="193"/>
      <c r="Q742" s="193"/>
      <c r="R742" s="193"/>
      <c r="S742" s="193"/>
      <c r="T742" s="193"/>
      <c r="U742" s="194"/>
      <c r="V742" s="193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 t="s">
        <v>222</v>
      </c>
      <c r="AH742" s="169">
        <v>0</v>
      </c>
      <c r="AI742" s="169"/>
      <c r="AJ742" s="169"/>
      <c r="AK742" s="169"/>
      <c r="AL742" s="169"/>
      <c r="AM742" s="169"/>
      <c r="AN742" s="169"/>
      <c r="AO742" s="169"/>
      <c r="AP742" s="169"/>
      <c r="AQ742" s="169"/>
      <c r="AR742" s="169"/>
      <c r="AS742" s="169"/>
      <c r="AT742" s="169"/>
      <c r="AU742" s="169"/>
      <c r="AV742" s="169"/>
      <c r="AW742" s="169"/>
      <c r="AX742" s="169"/>
      <c r="AY742" s="169"/>
      <c r="AZ742" s="169"/>
      <c r="BA742" s="169"/>
      <c r="BB742" s="169"/>
      <c r="BC742" s="169"/>
      <c r="BD742" s="169"/>
      <c r="BE742" s="169"/>
      <c r="BF742" s="169"/>
      <c r="BG742" s="169"/>
      <c r="BH742" s="169"/>
    </row>
    <row r="743" spans="1:60" ht="22.5" outlineLevel="1" x14ac:dyDescent="0.2">
      <c r="A743" s="170"/>
      <c r="B743" s="181"/>
      <c r="C743" s="210" t="s">
        <v>538</v>
      </c>
      <c r="D743" s="184"/>
      <c r="E743" s="188">
        <v>26.963750000000001</v>
      </c>
      <c r="F743" s="193"/>
      <c r="G743" s="193"/>
      <c r="H743" s="193"/>
      <c r="I743" s="193"/>
      <c r="J743" s="193"/>
      <c r="K743" s="193"/>
      <c r="L743" s="193"/>
      <c r="M743" s="193"/>
      <c r="N743" s="193"/>
      <c r="O743" s="193"/>
      <c r="P743" s="193"/>
      <c r="Q743" s="193"/>
      <c r="R743" s="193"/>
      <c r="S743" s="193"/>
      <c r="T743" s="193"/>
      <c r="U743" s="194"/>
      <c r="V743" s="193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 t="s">
        <v>222</v>
      </c>
      <c r="AH743" s="169">
        <v>0</v>
      </c>
      <c r="AI743" s="169"/>
      <c r="AJ743" s="169"/>
      <c r="AK743" s="169"/>
      <c r="AL743" s="169"/>
      <c r="AM743" s="169"/>
      <c r="AN743" s="169"/>
      <c r="AO743" s="169"/>
      <c r="AP743" s="169"/>
      <c r="AQ743" s="169"/>
      <c r="AR743" s="169"/>
      <c r="AS743" s="169"/>
      <c r="AT743" s="169"/>
      <c r="AU743" s="169"/>
      <c r="AV743" s="169"/>
      <c r="AW743" s="169"/>
      <c r="AX743" s="169"/>
      <c r="AY743" s="169"/>
      <c r="AZ743" s="169"/>
      <c r="BA743" s="169"/>
      <c r="BB743" s="169"/>
      <c r="BC743" s="169"/>
      <c r="BD743" s="169"/>
      <c r="BE743" s="169"/>
      <c r="BF743" s="169"/>
      <c r="BG743" s="169"/>
      <c r="BH743" s="169"/>
    </row>
    <row r="744" spans="1:60" ht="22.5" outlineLevel="1" x14ac:dyDescent="0.2">
      <c r="A744" s="170"/>
      <c r="B744" s="181"/>
      <c r="C744" s="210" t="s">
        <v>539</v>
      </c>
      <c r="D744" s="184"/>
      <c r="E744" s="188">
        <v>12.34775</v>
      </c>
      <c r="F744" s="193"/>
      <c r="G744" s="193"/>
      <c r="H744" s="193"/>
      <c r="I744" s="193"/>
      <c r="J744" s="193"/>
      <c r="K744" s="193"/>
      <c r="L744" s="193"/>
      <c r="M744" s="193"/>
      <c r="N744" s="193"/>
      <c r="O744" s="193"/>
      <c r="P744" s="193"/>
      <c r="Q744" s="193"/>
      <c r="R744" s="193"/>
      <c r="S744" s="193"/>
      <c r="T744" s="193"/>
      <c r="U744" s="194"/>
      <c r="V744" s="193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 t="s">
        <v>222</v>
      </c>
      <c r="AH744" s="169">
        <v>0</v>
      </c>
      <c r="AI744" s="169"/>
      <c r="AJ744" s="169"/>
      <c r="AK744" s="169"/>
      <c r="AL744" s="169"/>
      <c r="AM744" s="169"/>
      <c r="AN744" s="169"/>
      <c r="AO744" s="169"/>
      <c r="AP744" s="169"/>
      <c r="AQ744" s="169"/>
      <c r="AR744" s="169"/>
      <c r="AS744" s="169"/>
      <c r="AT744" s="169"/>
      <c r="AU744" s="169"/>
      <c r="AV744" s="169"/>
      <c r="AW744" s="169"/>
      <c r="AX744" s="169"/>
      <c r="AY744" s="169"/>
      <c r="AZ744" s="169"/>
      <c r="BA744" s="169"/>
      <c r="BB744" s="169"/>
      <c r="BC744" s="169"/>
      <c r="BD744" s="169"/>
      <c r="BE744" s="169"/>
      <c r="BF744" s="169"/>
      <c r="BG744" s="169"/>
      <c r="BH744" s="169"/>
    </row>
    <row r="745" spans="1:60" ht="22.5" outlineLevel="1" x14ac:dyDescent="0.2">
      <c r="A745" s="170"/>
      <c r="B745" s="181"/>
      <c r="C745" s="210" t="s">
        <v>540</v>
      </c>
      <c r="D745" s="184"/>
      <c r="E745" s="188">
        <v>20.154</v>
      </c>
      <c r="F745" s="193"/>
      <c r="G745" s="193"/>
      <c r="H745" s="193"/>
      <c r="I745" s="193"/>
      <c r="J745" s="193"/>
      <c r="K745" s="193"/>
      <c r="L745" s="193"/>
      <c r="M745" s="193"/>
      <c r="N745" s="193"/>
      <c r="O745" s="193"/>
      <c r="P745" s="193"/>
      <c r="Q745" s="193"/>
      <c r="R745" s="193"/>
      <c r="S745" s="193"/>
      <c r="T745" s="193"/>
      <c r="U745" s="194"/>
      <c r="V745" s="193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 t="s">
        <v>222</v>
      </c>
      <c r="AH745" s="169">
        <v>0</v>
      </c>
      <c r="AI745" s="169"/>
      <c r="AJ745" s="169"/>
      <c r="AK745" s="169"/>
      <c r="AL745" s="169"/>
      <c r="AM745" s="169"/>
      <c r="AN745" s="169"/>
      <c r="AO745" s="169"/>
      <c r="AP745" s="169"/>
      <c r="AQ745" s="169"/>
      <c r="AR745" s="169"/>
      <c r="AS745" s="169"/>
      <c r="AT745" s="169"/>
      <c r="AU745" s="169"/>
      <c r="AV745" s="169"/>
      <c r="AW745" s="169"/>
      <c r="AX745" s="169"/>
      <c r="AY745" s="169"/>
      <c r="AZ745" s="169"/>
      <c r="BA745" s="169"/>
      <c r="BB745" s="169"/>
      <c r="BC745" s="169"/>
      <c r="BD745" s="169"/>
      <c r="BE745" s="169"/>
      <c r="BF745" s="169"/>
      <c r="BG745" s="169"/>
      <c r="BH745" s="169"/>
    </row>
    <row r="746" spans="1:60" ht="22.5" outlineLevel="1" x14ac:dyDescent="0.2">
      <c r="A746" s="170"/>
      <c r="B746" s="181"/>
      <c r="C746" s="210" t="s">
        <v>541</v>
      </c>
      <c r="D746" s="184"/>
      <c r="E746" s="188">
        <v>12.554</v>
      </c>
      <c r="F746" s="193"/>
      <c r="G746" s="193"/>
      <c r="H746" s="193"/>
      <c r="I746" s="193"/>
      <c r="J746" s="193"/>
      <c r="K746" s="193"/>
      <c r="L746" s="193"/>
      <c r="M746" s="193"/>
      <c r="N746" s="193"/>
      <c r="O746" s="193"/>
      <c r="P746" s="193"/>
      <c r="Q746" s="193"/>
      <c r="R746" s="193"/>
      <c r="S746" s="193"/>
      <c r="T746" s="193"/>
      <c r="U746" s="194"/>
      <c r="V746" s="193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 t="s">
        <v>222</v>
      </c>
      <c r="AH746" s="169">
        <v>0</v>
      </c>
      <c r="AI746" s="169"/>
      <c r="AJ746" s="169"/>
      <c r="AK746" s="169"/>
      <c r="AL746" s="169"/>
      <c r="AM746" s="169"/>
      <c r="AN746" s="169"/>
      <c r="AO746" s="169"/>
      <c r="AP746" s="169"/>
      <c r="AQ746" s="169"/>
      <c r="AR746" s="169"/>
      <c r="AS746" s="169"/>
      <c r="AT746" s="169"/>
      <c r="AU746" s="169"/>
      <c r="AV746" s="169"/>
      <c r="AW746" s="169"/>
      <c r="AX746" s="169"/>
      <c r="AY746" s="169"/>
      <c r="AZ746" s="169"/>
      <c r="BA746" s="169"/>
      <c r="BB746" s="169"/>
      <c r="BC746" s="169"/>
      <c r="BD746" s="169"/>
      <c r="BE746" s="169"/>
      <c r="BF746" s="169"/>
      <c r="BG746" s="169"/>
      <c r="BH746" s="169"/>
    </row>
    <row r="747" spans="1:60" outlineLevel="1" x14ac:dyDescent="0.2">
      <c r="A747" s="170"/>
      <c r="B747" s="181"/>
      <c r="C747" s="210" t="s">
        <v>542</v>
      </c>
      <c r="D747" s="184"/>
      <c r="E747" s="188">
        <v>21.038</v>
      </c>
      <c r="F747" s="193"/>
      <c r="G747" s="193"/>
      <c r="H747" s="193"/>
      <c r="I747" s="193"/>
      <c r="J747" s="193"/>
      <c r="K747" s="193"/>
      <c r="L747" s="193"/>
      <c r="M747" s="193"/>
      <c r="N747" s="193"/>
      <c r="O747" s="193"/>
      <c r="P747" s="193"/>
      <c r="Q747" s="193"/>
      <c r="R747" s="193"/>
      <c r="S747" s="193"/>
      <c r="T747" s="193"/>
      <c r="U747" s="194"/>
      <c r="V747" s="193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 t="s">
        <v>222</v>
      </c>
      <c r="AH747" s="169">
        <v>0</v>
      </c>
      <c r="AI747" s="169"/>
      <c r="AJ747" s="169"/>
      <c r="AK747" s="169"/>
      <c r="AL747" s="169"/>
      <c r="AM747" s="169"/>
      <c r="AN747" s="169"/>
      <c r="AO747" s="169"/>
      <c r="AP747" s="169"/>
      <c r="AQ747" s="169"/>
      <c r="AR747" s="169"/>
      <c r="AS747" s="169"/>
      <c r="AT747" s="169"/>
      <c r="AU747" s="169"/>
      <c r="AV747" s="169"/>
      <c r="AW747" s="169"/>
      <c r="AX747" s="169"/>
      <c r="AY747" s="169"/>
      <c r="AZ747" s="169"/>
      <c r="BA747" s="169"/>
      <c r="BB747" s="169"/>
      <c r="BC747" s="169"/>
      <c r="BD747" s="169"/>
      <c r="BE747" s="169"/>
      <c r="BF747" s="169"/>
      <c r="BG747" s="169"/>
      <c r="BH747" s="169"/>
    </row>
    <row r="748" spans="1:60" outlineLevel="1" x14ac:dyDescent="0.2">
      <c r="A748" s="170">
        <v>271</v>
      </c>
      <c r="B748" s="181" t="s">
        <v>1099</v>
      </c>
      <c r="C748" s="209" t="s">
        <v>1100</v>
      </c>
      <c r="D748" s="183" t="s">
        <v>215</v>
      </c>
      <c r="E748" s="187">
        <v>106.29025</v>
      </c>
      <c r="F748" s="192"/>
      <c r="G748" s="193">
        <f>ROUND(E748*F748,2)</f>
        <v>0</v>
      </c>
      <c r="H748" s="192"/>
      <c r="I748" s="193">
        <f>ROUND(E748*H748,2)</f>
        <v>0</v>
      </c>
      <c r="J748" s="192"/>
      <c r="K748" s="193">
        <f>ROUND(E748*J748,2)</f>
        <v>0</v>
      </c>
      <c r="L748" s="193">
        <v>15</v>
      </c>
      <c r="M748" s="193">
        <f>G748*(1+L748/100)</f>
        <v>0</v>
      </c>
      <c r="N748" s="193">
        <v>1.26E-2</v>
      </c>
      <c r="O748" s="193">
        <f>ROUND(E748*N748,2)</f>
        <v>1.34</v>
      </c>
      <c r="P748" s="193">
        <v>0</v>
      </c>
      <c r="Q748" s="193">
        <f>ROUND(E748*P748,2)</f>
        <v>0</v>
      </c>
      <c r="R748" s="193" t="s">
        <v>310</v>
      </c>
      <c r="S748" s="193" t="s">
        <v>217</v>
      </c>
      <c r="T748" s="193">
        <v>0</v>
      </c>
      <c r="U748" s="194">
        <f>ROUND(E748*T748,2)</f>
        <v>0</v>
      </c>
      <c r="V748" s="193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 t="s">
        <v>311</v>
      </c>
      <c r="AH748" s="169"/>
      <c r="AI748" s="169"/>
      <c r="AJ748" s="169"/>
      <c r="AK748" s="169"/>
      <c r="AL748" s="169"/>
      <c r="AM748" s="169"/>
      <c r="AN748" s="169"/>
      <c r="AO748" s="169"/>
      <c r="AP748" s="169"/>
      <c r="AQ748" s="169"/>
      <c r="AR748" s="169"/>
      <c r="AS748" s="169"/>
      <c r="AT748" s="169"/>
      <c r="AU748" s="169"/>
      <c r="AV748" s="169"/>
      <c r="AW748" s="169"/>
      <c r="AX748" s="169"/>
      <c r="AY748" s="169"/>
      <c r="AZ748" s="169"/>
      <c r="BA748" s="169"/>
      <c r="BB748" s="169"/>
      <c r="BC748" s="169"/>
      <c r="BD748" s="169"/>
      <c r="BE748" s="169"/>
      <c r="BF748" s="169"/>
      <c r="BG748" s="169"/>
      <c r="BH748" s="169"/>
    </row>
    <row r="749" spans="1:60" outlineLevel="1" x14ac:dyDescent="0.2">
      <c r="A749" s="170"/>
      <c r="B749" s="181"/>
      <c r="C749" s="210" t="s">
        <v>1101</v>
      </c>
      <c r="D749" s="184"/>
      <c r="E749" s="188">
        <v>106.29025</v>
      </c>
      <c r="F749" s="193"/>
      <c r="G749" s="193"/>
      <c r="H749" s="193"/>
      <c r="I749" s="193"/>
      <c r="J749" s="193"/>
      <c r="K749" s="193"/>
      <c r="L749" s="193"/>
      <c r="M749" s="193"/>
      <c r="N749" s="193"/>
      <c r="O749" s="193"/>
      <c r="P749" s="193"/>
      <c r="Q749" s="193"/>
      <c r="R749" s="193"/>
      <c r="S749" s="193"/>
      <c r="T749" s="193"/>
      <c r="U749" s="194"/>
      <c r="V749" s="193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 t="s">
        <v>222</v>
      </c>
      <c r="AH749" s="169">
        <v>0</v>
      </c>
      <c r="AI749" s="169"/>
      <c r="AJ749" s="169"/>
      <c r="AK749" s="169"/>
      <c r="AL749" s="169"/>
      <c r="AM749" s="169"/>
      <c r="AN749" s="169"/>
      <c r="AO749" s="169"/>
      <c r="AP749" s="169"/>
      <c r="AQ749" s="169"/>
      <c r="AR749" s="169"/>
      <c r="AS749" s="169"/>
      <c r="AT749" s="169"/>
      <c r="AU749" s="169"/>
      <c r="AV749" s="169"/>
      <c r="AW749" s="169"/>
      <c r="AX749" s="169"/>
      <c r="AY749" s="169"/>
      <c r="AZ749" s="169"/>
      <c r="BA749" s="169"/>
      <c r="BB749" s="169"/>
      <c r="BC749" s="169"/>
      <c r="BD749" s="169"/>
      <c r="BE749" s="169"/>
      <c r="BF749" s="169"/>
      <c r="BG749" s="169"/>
      <c r="BH749" s="169"/>
    </row>
    <row r="750" spans="1:60" outlineLevel="1" x14ac:dyDescent="0.2">
      <c r="A750" s="170">
        <v>272</v>
      </c>
      <c r="B750" s="181" t="s">
        <v>1102</v>
      </c>
      <c r="C750" s="209" t="s">
        <v>1103</v>
      </c>
      <c r="D750" s="183" t="s">
        <v>303</v>
      </c>
      <c r="E750" s="187">
        <v>25.57</v>
      </c>
      <c r="F750" s="192"/>
      <c r="G750" s="193">
        <f>ROUND(E750*F750,2)</f>
        <v>0</v>
      </c>
      <c r="H750" s="192"/>
      <c r="I750" s="193">
        <f>ROUND(E750*H750,2)</f>
        <v>0</v>
      </c>
      <c r="J750" s="192"/>
      <c r="K750" s="193">
        <f>ROUND(E750*J750,2)</f>
        <v>0</v>
      </c>
      <c r="L750" s="193">
        <v>15</v>
      </c>
      <c r="M750" s="193">
        <f>G750*(1+L750/100)</f>
        <v>0</v>
      </c>
      <c r="N750" s="193">
        <v>4.2000000000000002E-4</v>
      </c>
      <c r="O750" s="193">
        <f>ROUND(E750*N750,2)</f>
        <v>0.01</v>
      </c>
      <c r="P750" s="193">
        <v>0</v>
      </c>
      <c r="Q750" s="193">
        <f>ROUND(E750*P750,2)</f>
        <v>0</v>
      </c>
      <c r="R750" s="193" t="s">
        <v>1038</v>
      </c>
      <c r="S750" s="193" t="s">
        <v>217</v>
      </c>
      <c r="T750" s="193">
        <v>0.12</v>
      </c>
      <c r="U750" s="194">
        <f>ROUND(E750*T750,2)</f>
        <v>3.07</v>
      </c>
      <c r="V750" s="193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 t="s">
        <v>218</v>
      </c>
      <c r="AH750" s="169"/>
      <c r="AI750" s="169"/>
      <c r="AJ750" s="169"/>
      <c r="AK750" s="169"/>
      <c r="AL750" s="169"/>
      <c r="AM750" s="169"/>
      <c r="AN750" s="169"/>
      <c r="AO750" s="169"/>
      <c r="AP750" s="169"/>
      <c r="AQ750" s="169"/>
      <c r="AR750" s="169"/>
      <c r="AS750" s="169"/>
      <c r="AT750" s="169"/>
      <c r="AU750" s="169"/>
      <c r="AV750" s="169"/>
      <c r="AW750" s="169"/>
      <c r="AX750" s="169"/>
      <c r="AY750" s="169"/>
      <c r="AZ750" s="169"/>
      <c r="BA750" s="169"/>
      <c r="BB750" s="169"/>
      <c r="BC750" s="169"/>
      <c r="BD750" s="169"/>
      <c r="BE750" s="169"/>
      <c r="BF750" s="169"/>
      <c r="BG750" s="169"/>
      <c r="BH750" s="169"/>
    </row>
    <row r="751" spans="1:60" outlineLevel="1" x14ac:dyDescent="0.2">
      <c r="A751" s="170"/>
      <c r="B751" s="181"/>
      <c r="C751" s="210" t="s">
        <v>1104</v>
      </c>
      <c r="D751" s="184"/>
      <c r="E751" s="188">
        <v>2.4</v>
      </c>
      <c r="F751" s="193"/>
      <c r="G751" s="193"/>
      <c r="H751" s="193"/>
      <c r="I751" s="193"/>
      <c r="J751" s="193"/>
      <c r="K751" s="193"/>
      <c r="L751" s="193"/>
      <c r="M751" s="193"/>
      <c r="N751" s="193"/>
      <c r="O751" s="193"/>
      <c r="P751" s="193"/>
      <c r="Q751" s="193"/>
      <c r="R751" s="193"/>
      <c r="S751" s="193"/>
      <c r="T751" s="193"/>
      <c r="U751" s="194"/>
      <c r="V751" s="193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 t="s">
        <v>222</v>
      </c>
      <c r="AH751" s="169">
        <v>0</v>
      </c>
      <c r="AI751" s="169"/>
      <c r="AJ751" s="169"/>
      <c r="AK751" s="169"/>
      <c r="AL751" s="169"/>
      <c r="AM751" s="169"/>
      <c r="AN751" s="169"/>
      <c r="AO751" s="169"/>
      <c r="AP751" s="169"/>
      <c r="AQ751" s="169"/>
      <c r="AR751" s="169"/>
      <c r="AS751" s="169"/>
      <c r="AT751" s="169"/>
      <c r="AU751" s="169"/>
      <c r="AV751" s="169"/>
      <c r="AW751" s="169"/>
      <c r="AX751" s="169"/>
      <c r="AY751" s="169"/>
      <c r="AZ751" s="169"/>
      <c r="BA751" s="169"/>
      <c r="BB751" s="169"/>
      <c r="BC751" s="169"/>
      <c r="BD751" s="169"/>
      <c r="BE751" s="169"/>
      <c r="BF751" s="169"/>
      <c r="BG751" s="169"/>
      <c r="BH751" s="169"/>
    </row>
    <row r="752" spans="1:60" outlineLevel="1" x14ac:dyDescent="0.2">
      <c r="A752" s="170"/>
      <c r="B752" s="181"/>
      <c r="C752" s="210" t="s">
        <v>1105</v>
      </c>
      <c r="D752" s="184"/>
      <c r="E752" s="188">
        <v>7.05</v>
      </c>
      <c r="F752" s="193"/>
      <c r="G752" s="193"/>
      <c r="H752" s="193"/>
      <c r="I752" s="193"/>
      <c r="J752" s="193"/>
      <c r="K752" s="193"/>
      <c r="L752" s="193"/>
      <c r="M752" s="193"/>
      <c r="N752" s="193"/>
      <c r="O752" s="193"/>
      <c r="P752" s="193"/>
      <c r="Q752" s="193"/>
      <c r="R752" s="193"/>
      <c r="S752" s="193"/>
      <c r="T752" s="193"/>
      <c r="U752" s="194"/>
      <c r="V752" s="193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 t="s">
        <v>222</v>
      </c>
      <c r="AH752" s="169">
        <v>0</v>
      </c>
      <c r="AI752" s="169"/>
      <c r="AJ752" s="169"/>
      <c r="AK752" s="169"/>
      <c r="AL752" s="169"/>
      <c r="AM752" s="169"/>
      <c r="AN752" s="169"/>
      <c r="AO752" s="169"/>
      <c r="AP752" s="169"/>
      <c r="AQ752" s="169"/>
      <c r="AR752" s="169"/>
      <c r="AS752" s="169"/>
      <c r="AT752" s="169"/>
      <c r="AU752" s="169"/>
      <c r="AV752" s="169"/>
      <c r="AW752" s="169"/>
      <c r="AX752" s="169"/>
      <c r="AY752" s="169"/>
      <c r="AZ752" s="169"/>
      <c r="BA752" s="169"/>
      <c r="BB752" s="169"/>
      <c r="BC752" s="169"/>
      <c r="BD752" s="169"/>
      <c r="BE752" s="169"/>
      <c r="BF752" s="169"/>
      <c r="BG752" s="169"/>
      <c r="BH752" s="169"/>
    </row>
    <row r="753" spans="1:60" outlineLevel="1" x14ac:dyDescent="0.2">
      <c r="A753" s="170"/>
      <c r="B753" s="181"/>
      <c r="C753" s="210" t="s">
        <v>1106</v>
      </c>
      <c r="D753" s="184"/>
      <c r="E753" s="188">
        <v>2.27</v>
      </c>
      <c r="F753" s="193"/>
      <c r="G753" s="193"/>
      <c r="H753" s="193"/>
      <c r="I753" s="193"/>
      <c r="J753" s="193"/>
      <c r="K753" s="193"/>
      <c r="L753" s="193"/>
      <c r="M753" s="193"/>
      <c r="N753" s="193"/>
      <c r="O753" s="193"/>
      <c r="P753" s="193"/>
      <c r="Q753" s="193"/>
      <c r="R753" s="193"/>
      <c r="S753" s="193"/>
      <c r="T753" s="193"/>
      <c r="U753" s="194"/>
      <c r="V753" s="193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 t="s">
        <v>222</v>
      </c>
      <c r="AH753" s="169">
        <v>0</v>
      </c>
      <c r="AI753" s="169"/>
      <c r="AJ753" s="169"/>
      <c r="AK753" s="169"/>
      <c r="AL753" s="169"/>
      <c r="AM753" s="169"/>
      <c r="AN753" s="169"/>
      <c r="AO753" s="169"/>
      <c r="AP753" s="169"/>
      <c r="AQ753" s="169"/>
      <c r="AR753" s="169"/>
      <c r="AS753" s="169"/>
      <c r="AT753" s="169"/>
      <c r="AU753" s="169"/>
      <c r="AV753" s="169"/>
      <c r="AW753" s="169"/>
      <c r="AX753" s="169"/>
      <c r="AY753" s="169"/>
      <c r="AZ753" s="169"/>
      <c r="BA753" s="169"/>
      <c r="BB753" s="169"/>
      <c r="BC753" s="169"/>
      <c r="BD753" s="169"/>
      <c r="BE753" s="169"/>
      <c r="BF753" s="169"/>
      <c r="BG753" s="169"/>
      <c r="BH753" s="169"/>
    </row>
    <row r="754" spans="1:60" outlineLevel="1" x14ac:dyDescent="0.2">
      <c r="A754" s="170"/>
      <c r="B754" s="181"/>
      <c r="C754" s="210" t="s">
        <v>1107</v>
      </c>
      <c r="D754" s="184"/>
      <c r="E754" s="188">
        <v>6.7</v>
      </c>
      <c r="F754" s="193"/>
      <c r="G754" s="193"/>
      <c r="H754" s="193"/>
      <c r="I754" s="193"/>
      <c r="J754" s="193"/>
      <c r="K754" s="193"/>
      <c r="L754" s="193"/>
      <c r="M754" s="193"/>
      <c r="N754" s="193"/>
      <c r="O754" s="193"/>
      <c r="P754" s="193"/>
      <c r="Q754" s="193"/>
      <c r="R754" s="193"/>
      <c r="S754" s="193"/>
      <c r="T754" s="193"/>
      <c r="U754" s="194"/>
      <c r="V754" s="193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 t="s">
        <v>222</v>
      </c>
      <c r="AH754" s="169">
        <v>0</v>
      </c>
      <c r="AI754" s="169"/>
      <c r="AJ754" s="169"/>
      <c r="AK754" s="169"/>
      <c r="AL754" s="169"/>
      <c r="AM754" s="169"/>
      <c r="AN754" s="169"/>
      <c r="AO754" s="169"/>
      <c r="AP754" s="169"/>
      <c r="AQ754" s="169"/>
      <c r="AR754" s="169"/>
      <c r="AS754" s="169"/>
      <c r="AT754" s="169"/>
      <c r="AU754" s="169"/>
      <c r="AV754" s="169"/>
      <c r="AW754" s="169"/>
      <c r="AX754" s="169"/>
      <c r="AY754" s="169"/>
      <c r="AZ754" s="169"/>
      <c r="BA754" s="169"/>
      <c r="BB754" s="169"/>
      <c r="BC754" s="169"/>
      <c r="BD754" s="169"/>
      <c r="BE754" s="169"/>
      <c r="BF754" s="169"/>
      <c r="BG754" s="169"/>
      <c r="BH754" s="169"/>
    </row>
    <row r="755" spans="1:60" outlineLevel="1" x14ac:dyDescent="0.2">
      <c r="A755" s="170"/>
      <c r="B755" s="181"/>
      <c r="C755" s="210" t="s">
        <v>1108</v>
      </c>
      <c r="D755" s="184"/>
      <c r="E755" s="188">
        <v>4.5999999999999996</v>
      </c>
      <c r="F755" s="193"/>
      <c r="G755" s="193"/>
      <c r="H755" s="193"/>
      <c r="I755" s="193"/>
      <c r="J755" s="193"/>
      <c r="K755" s="193"/>
      <c r="L755" s="193"/>
      <c r="M755" s="193"/>
      <c r="N755" s="193"/>
      <c r="O755" s="193"/>
      <c r="P755" s="193"/>
      <c r="Q755" s="193"/>
      <c r="R755" s="193"/>
      <c r="S755" s="193"/>
      <c r="T755" s="193"/>
      <c r="U755" s="194"/>
      <c r="V755" s="193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 t="s">
        <v>222</v>
      </c>
      <c r="AH755" s="169">
        <v>0</v>
      </c>
      <c r="AI755" s="169"/>
      <c r="AJ755" s="169"/>
      <c r="AK755" s="169"/>
      <c r="AL755" s="169"/>
      <c r="AM755" s="169"/>
      <c r="AN755" s="169"/>
      <c r="AO755" s="169"/>
      <c r="AP755" s="169"/>
      <c r="AQ755" s="169"/>
      <c r="AR755" s="169"/>
      <c r="AS755" s="169"/>
      <c r="AT755" s="169"/>
      <c r="AU755" s="169"/>
      <c r="AV755" s="169"/>
      <c r="AW755" s="169"/>
      <c r="AX755" s="169"/>
      <c r="AY755" s="169"/>
      <c r="AZ755" s="169"/>
      <c r="BA755" s="169"/>
      <c r="BB755" s="169"/>
      <c r="BC755" s="169"/>
      <c r="BD755" s="169"/>
      <c r="BE755" s="169"/>
      <c r="BF755" s="169"/>
      <c r="BG755" s="169"/>
      <c r="BH755" s="169"/>
    </row>
    <row r="756" spans="1:60" outlineLevel="1" x14ac:dyDescent="0.2">
      <c r="A756" s="170"/>
      <c r="B756" s="181"/>
      <c r="C756" s="210" t="s">
        <v>1109</v>
      </c>
      <c r="D756" s="184"/>
      <c r="E756" s="188">
        <v>2.5499999999999998</v>
      </c>
      <c r="F756" s="193"/>
      <c r="G756" s="193"/>
      <c r="H756" s="193"/>
      <c r="I756" s="193"/>
      <c r="J756" s="193"/>
      <c r="K756" s="193"/>
      <c r="L756" s="193"/>
      <c r="M756" s="193"/>
      <c r="N756" s="193"/>
      <c r="O756" s="193"/>
      <c r="P756" s="193"/>
      <c r="Q756" s="193"/>
      <c r="R756" s="193"/>
      <c r="S756" s="193"/>
      <c r="T756" s="193"/>
      <c r="U756" s="194"/>
      <c r="V756" s="193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 t="s">
        <v>222</v>
      </c>
      <c r="AH756" s="169">
        <v>0</v>
      </c>
      <c r="AI756" s="169"/>
      <c r="AJ756" s="169"/>
      <c r="AK756" s="169"/>
      <c r="AL756" s="169"/>
      <c r="AM756" s="169"/>
      <c r="AN756" s="169"/>
      <c r="AO756" s="169"/>
      <c r="AP756" s="169"/>
      <c r="AQ756" s="169"/>
      <c r="AR756" s="169"/>
      <c r="AS756" s="169"/>
      <c r="AT756" s="169"/>
      <c r="AU756" s="169"/>
      <c r="AV756" s="169"/>
      <c r="AW756" s="169"/>
      <c r="AX756" s="169"/>
      <c r="AY756" s="169"/>
      <c r="AZ756" s="169"/>
      <c r="BA756" s="169"/>
      <c r="BB756" s="169"/>
      <c r="BC756" s="169"/>
      <c r="BD756" s="169"/>
      <c r="BE756" s="169"/>
      <c r="BF756" s="169"/>
      <c r="BG756" s="169"/>
      <c r="BH756" s="169"/>
    </row>
    <row r="757" spans="1:60" outlineLevel="1" x14ac:dyDescent="0.2">
      <c r="A757" s="170">
        <v>273</v>
      </c>
      <c r="B757" s="181" t="s">
        <v>1110</v>
      </c>
      <c r="C757" s="209" t="s">
        <v>1111</v>
      </c>
      <c r="D757" s="183" t="s">
        <v>289</v>
      </c>
      <c r="E757" s="187">
        <v>1.8358000000000001</v>
      </c>
      <c r="F757" s="192"/>
      <c r="G757" s="193">
        <f>ROUND(E757*F757,2)</f>
        <v>0</v>
      </c>
      <c r="H757" s="192"/>
      <c r="I757" s="193">
        <f>ROUND(E757*H757,2)</f>
        <v>0</v>
      </c>
      <c r="J757" s="192"/>
      <c r="K757" s="193">
        <f>ROUND(E757*J757,2)</f>
        <v>0</v>
      </c>
      <c r="L757" s="193">
        <v>15</v>
      </c>
      <c r="M757" s="193">
        <f>G757*(1+L757/100)</f>
        <v>0</v>
      </c>
      <c r="N757" s="193">
        <v>0</v>
      </c>
      <c r="O757" s="193">
        <f>ROUND(E757*N757,2)</f>
        <v>0</v>
      </c>
      <c r="P757" s="193">
        <v>0</v>
      </c>
      <c r="Q757" s="193">
        <f>ROUND(E757*P757,2)</f>
        <v>0</v>
      </c>
      <c r="R757" s="193" t="s">
        <v>1038</v>
      </c>
      <c r="S757" s="193" t="s">
        <v>217</v>
      </c>
      <c r="T757" s="193">
        <v>1.2649999999999999</v>
      </c>
      <c r="U757" s="194">
        <f>ROUND(E757*T757,2)</f>
        <v>2.3199999999999998</v>
      </c>
      <c r="V757" s="193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 t="s">
        <v>684</v>
      </c>
      <c r="AH757" s="169"/>
      <c r="AI757" s="169"/>
      <c r="AJ757" s="169"/>
      <c r="AK757" s="169"/>
      <c r="AL757" s="169"/>
      <c r="AM757" s="169"/>
      <c r="AN757" s="169"/>
      <c r="AO757" s="169"/>
      <c r="AP757" s="169"/>
      <c r="AQ757" s="169"/>
      <c r="AR757" s="169"/>
      <c r="AS757" s="169"/>
      <c r="AT757" s="169"/>
      <c r="AU757" s="169"/>
      <c r="AV757" s="169"/>
      <c r="AW757" s="169"/>
      <c r="AX757" s="169"/>
      <c r="AY757" s="169"/>
      <c r="AZ757" s="169"/>
      <c r="BA757" s="169"/>
      <c r="BB757" s="169"/>
      <c r="BC757" s="169"/>
      <c r="BD757" s="169"/>
      <c r="BE757" s="169"/>
      <c r="BF757" s="169"/>
      <c r="BG757" s="169"/>
      <c r="BH757" s="169"/>
    </row>
    <row r="758" spans="1:60" x14ac:dyDescent="0.2">
      <c r="A758" s="178" t="s">
        <v>211</v>
      </c>
      <c r="B758" s="182" t="s">
        <v>180</v>
      </c>
      <c r="C758" s="211" t="s">
        <v>181</v>
      </c>
      <c r="D758" s="185"/>
      <c r="E758" s="189"/>
      <c r="F758" s="195"/>
      <c r="G758" s="195">
        <f>SUMIF(AG759:AG761,"&lt;&gt;NOR",G759:G761)</f>
        <v>0</v>
      </c>
      <c r="H758" s="195"/>
      <c r="I758" s="195">
        <f>SUM(I759:I761)</f>
        <v>0</v>
      </c>
      <c r="J758" s="195"/>
      <c r="K758" s="195">
        <f>SUM(K759:K761)</f>
        <v>0</v>
      </c>
      <c r="L758" s="195"/>
      <c r="M758" s="195">
        <f>SUM(M759:M761)</f>
        <v>0</v>
      </c>
      <c r="N758" s="195"/>
      <c r="O758" s="195">
        <f>SUM(O759:O761)</f>
        <v>0.06</v>
      </c>
      <c r="P758" s="195"/>
      <c r="Q758" s="195">
        <f>SUM(Q759:Q761)</f>
        <v>0</v>
      </c>
      <c r="R758" s="195"/>
      <c r="S758" s="195"/>
      <c r="T758" s="195"/>
      <c r="U758" s="196">
        <f>SUM(U759:U761)</f>
        <v>62.64</v>
      </c>
      <c r="V758" s="195"/>
      <c r="AG758" t="s">
        <v>212</v>
      </c>
    </row>
    <row r="759" spans="1:60" outlineLevel="1" x14ac:dyDescent="0.2">
      <c r="A759" s="170">
        <v>274</v>
      </c>
      <c r="B759" s="181" t="s">
        <v>1112</v>
      </c>
      <c r="C759" s="209" t="s">
        <v>1113</v>
      </c>
      <c r="D759" s="183" t="s">
        <v>215</v>
      </c>
      <c r="E759" s="187">
        <v>216</v>
      </c>
      <c r="F759" s="192"/>
      <c r="G759" s="193">
        <f>ROUND(E759*F759,2)</f>
        <v>0</v>
      </c>
      <c r="H759" s="192"/>
      <c r="I759" s="193">
        <f>ROUND(E759*H759,2)</f>
        <v>0</v>
      </c>
      <c r="J759" s="192"/>
      <c r="K759" s="193">
        <f>ROUND(E759*J759,2)</f>
        <v>0</v>
      </c>
      <c r="L759" s="193">
        <v>15</v>
      </c>
      <c r="M759" s="193">
        <f>G759*(1+L759/100)</f>
        <v>0</v>
      </c>
      <c r="N759" s="193">
        <v>2.7E-4</v>
      </c>
      <c r="O759" s="193">
        <f>ROUND(E759*N759,2)</f>
        <v>0.06</v>
      </c>
      <c r="P759" s="193">
        <v>0</v>
      </c>
      <c r="Q759" s="193">
        <f>ROUND(E759*P759,2)</f>
        <v>0</v>
      </c>
      <c r="R759" s="193" t="s">
        <v>1114</v>
      </c>
      <c r="S759" s="193" t="s">
        <v>217</v>
      </c>
      <c r="T759" s="193">
        <v>0.28999999999999998</v>
      </c>
      <c r="U759" s="194">
        <f>ROUND(E759*T759,2)</f>
        <v>62.64</v>
      </c>
      <c r="V759" s="193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 t="s">
        <v>218</v>
      </c>
      <c r="AH759" s="169"/>
      <c r="AI759" s="169"/>
      <c r="AJ759" s="169"/>
      <c r="AK759" s="169"/>
      <c r="AL759" s="169"/>
      <c r="AM759" s="169"/>
      <c r="AN759" s="169"/>
      <c r="AO759" s="169"/>
      <c r="AP759" s="169"/>
      <c r="AQ759" s="169"/>
      <c r="AR759" s="169"/>
      <c r="AS759" s="169"/>
      <c r="AT759" s="169"/>
      <c r="AU759" s="169"/>
      <c r="AV759" s="169"/>
      <c r="AW759" s="169"/>
      <c r="AX759" s="169"/>
      <c r="AY759" s="169"/>
      <c r="AZ759" s="169"/>
      <c r="BA759" s="169"/>
      <c r="BB759" s="169"/>
      <c r="BC759" s="169"/>
      <c r="BD759" s="169"/>
      <c r="BE759" s="169"/>
      <c r="BF759" s="169"/>
      <c r="BG759" s="169"/>
      <c r="BH759" s="169"/>
    </row>
    <row r="760" spans="1:60" outlineLevel="1" x14ac:dyDescent="0.2">
      <c r="A760" s="170"/>
      <c r="B760" s="181"/>
      <c r="C760" s="210" t="s">
        <v>1115</v>
      </c>
      <c r="D760" s="184"/>
      <c r="E760" s="188">
        <v>136</v>
      </c>
      <c r="F760" s="193"/>
      <c r="G760" s="193"/>
      <c r="H760" s="193"/>
      <c r="I760" s="193"/>
      <c r="J760" s="193"/>
      <c r="K760" s="193"/>
      <c r="L760" s="193"/>
      <c r="M760" s="193"/>
      <c r="N760" s="193"/>
      <c r="O760" s="193"/>
      <c r="P760" s="193"/>
      <c r="Q760" s="193"/>
      <c r="R760" s="193"/>
      <c r="S760" s="193"/>
      <c r="T760" s="193"/>
      <c r="U760" s="194"/>
      <c r="V760" s="193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 t="s">
        <v>222</v>
      </c>
      <c r="AH760" s="169">
        <v>0</v>
      </c>
      <c r="AI760" s="169"/>
      <c r="AJ760" s="169"/>
      <c r="AK760" s="169"/>
      <c r="AL760" s="169"/>
      <c r="AM760" s="169"/>
      <c r="AN760" s="169"/>
      <c r="AO760" s="169"/>
      <c r="AP760" s="169"/>
      <c r="AQ760" s="169"/>
      <c r="AR760" s="169"/>
      <c r="AS760" s="169"/>
      <c r="AT760" s="169"/>
      <c r="AU760" s="169"/>
      <c r="AV760" s="169"/>
      <c r="AW760" s="169"/>
      <c r="AX760" s="169"/>
      <c r="AY760" s="169"/>
      <c r="AZ760" s="169"/>
      <c r="BA760" s="169"/>
      <c r="BB760" s="169"/>
      <c r="BC760" s="169"/>
      <c r="BD760" s="169"/>
      <c r="BE760" s="169"/>
      <c r="BF760" s="169"/>
      <c r="BG760" s="169"/>
      <c r="BH760" s="169"/>
    </row>
    <row r="761" spans="1:60" outlineLevel="1" x14ac:dyDescent="0.2">
      <c r="A761" s="170"/>
      <c r="B761" s="181"/>
      <c r="C761" s="210" t="s">
        <v>1116</v>
      </c>
      <c r="D761" s="184"/>
      <c r="E761" s="188">
        <v>80</v>
      </c>
      <c r="F761" s="193"/>
      <c r="G761" s="193"/>
      <c r="H761" s="193"/>
      <c r="I761" s="193"/>
      <c r="J761" s="193"/>
      <c r="K761" s="193"/>
      <c r="L761" s="193"/>
      <c r="M761" s="193"/>
      <c r="N761" s="193"/>
      <c r="O761" s="193"/>
      <c r="P761" s="193"/>
      <c r="Q761" s="193"/>
      <c r="R761" s="193"/>
      <c r="S761" s="193"/>
      <c r="T761" s="193"/>
      <c r="U761" s="194"/>
      <c r="V761" s="193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 t="s">
        <v>222</v>
      </c>
      <c r="AH761" s="169">
        <v>0</v>
      </c>
      <c r="AI761" s="169"/>
      <c r="AJ761" s="169"/>
      <c r="AK761" s="169"/>
      <c r="AL761" s="169"/>
      <c r="AM761" s="169"/>
      <c r="AN761" s="169"/>
      <c r="AO761" s="169"/>
      <c r="AP761" s="169"/>
      <c r="AQ761" s="169"/>
      <c r="AR761" s="169"/>
      <c r="AS761" s="169"/>
      <c r="AT761" s="169"/>
      <c r="AU761" s="169"/>
      <c r="AV761" s="169"/>
      <c r="AW761" s="169"/>
      <c r="AX761" s="169"/>
      <c r="AY761" s="169"/>
      <c r="AZ761" s="169"/>
      <c r="BA761" s="169"/>
      <c r="BB761" s="169"/>
      <c r="BC761" s="169"/>
      <c r="BD761" s="169"/>
      <c r="BE761" s="169"/>
      <c r="BF761" s="169"/>
      <c r="BG761" s="169"/>
      <c r="BH761" s="169"/>
    </row>
    <row r="762" spans="1:60" x14ac:dyDescent="0.2">
      <c r="A762" s="178" t="s">
        <v>211</v>
      </c>
      <c r="B762" s="182" t="s">
        <v>182</v>
      </c>
      <c r="C762" s="211" t="s">
        <v>183</v>
      </c>
      <c r="D762" s="185"/>
      <c r="E762" s="189"/>
      <c r="F762" s="195"/>
      <c r="G762" s="195">
        <f>SUMIF(AG763:AG766,"&lt;&gt;NOR",G763:G766)</f>
        <v>0</v>
      </c>
      <c r="H762" s="195"/>
      <c r="I762" s="195">
        <f>SUM(I763:I766)</f>
        <v>0</v>
      </c>
      <c r="J762" s="195"/>
      <c r="K762" s="195">
        <f>SUM(K763:K766)</f>
        <v>0</v>
      </c>
      <c r="L762" s="195"/>
      <c r="M762" s="195">
        <f>SUM(M763:M766)</f>
        <v>0</v>
      </c>
      <c r="N762" s="195"/>
      <c r="O762" s="195">
        <f>SUM(O763:O766)</f>
        <v>0.26</v>
      </c>
      <c r="P762" s="195"/>
      <c r="Q762" s="195">
        <f>SUM(Q763:Q766)</f>
        <v>0</v>
      </c>
      <c r="R762" s="195"/>
      <c r="S762" s="195"/>
      <c r="T762" s="195"/>
      <c r="U762" s="196">
        <f>SUM(U763:U766)</f>
        <v>157.61000000000001</v>
      </c>
      <c r="V762" s="195"/>
      <c r="AG762" t="s">
        <v>212</v>
      </c>
    </row>
    <row r="763" spans="1:60" outlineLevel="1" x14ac:dyDescent="0.2">
      <c r="A763" s="170">
        <v>275</v>
      </c>
      <c r="B763" s="181" t="s">
        <v>1117</v>
      </c>
      <c r="C763" s="209" t="s">
        <v>1118</v>
      </c>
      <c r="D763" s="183" t="s">
        <v>215</v>
      </c>
      <c r="E763" s="187">
        <v>1172.78505</v>
      </c>
      <c r="F763" s="192"/>
      <c r="G763" s="193">
        <f>ROUND(E763*F763,2)</f>
        <v>0</v>
      </c>
      <c r="H763" s="192"/>
      <c r="I763" s="193">
        <f>ROUND(E763*H763,2)</f>
        <v>0</v>
      </c>
      <c r="J763" s="192"/>
      <c r="K763" s="193">
        <f>ROUND(E763*J763,2)</f>
        <v>0</v>
      </c>
      <c r="L763" s="193">
        <v>15</v>
      </c>
      <c r="M763" s="193">
        <f>G763*(1+L763/100)</f>
        <v>0</v>
      </c>
      <c r="N763" s="193">
        <v>6.9999999999999994E-5</v>
      </c>
      <c r="O763" s="193">
        <f>ROUND(E763*N763,2)</f>
        <v>0.08</v>
      </c>
      <c r="P763" s="193">
        <v>0</v>
      </c>
      <c r="Q763" s="193">
        <f>ROUND(E763*P763,2)</f>
        <v>0</v>
      </c>
      <c r="R763" s="193" t="s">
        <v>1119</v>
      </c>
      <c r="S763" s="193" t="s">
        <v>217</v>
      </c>
      <c r="T763" s="193">
        <v>3.2480000000000002E-2</v>
      </c>
      <c r="U763" s="194">
        <f>ROUND(E763*T763,2)</f>
        <v>38.090000000000003</v>
      </c>
      <c r="V763" s="193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 t="s">
        <v>218</v>
      </c>
      <c r="AH763" s="169"/>
      <c r="AI763" s="169"/>
      <c r="AJ763" s="169"/>
      <c r="AK763" s="169"/>
      <c r="AL763" s="169"/>
      <c r="AM763" s="169"/>
      <c r="AN763" s="169"/>
      <c r="AO763" s="169"/>
      <c r="AP763" s="169"/>
      <c r="AQ763" s="169"/>
      <c r="AR763" s="169"/>
      <c r="AS763" s="169"/>
      <c r="AT763" s="169"/>
      <c r="AU763" s="169"/>
      <c r="AV763" s="169"/>
      <c r="AW763" s="169"/>
      <c r="AX763" s="169"/>
      <c r="AY763" s="169"/>
      <c r="AZ763" s="169"/>
      <c r="BA763" s="169"/>
      <c r="BB763" s="169"/>
      <c r="BC763" s="169"/>
      <c r="BD763" s="169"/>
      <c r="BE763" s="169"/>
      <c r="BF763" s="169"/>
      <c r="BG763" s="169"/>
      <c r="BH763" s="169"/>
    </row>
    <row r="764" spans="1:60" outlineLevel="1" x14ac:dyDescent="0.2">
      <c r="A764" s="170"/>
      <c r="B764" s="181"/>
      <c r="C764" s="210" t="s">
        <v>1120</v>
      </c>
      <c r="D764" s="184"/>
      <c r="E764" s="188">
        <v>250.1044</v>
      </c>
      <c r="F764" s="193"/>
      <c r="G764" s="193"/>
      <c r="H764" s="193"/>
      <c r="I764" s="193"/>
      <c r="J764" s="193"/>
      <c r="K764" s="193"/>
      <c r="L764" s="193"/>
      <c r="M764" s="193"/>
      <c r="N764" s="193"/>
      <c r="O764" s="193"/>
      <c r="P764" s="193"/>
      <c r="Q764" s="193"/>
      <c r="R764" s="193"/>
      <c r="S764" s="193"/>
      <c r="T764" s="193"/>
      <c r="U764" s="194"/>
      <c r="V764" s="193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 t="s">
        <v>222</v>
      </c>
      <c r="AH764" s="169">
        <v>0</v>
      </c>
      <c r="AI764" s="169"/>
      <c r="AJ764" s="169"/>
      <c r="AK764" s="169"/>
      <c r="AL764" s="169"/>
      <c r="AM764" s="169"/>
      <c r="AN764" s="169"/>
      <c r="AO764" s="169"/>
      <c r="AP764" s="169"/>
      <c r="AQ764" s="169"/>
      <c r="AR764" s="169"/>
      <c r="AS764" s="169"/>
      <c r="AT764" s="169"/>
      <c r="AU764" s="169"/>
      <c r="AV764" s="169"/>
      <c r="AW764" s="169"/>
      <c r="AX764" s="169"/>
      <c r="AY764" s="169"/>
      <c r="AZ764" s="169"/>
      <c r="BA764" s="169"/>
      <c r="BB764" s="169"/>
      <c r="BC764" s="169"/>
      <c r="BD764" s="169"/>
      <c r="BE764" s="169"/>
      <c r="BF764" s="169"/>
      <c r="BG764" s="169"/>
      <c r="BH764" s="169"/>
    </row>
    <row r="765" spans="1:60" outlineLevel="1" x14ac:dyDescent="0.2">
      <c r="A765" s="170"/>
      <c r="B765" s="181"/>
      <c r="C765" s="210" t="s">
        <v>1121</v>
      </c>
      <c r="D765" s="184"/>
      <c r="E765" s="188">
        <v>922.68065000000001</v>
      </c>
      <c r="F765" s="193"/>
      <c r="G765" s="193"/>
      <c r="H765" s="193"/>
      <c r="I765" s="193"/>
      <c r="J765" s="193"/>
      <c r="K765" s="193"/>
      <c r="L765" s="193"/>
      <c r="M765" s="193"/>
      <c r="N765" s="193"/>
      <c r="O765" s="193"/>
      <c r="P765" s="193"/>
      <c r="Q765" s="193"/>
      <c r="R765" s="193"/>
      <c r="S765" s="193"/>
      <c r="T765" s="193"/>
      <c r="U765" s="194"/>
      <c r="V765" s="193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 t="s">
        <v>222</v>
      </c>
      <c r="AH765" s="169">
        <v>0</v>
      </c>
      <c r="AI765" s="169"/>
      <c r="AJ765" s="169"/>
      <c r="AK765" s="169"/>
      <c r="AL765" s="169"/>
      <c r="AM765" s="169"/>
      <c r="AN765" s="169"/>
      <c r="AO765" s="169"/>
      <c r="AP765" s="169"/>
      <c r="AQ765" s="169"/>
      <c r="AR765" s="169"/>
      <c r="AS765" s="169"/>
      <c r="AT765" s="169"/>
      <c r="AU765" s="169"/>
      <c r="AV765" s="169"/>
      <c r="AW765" s="169"/>
      <c r="AX765" s="169"/>
      <c r="AY765" s="169"/>
      <c r="AZ765" s="169"/>
      <c r="BA765" s="169"/>
      <c r="BB765" s="169"/>
      <c r="BC765" s="169"/>
      <c r="BD765" s="169"/>
      <c r="BE765" s="169"/>
      <c r="BF765" s="169"/>
      <c r="BG765" s="169"/>
      <c r="BH765" s="169"/>
    </row>
    <row r="766" spans="1:60" outlineLevel="1" x14ac:dyDescent="0.2">
      <c r="A766" s="170">
        <v>276</v>
      </c>
      <c r="B766" s="181" t="s">
        <v>1122</v>
      </c>
      <c r="C766" s="209" t="s">
        <v>1123</v>
      </c>
      <c r="D766" s="183" t="s">
        <v>215</v>
      </c>
      <c r="E766" s="187">
        <v>1172.78505</v>
      </c>
      <c r="F766" s="192"/>
      <c r="G766" s="193">
        <f>ROUND(E766*F766,2)</f>
        <v>0</v>
      </c>
      <c r="H766" s="192"/>
      <c r="I766" s="193">
        <f>ROUND(E766*H766,2)</f>
        <v>0</v>
      </c>
      <c r="J766" s="192"/>
      <c r="K766" s="193">
        <f>ROUND(E766*J766,2)</f>
        <v>0</v>
      </c>
      <c r="L766" s="193">
        <v>15</v>
      </c>
      <c r="M766" s="193">
        <f>G766*(1+L766/100)</f>
        <v>0</v>
      </c>
      <c r="N766" s="193">
        <v>1.4999999999999999E-4</v>
      </c>
      <c r="O766" s="193">
        <f>ROUND(E766*N766,2)</f>
        <v>0.18</v>
      </c>
      <c r="P766" s="193">
        <v>0</v>
      </c>
      <c r="Q766" s="193">
        <f>ROUND(E766*P766,2)</f>
        <v>0</v>
      </c>
      <c r="R766" s="193" t="s">
        <v>1119</v>
      </c>
      <c r="S766" s="193" t="s">
        <v>217</v>
      </c>
      <c r="T766" s="193">
        <v>0.10191</v>
      </c>
      <c r="U766" s="194">
        <f>ROUND(E766*T766,2)</f>
        <v>119.52</v>
      </c>
      <c r="V766" s="193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 t="s">
        <v>218</v>
      </c>
      <c r="AH766" s="169"/>
      <c r="AI766" s="169"/>
      <c r="AJ766" s="169"/>
      <c r="AK766" s="169"/>
      <c r="AL766" s="169"/>
      <c r="AM766" s="169"/>
      <c r="AN766" s="169"/>
      <c r="AO766" s="169"/>
      <c r="AP766" s="169"/>
      <c r="AQ766" s="169"/>
      <c r="AR766" s="169"/>
      <c r="AS766" s="169"/>
      <c r="AT766" s="169"/>
      <c r="AU766" s="169"/>
      <c r="AV766" s="169"/>
      <c r="AW766" s="169"/>
      <c r="AX766" s="169"/>
      <c r="AY766" s="169"/>
      <c r="AZ766" s="169"/>
      <c r="BA766" s="169"/>
      <c r="BB766" s="169"/>
      <c r="BC766" s="169"/>
      <c r="BD766" s="169"/>
      <c r="BE766" s="169"/>
      <c r="BF766" s="169"/>
      <c r="BG766" s="169"/>
      <c r="BH766" s="169"/>
    </row>
    <row r="767" spans="1:60" x14ac:dyDescent="0.2">
      <c r="A767" s="178" t="s">
        <v>211</v>
      </c>
      <c r="B767" s="182" t="s">
        <v>184</v>
      </c>
      <c r="C767" s="211" t="s">
        <v>185</v>
      </c>
      <c r="D767" s="185"/>
      <c r="E767" s="189"/>
      <c r="F767" s="195"/>
      <c r="G767" s="195">
        <f>SUMIF(AG768:AG770,"&lt;&gt;NOR",G768:G770)</f>
        <v>0</v>
      </c>
      <c r="H767" s="195"/>
      <c r="I767" s="195">
        <f>SUM(I768:I770)</f>
        <v>0</v>
      </c>
      <c r="J767" s="195"/>
      <c r="K767" s="195">
        <f>SUM(K768:K770)</f>
        <v>0</v>
      </c>
      <c r="L767" s="195"/>
      <c r="M767" s="195">
        <f>SUM(M768:M770)</f>
        <v>0</v>
      </c>
      <c r="N767" s="195"/>
      <c r="O767" s="195">
        <f>SUM(O768:O770)</f>
        <v>0</v>
      </c>
      <c r="P767" s="195"/>
      <c r="Q767" s="195">
        <f>SUM(Q768:Q770)</f>
        <v>0</v>
      </c>
      <c r="R767" s="195"/>
      <c r="S767" s="195"/>
      <c r="T767" s="195"/>
      <c r="U767" s="196">
        <f>SUM(U768:U770)</f>
        <v>0</v>
      </c>
      <c r="V767" s="195"/>
      <c r="AG767" t="s">
        <v>212</v>
      </c>
    </row>
    <row r="768" spans="1:60" outlineLevel="1" x14ac:dyDescent="0.2">
      <c r="A768" s="170">
        <v>277</v>
      </c>
      <c r="B768" s="181" t="s">
        <v>1124</v>
      </c>
      <c r="C768" s="209" t="s">
        <v>1125</v>
      </c>
      <c r="D768" s="183" t="s">
        <v>268</v>
      </c>
      <c r="E768" s="187">
        <v>1</v>
      </c>
      <c r="F768" s="192"/>
      <c r="G768" s="193">
        <f>ROUND(E768*F768,2)</f>
        <v>0</v>
      </c>
      <c r="H768" s="192"/>
      <c r="I768" s="193">
        <f>ROUND(E768*H768,2)</f>
        <v>0</v>
      </c>
      <c r="J768" s="192"/>
      <c r="K768" s="193">
        <f>ROUND(E768*J768,2)</f>
        <v>0</v>
      </c>
      <c r="L768" s="193">
        <v>15</v>
      </c>
      <c r="M768" s="193">
        <f>G768*(1+L768/100)</f>
        <v>0</v>
      </c>
      <c r="N768" s="193">
        <v>0</v>
      </c>
      <c r="O768" s="193">
        <f>ROUND(E768*N768,2)</f>
        <v>0</v>
      </c>
      <c r="P768" s="193">
        <v>0</v>
      </c>
      <c r="Q768" s="193">
        <f>ROUND(E768*P768,2)</f>
        <v>0</v>
      </c>
      <c r="R768" s="193"/>
      <c r="S768" s="193" t="s">
        <v>269</v>
      </c>
      <c r="T768" s="193">
        <v>0</v>
      </c>
      <c r="U768" s="194">
        <f>ROUND(E768*T768,2)</f>
        <v>0</v>
      </c>
      <c r="V768" s="193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 t="s">
        <v>218</v>
      </c>
      <c r="AH768" s="169"/>
      <c r="AI768" s="169"/>
      <c r="AJ768" s="169"/>
      <c r="AK768" s="169"/>
      <c r="AL768" s="169"/>
      <c r="AM768" s="169"/>
      <c r="AN768" s="169"/>
      <c r="AO768" s="169"/>
      <c r="AP768" s="169"/>
      <c r="AQ768" s="169"/>
      <c r="AR768" s="169"/>
      <c r="AS768" s="169"/>
      <c r="AT768" s="169"/>
      <c r="AU768" s="169"/>
      <c r="AV768" s="169"/>
      <c r="AW768" s="169"/>
      <c r="AX768" s="169"/>
      <c r="AY768" s="169"/>
      <c r="AZ768" s="169"/>
      <c r="BA768" s="169"/>
      <c r="BB768" s="169"/>
      <c r="BC768" s="169"/>
      <c r="BD768" s="169"/>
      <c r="BE768" s="169"/>
      <c r="BF768" s="169"/>
      <c r="BG768" s="169"/>
      <c r="BH768" s="169"/>
    </row>
    <row r="769" spans="1:60" outlineLevel="1" x14ac:dyDescent="0.2">
      <c r="A769" s="170">
        <v>278</v>
      </c>
      <c r="B769" s="181" t="s">
        <v>1126</v>
      </c>
      <c r="C769" s="209" t="s">
        <v>1127</v>
      </c>
      <c r="D769" s="183" t="s">
        <v>268</v>
      </c>
      <c r="E769" s="187">
        <v>1</v>
      </c>
      <c r="F769" s="192"/>
      <c r="G769" s="193">
        <f>ROUND(E769*F769,2)</f>
        <v>0</v>
      </c>
      <c r="H769" s="192"/>
      <c r="I769" s="193">
        <f>ROUND(E769*H769,2)</f>
        <v>0</v>
      </c>
      <c r="J769" s="192"/>
      <c r="K769" s="193">
        <f>ROUND(E769*J769,2)</f>
        <v>0</v>
      </c>
      <c r="L769" s="193">
        <v>15</v>
      </c>
      <c r="M769" s="193">
        <f>G769*(1+L769/100)</f>
        <v>0</v>
      </c>
      <c r="N769" s="193">
        <v>0</v>
      </c>
      <c r="O769" s="193">
        <f>ROUND(E769*N769,2)</f>
        <v>0</v>
      </c>
      <c r="P769" s="193">
        <v>0</v>
      </c>
      <c r="Q769" s="193">
        <f>ROUND(E769*P769,2)</f>
        <v>0</v>
      </c>
      <c r="R769" s="193"/>
      <c r="S769" s="193" t="s">
        <v>269</v>
      </c>
      <c r="T769" s="193">
        <v>0</v>
      </c>
      <c r="U769" s="194">
        <f>ROUND(E769*T769,2)</f>
        <v>0</v>
      </c>
      <c r="V769" s="193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 t="s">
        <v>218</v>
      </c>
      <c r="AH769" s="169"/>
      <c r="AI769" s="169"/>
      <c r="AJ769" s="169"/>
      <c r="AK769" s="169"/>
      <c r="AL769" s="169"/>
      <c r="AM769" s="169"/>
      <c r="AN769" s="169"/>
      <c r="AO769" s="169"/>
      <c r="AP769" s="169"/>
      <c r="AQ769" s="169"/>
      <c r="AR769" s="169"/>
      <c r="AS769" s="169"/>
      <c r="AT769" s="169"/>
      <c r="AU769" s="169"/>
      <c r="AV769" s="169"/>
      <c r="AW769" s="169"/>
      <c r="AX769" s="169"/>
      <c r="AY769" s="169"/>
      <c r="AZ769" s="169"/>
      <c r="BA769" s="169"/>
      <c r="BB769" s="169"/>
      <c r="BC769" s="169"/>
      <c r="BD769" s="169"/>
      <c r="BE769" s="169"/>
      <c r="BF769" s="169"/>
      <c r="BG769" s="169"/>
      <c r="BH769" s="169"/>
    </row>
    <row r="770" spans="1:60" ht="22.5" outlineLevel="1" x14ac:dyDescent="0.2">
      <c r="A770" s="170"/>
      <c r="B770" s="181"/>
      <c r="C770" s="272" t="s">
        <v>1128</v>
      </c>
      <c r="D770" s="273"/>
      <c r="E770" s="274"/>
      <c r="F770" s="275"/>
      <c r="G770" s="276"/>
      <c r="H770" s="193"/>
      <c r="I770" s="193"/>
      <c r="J770" s="193"/>
      <c r="K770" s="193"/>
      <c r="L770" s="193"/>
      <c r="M770" s="193"/>
      <c r="N770" s="193"/>
      <c r="O770" s="193"/>
      <c r="P770" s="193"/>
      <c r="Q770" s="193"/>
      <c r="R770" s="193"/>
      <c r="S770" s="193"/>
      <c r="T770" s="193"/>
      <c r="U770" s="194"/>
      <c r="V770" s="193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 t="s">
        <v>220</v>
      </c>
      <c r="AH770" s="169"/>
      <c r="AI770" s="169"/>
      <c r="AJ770" s="169"/>
      <c r="AK770" s="169"/>
      <c r="AL770" s="169"/>
      <c r="AM770" s="169"/>
      <c r="AN770" s="169"/>
      <c r="AO770" s="169"/>
      <c r="AP770" s="169"/>
      <c r="AQ770" s="169"/>
      <c r="AR770" s="169"/>
      <c r="AS770" s="169"/>
      <c r="AT770" s="169"/>
      <c r="AU770" s="169"/>
      <c r="AV770" s="169"/>
      <c r="AW770" s="169"/>
      <c r="AX770" s="169"/>
      <c r="AY770" s="169"/>
      <c r="AZ770" s="169"/>
      <c r="BA770" s="177" t="str">
        <f>C770</f>
        <v>ODVĚTRÁNÍ MÍST.Č. 1.6  NA FASÁDU VZT POTRUBÍM o150 MM OBOUSTRANNĚ ZAKRYTÝM MŘÍŽKOU SE SÍTÍ PROTI HMYZU A HLODAVCŮM - U PODLAHY (350) A STROPU (2250)</v>
      </c>
      <c r="BB770" s="169"/>
      <c r="BC770" s="169"/>
      <c r="BD770" s="169"/>
      <c r="BE770" s="169"/>
      <c r="BF770" s="169"/>
      <c r="BG770" s="169"/>
      <c r="BH770" s="169"/>
    </row>
    <row r="771" spans="1:60" x14ac:dyDescent="0.2">
      <c r="A771" s="178" t="s">
        <v>211</v>
      </c>
      <c r="B771" s="182" t="s">
        <v>186</v>
      </c>
      <c r="C771" s="211" t="s">
        <v>30</v>
      </c>
      <c r="D771" s="185"/>
      <c r="E771" s="189"/>
      <c r="F771" s="195"/>
      <c r="G771" s="195">
        <f>SUMIF(AG772:AG775,"&lt;&gt;NOR",G772:G775)</f>
        <v>0</v>
      </c>
      <c r="H771" s="195"/>
      <c r="I771" s="195">
        <f>SUM(I772:I775)</f>
        <v>0</v>
      </c>
      <c r="J771" s="195"/>
      <c r="K771" s="195">
        <f>SUM(K772:K775)</f>
        <v>0</v>
      </c>
      <c r="L771" s="195"/>
      <c r="M771" s="195">
        <f>SUM(M772:M775)</f>
        <v>0</v>
      </c>
      <c r="N771" s="195"/>
      <c r="O771" s="195">
        <f>SUM(O772:O775)</f>
        <v>0</v>
      </c>
      <c r="P771" s="195"/>
      <c r="Q771" s="195">
        <f>SUM(Q772:Q775)</f>
        <v>0</v>
      </c>
      <c r="R771" s="195"/>
      <c r="S771" s="195"/>
      <c r="T771" s="195"/>
      <c r="U771" s="196">
        <f>SUM(U772:U775)</f>
        <v>0</v>
      </c>
      <c r="V771" s="195"/>
      <c r="AG771" t="s">
        <v>212</v>
      </c>
    </row>
    <row r="772" spans="1:60" outlineLevel="1" x14ac:dyDescent="0.2">
      <c r="A772" s="170">
        <v>279</v>
      </c>
      <c r="B772" s="181" t="s">
        <v>1129</v>
      </c>
      <c r="C772" s="209" t="s">
        <v>1130</v>
      </c>
      <c r="D772" s="183" t="s">
        <v>268</v>
      </c>
      <c r="E772" s="187">
        <v>1</v>
      </c>
      <c r="F772" s="192"/>
      <c r="G772" s="193">
        <f>ROUND(E772*F772,2)</f>
        <v>0</v>
      </c>
      <c r="H772" s="192"/>
      <c r="I772" s="193">
        <f>ROUND(E772*H772,2)</f>
        <v>0</v>
      </c>
      <c r="J772" s="192"/>
      <c r="K772" s="193">
        <f>ROUND(E772*J772,2)</f>
        <v>0</v>
      </c>
      <c r="L772" s="193">
        <v>15</v>
      </c>
      <c r="M772" s="193">
        <f>G772*(1+L772/100)</f>
        <v>0</v>
      </c>
      <c r="N772" s="193">
        <v>0</v>
      </c>
      <c r="O772" s="193">
        <f>ROUND(E772*N772,2)</f>
        <v>0</v>
      </c>
      <c r="P772" s="193">
        <v>0</v>
      </c>
      <c r="Q772" s="193">
        <f>ROUND(E772*P772,2)</f>
        <v>0</v>
      </c>
      <c r="R772" s="193"/>
      <c r="S772" s="193" t="s">
        <v>269</v>
      </c>
      <c r="T772" s="193">
        <v>0</v>
      </c>
      <c r="U772" s="194">
        <f>ROUND(E772*T772,2)</f>
        <v>0</v>
      </c>
      <c r="V772" s="193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 t="s">
        <v>218</v>
      </c>
      <c r="AH772" s="169"/>
      <c r="AI772" s="169"/>
      <c r="AJ772" s="169"/>
      <c r="AK772" s="169"/>
      <c r="AL772" s="169"/>
      <c r="AM772" s="169"/>
      <c r="AN772" s="169"/>
      <c r="AO772" s="169"/>
      <c r="AP772" s="169"/>
      <c r="AQ772" s="169"/>
      <c r="AR772" s="169"/>
      <c r="AS772" s="169"/>
      <c r="AT772" s="169"/>
      <c r="AU772" s="169"/>
      <c r="AV772" s="169"/>
      <c r="AW772" s="169"/>
      <c r="AX772" s="169"/>
      <c r="AY772" s="169"/>
      <c r="AZ772" s="169"/>
      <c r="BA772" s="169"/>
      <c r="BB772" s="169"/>
      <c r="BC772" s="169"/>
      <c r="BD772" s="169"/>
      <c r="BE772" s="169"/>
      <c r="BF772" s="169"/>
      <c r="BG772" s="169"/>
      <c r="BH772" s="169"/>
    </row>
    <row r="773" spans="1:60" outlineLevel="1" x14ac:dyDescent="0.2">
      <c r="A773" s="170">
        <v>280</v>
      </c>
      <c r="B773" s="181" t="s">
        <v>1131</v>
      </c>
      <c r="C773" s="209" t="s">
        <v>1132</v>
      </c>
      <c r="D773" s="183" t="s">
        <v>268</v>
      </c>
      <c r="E773" s="187">
        <v>1</v>
      </c>
      <c r="F773" s="192"/>
      <c r="G773" s="193">
        <f>ROUND(E773*F773,2)</f>
        <v>0</v>
      </c>
      <c r="H773" s="192"/>
      <c r="I773" s="193">
        <f>ROUND(E773*H773,2)</f>
        <v>0</v>
      </c>
      <c r="J773" s="192"/>
      <c r="K773" s="193">
        <f>ROUND(E773*J773,2)</f>
        <v>0</v>
      </c>
      <c r="L773" s="193">
        <v>15</v>
      </c>
      <c r="M773" s="193">
        <f>G773*(1+L773/100)</f>
        <v>0</v>
      </c>
      <c r="N773" s="193">
        <v>0</v>
      </c>
      <c r="O773" s="193">
        <f>ROUND(E773*N773,2)</f>
        <v>0</v>
      </c>
      <c r="P773" s="193">
        <v>0</v>
      </c>
      <c r="Q773" s="193">
        <f>ROUND(E773*P773,2)</f>
        <v>0</v>
      </c>
      <c r="R773" s="193"/>
      <c r="S773" s="193" t="s">
        <v>269</v>
      </c>
      <c r="T773" s="193">
        <v>0</v>
      </c>
      <c r="U773" s="194">
        <f>ROUND(E773*T773,2)</f>
        <v>0</v>
      </c>
      <c r="V773" s="193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 t="s">
        <v>218</v>
      </c>
      <c r="AH773" s="169"/>
      <c r="AI773" s="169"/>
      <c r="AJ773" s="169"/>
      <c r="AK773" s="169"/>
      <c r="AL773" s="169"/>
      <c r="AM773" s="169"/>
      <c r="AN773" s="169"/>
      <c r="AO773" s="169"/>
      <c r="AP773" s="169"/>
      <c r="AQ773" s="169"/>
      <c r="AR773" s="169"/>
      <c r="AS773" s="169"/>
      <c r="AT773" s="169"/>
      <c r="AU773" s="169"/>
      <c r="AV773" s="169"/>
      <c r="AW773" s="169"/>
      <c r="AX773" s="169"/>
      <c r="AY773" s="169"/>
      <c r="AZ773" s="169"/>
      <c r="BA773" s="169"/>
      <c r="BB773" s="169"/>
      <c r="BC773" s="169"/>
      <c r="BD773" s="169"/>
      <c r="BE773" s="169"/>
      <c r="BF773" s="169"/>
      <c r="BG773" s="169"/>
      <c r="BH773" s="169"/>
    </row>
    <row r="774" spans="1:60" outlineLevel="1" x14ac:dyDescent="0.2">
      <c r="A774" s="170">
        <v>281</v>
      </c>
      <c r="B774" s="181" t="s">
        <v>1133</v>
      </c>
      <c r="C774" s="209" t="s">
        <v>1134</v>
      </c>
      <c r="D774" s="183" t="s">
        <v>268</v>
      </c>
      <c r="E774" s="187">
        <v>1</v>
      </c>
      <c r="F774" s="192"/>
      <c r="G774" s="193">
        <f>ROUND(E774*F774,2)</f>
        <v>0</v>
      </c>
      <c r="H774" s="192"/>
      <c r="I774" s="193">
        <f>ROUND(E774*H774,2)</f>
        <v>0</v>
      </c>
      <c r="J774" s="192"/>
      <c r="K774" s="193">
        <f>ROUND(E774*J774,2)</f>
        <v>0</v>
      </c>
      <c r="L774" s="193">
        <v>15</v>
      </c>
      <c r="M774" s="193">
        <f>G774*(1+L774/100)</f>
        <v>0</v>
      </c>
      <c r="N774" s="193">
        <v>0</v>
      </c>
      <c r="O774" s="193">
        <f>ROUND(E774*N774,2)</f>
        <v>0</v>
      </c>
      <c r="P774" s="193">
        <v>0</v>
      </c>
      <c r="Q774" s="193">
        <f>ROUND(E774*P774,2)</f>
        <v>0</v>
      </c>
      <c r="R774" s="193"/>
      <c r="S774" s="193" t="s">
        <v>269</v>
      </c>
      <c r="T774" s="193">
        <v>0</v>
      </c>
      <c r="U774" s="194">
        <f>ROUND(E774*T774,2)</f>
        <v>0</v>
      </c>
      <c r="V774" s="193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 t="s">
        <v>218</v>
      </c>
      <c r="AH774" s="169"/>
      <c r="AI774" s="169"/>
      <c r="AJ774" s="169"/>
      <c r="AK774" s="169"/>
      <c r="AL774" s="169"/>
      <c r="AM774" s="169"/>
      <c r="AN774" s="169"/>
      <c r="AO774" s="169"/>
      <c r="AP774" s="169"/>
      <c r="AQ774" s="169"/>
      <c r="AR774" s="169"/>
      <c r="AS774" s="169"/>
      <c r="AT774" s="169"/>
      <c r="AU774" s="169"/>
      <c r="AV774" s="169"/>
      <c r="AW774" s="169"/>
      <c r="AX774" s="169"/>
      <c r="AY774" s="169"/>
      <c r="AZ774" s="169"/>
      <c r="BA774" s="169"/>
      <c r="BB774" s="169"/>
      <c r="BC774" s="169"/>
      <c r="BD774" s="169"/>
      <c r="BE774" s="169"/>
      <c r="BF774" s="169"/>
      <c r="BG774" s="169"/>
      <c r="BH774" s="169"/>
    </row>
    <row r="775" spans="1:60" outlineLevel="1" x14ac:dyDescent="0.2">
      <c r="A775" s="197">
        <v>282</v>
      </c>
      <c r="B775" s="198" t="s">
        <v>1135</v>
      </c>
      <c r="C775" s="212" t="s">
        <v>1136</v>
      </c>
      <c r="D775" s="199" t="s">
        <v>268</v>
      </c>
      <c r="E775" s="200">
        <v>1</v>
      </c>
      <c r="F775" s="201"/>
      <c r="G775" s="202">
        <f>ROUND(E775*F775,2)</f>
        <v>0</v>
      </c>
      <c r="H775" s="201"/>
      <c r="I775" s="202">
        <f>ROUND(E775*H775,2)</f>
        <v>0</v>
      </c>
      <c r="J775" s="201"/>
      <c r="K775" s="202">
        <f>ROUND(E775*J775,2)</f>
        <v>0</v>
      </c>
      <c r="L775" s="202">
        <v>15</v>
      </c>
      <c r="M775" s="202">
        <f>G775*(1+L775/100)</f>
        <v>0</v>
      </c>
      <c r="N775" s="202">
        <v>0</v>
      </c>
      <c r="O775" s="202">
        <f>ROUND(E775*N775,2)</f>
        <v>0</v>
      </c>
      <c r="P775" s="202">
        <v>0</v>
      </c>
      <c r="Q775" s="202">
        <f>ROUND(E775*P775,2)</f>
        <v>0</v>
      </c>
      <c r="R775" s="202"/>
      <c r="S775" s="202" t="s">
        <v>269</v>
      </c>
      <c r="T775" s="202">
        <v>0</v>
      </c>
      <c r="U775" s="203">
        <f>ROUND(E775*T775,2)</f>
        <v>0</v>
      </c>
      <c r="V775" s="202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 t="s">
        <v>218</v>
      </c>
      <c r="AH775" s="169"/>
      <c r="AI775" s="169"/>
      <c r="AJ775" s="169"/>
      <c r="AK775" s="169"/>
      <c r="AL775" s="169"/>
      <c r="AM775" s="169"/>
      <c r="AN775" s="169"/>
      <c r="AO775" s="169"/>
      <c r="AP775" s="169"/>
      <c r="AQ775" s="169"/>
      <c r="AR775" s="169"/>
      <c r="AS775" s="169"/>
      <c r="AT775" s="169"/>
      <c r="AU775" s="169"/>
      <c r="AV775" s="169"/>
      <c r="AW775" s="169"/>
      <c r="AX775" s="169"/>
      <c r="AY775" s="169"/>
      <c r="AZ775" s="169"/>
      <c r="BA775" s="169"/>
      <c r="BB775" s="169"/>
      <c r="BC775" s="169"/>
      <c r="BD775" s="169"/>
      <c r="BE775" s="169"/>
      <c r="BF775" s="169"/>
      <c r="BG775" s="169"/>
      <c r="BH775" s="169"/>
    </row>
    <row r="776" spans="1:60" x14ac:dyDescent="0.2">
      <c r="A776" s="6"/>
      <c r="B776" s="7" t="s">
        <v>1138</v>
      </c>
      <c r="C776" s="213" t="s">
        <v>1138</v>
      </c>
      <c r="D776" s="9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AE776">
        <v>15</v>
      </c>
      <c r="AF776">
        <v>21</v>
      </c>
    </row>
    <row r="777" spans="1:60" x14ac:dyDescent="0.2">
      <c r="A777" s="204"/>
      <c r="B777" s="205" t="s">
        <v>31</v>
      </c>
      <c r="C777" s="214" t="s">
        <v>1138</v>
      </c>
      <c r="D777" s="206"/>
      <c r="E777" s="207"/>
      <c r="F777" s="207"/>
      <c r="G777" s="208">
        <f>G7+G62+G64+G114+G190+G249+G282+G330+G356+G383+G393+G398+G408+G413+G418+G420+G466+G471+G491+G559+G588+G618+G686+G694+G718+G733+G738+G758+G762+G767+G771</f>
        <v>-18000</v>
      </c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AE777" s="102">
        <f>+G777</f>
        <v>-18000</v>
      </c>
      <c r="AF777">
        <f>SUMIF(L7:L775,AF776,G7:G775)</f>
        <v>0</v>
      </c>
      <c r="AG777" t="s">
        <v>1139</v>
      </c>
    </row>
    <row r="778" spans="1:60" x14ac:dyDescent="0.2">
      <c r="A778" s="6"/>
      <c r="B778" s="7" t="s">
        <v>1138</v>
      </c>
      <c r="C778" s="213" t="s">
        <v>1138</v>
      </c>
      <c r="D778" s="9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60" x14ac:dyDescent="0.2">
      <c r="A779" s="6"/>
      <c r="B779" s="7" t="s">
        <v>1138</v>
      </c>
      <c r="C779" s="213" t="s">
        <v>1138</v>
      </c>
      <c r="D779" s="9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60" x14ac:dyDescent="0.2">
      <c r="A780" s="284" t="s">
        <v>1140</v>
      </c>
      <c r="B780" s="284"/>
      <c r="C780" s="285"/>
      <c r="D780" s="9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60" x14ac:dyDescent="0.2">
      <c r="A781" s="286"/>
      <c r="B781" s="287"/>
      <c r="C781" s="288"/>
      <c r="D781" s="287"/>
      <c r="E781" s="287"/>
      <c r="F781" s="287"/>
      <c r="G781" s="289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AG781" t="s">
        <v>1141</v>
      </c>
    </row>
    <row r="782" spans="1:60" x14ac:dyDescent="0.2">
      <c r="A782" s="290"/>
      <c r="B782" s="291"/>
      <c r="C782" s="292"/>
      <c r="D782" s="291"/>
      <c r="E782" s="291"/>
      <c r="F782" s="291"/>
      <c r="G782" s="293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60" x14ac:dyDescent="0.2">
      <c r="A783" s="290"/>
      <c r="B783" s="291"/>
      <c r="C783" s="292"/>
      <c r="D783" s="291"/>
      <c r="E783" s="291"/>
      <c r="F783" s="291"/>
      <c r="G783" s="293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60" x14ac:dyDescent="0.2">
      <c r="A784" s="290"/>
      <c r="B784" s="291"/>
      <c r="C784" s="292"/>
      <c r="D784" s="291"/>
      <c r="E784" s="291"/>
      <c r="F784" s="291"/>
      <c r="G784" s="293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33" x14ac:dyDescent="0.2">
      <c r="A785" s="294"/>
      <c r="B785" s="295"/>
      <c r="C785" s="296"/>
      <c r="D785" s="295"/>
      <c r="E785" s="295"/>
      <c r="F785" s="295"/>
      <c r="G785" s="297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33" x14ac:dyDescent="0.2">
      <c r="A786" s="6"/>
      <c r="B786" s="7" t="s">
        <v>1138</v>
      </c>
      <c r="C786" s="213" t="s">
        <v>1138</v>
      </c>
      <c r="D786" s="9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33" x14ac:dyDescent="0.2">
      <c r="C787" s="215"/>
      <c r="D787" s="164"/>
      <c r="AG787" t="s">
        <v>1142</v>
      </c>
    </row>
    <row r="788" spans="1:33" x14ac:dyDescent="0.2">
      <c r="D788" s="164"/>
    </row>
    <row r="789" spans="1:33" x14ac:dyDescent="0.2">
      <c r="D789" s="164"/>
    </row>
    <row r="790" spans="1:33" x14ac:dyDescent="0.2">
      <c r="D790" s="164"/>
    </row>
    <row r="791" spans="1:33" x14ac:dyDescent="0.2">
      <c r="D791" s="164"/>
    </row>
    <row r="792" spans="1:33" x14ac:dyDescent="0.2">
      <c r="D792" s="164"/>
    </row>
    <row r="793" spans="1:33" x14ac:dyDescent="0.2">
      <c r="D793" s="164"/>
    </row>
    <row r="794" spans="1:33" x14ac:dyDescent="0.2">
      <c r="D794" s="164"/>
    </row>
    <row r="795" spans="1:33" x14ac:dyDescent="0.2">
      <c r="D795" s="164"/>
    </row>
    <row r="796" spans="1:33" x14ac:dyDescent="0.2">
      <c r="D796" s="164"/>
    </row>
    <row r="797" spans="1:33" x14ac:dyDescent="0.2">
      <c r="D797" s="164"/>
    </row>
    <row r="798" spans="1:33" x14ac:dyDescent="0.2">
      <c r="D798" s="164"/>
    </row>
    <row r="799" spans="1:33" x14ac:dyDescent="0.2">
      <c r="D799" s="164"/>
    </row>
    <row r="800" spans="1:33" x14ac:dyDescent="0.2">
      <c r="D800" s="164"/>
    </row>
    <row r="801" spans="4:4" x14ac:dyDescent="0.2">
      <c r="D801" s="164"/>
    </row>
    <row r="802" spans="4:4" x14ac:dyDescent="0.2">
      <c r="D802" s="164"/>
    </row>
    <row r="803" spans="4:4" x14ac:dyDescent="0.2">
      <c r="D803" s="164"/>
    </row>
    <row r="804" spans="4:4" x14ac:dyDescent="0.2">
      <c r="D804" s="164"/>
    </row>
    <row r="805" spans="4:4" x14ac:dyDescent="0.2">
      <c r="D805" s="164"/>
    </row>
    <row r="806" spans="4:4" x14ac:dyDescent="0.2">
      <c r="D806" s="164"/>
    </row>
    <row r="807" spans="4:4" x14ac:dyDescent="0.2">
      <c r="D807" s="164"/>
    </row>
    <row r="808" spans="4:4" x14ac:dyDescent="0.2">
      <c r="D808" s="164"/>
    </row>
    <row r="809" spans="4:4" x14ac:dyDescent="0.2">
      <c r="D809" s="164"/>
    </row>
    <row r="810" spans="4:4" x14ac:dyDescent="0.2">
      <c r="D810" s="164"/>
    </row>
    <row r="811" spans="4:4" x14ac:dyDescent="0.2">
      <c r="D811" s="164"/>
    </row>
    <row r="812" spans="4:4" x14ac:dyDescent="0.2">
      <c r="D812" s="164"/>
    </row>
    <row r="813" spans="4:4" x14ac:dyDescent="0.2">
      <c r="D813" s="164"/>
    </row>
    <row r="814" spans="4:4" x14ac:dyDescent="0.2">
      <c r="D814" s="164"/>
    </row>
    <row r="815" spans="4:4" x14ac:dyDescent="0.2">
      <c r="D815" s="164"/>
    </row>
    <row r="816" spans="4:4" x14ac:dyDescent="0.2">
      <c r="D816" s="164"/>
    </row>
    <row r="817" spans="4:4" x14ac:dyDescent="0.2">
      <c r="D817" s="164"/>
    </row>
    <row r="818" spans="4:4" x14ac:dyDescent="0.2">
      <c r="D818" s="164"/>
    </row>
    <row r="819" spans="4:4" x14ac:dyDescent="0.2">
      <c r="D819" s="164"/>
    </row>
    <row r="820" spans="4:4" x14ac:dyDescent="0.2">
      <c r="D820" s="164"/>
    </row>
    <row r="821" spans="4:4" x14ac:dyDescent="0.2">
      <c r="D821" s="164"/>
    </row>
    <row r="822" spans="4:4" x14ac:dyDescent="0.2">
      <c r="D822" s="164"/>
    </row>
    <row r="823" spans="4:4" x14ac:dyDescent="0.2">
      <c r="D823" s="164"/>
    </row>
    <row r="824" spans="4:4" x14ac:dyDescent="0.2">
      <c r="D824" s="164"/>
    </row>
    <row r="825" spans="4:4" x14ac:dyDescent="0.2">
      <c r="D825" s="164"/>
    </row>
    <row r="826" spans="4:4" x14ac:dyDescent="0.2">
      <c r="D826" s="164"/>
    </row>
    <row r="827" spans="4:4" x14ac:dyDescent="0.2">
      <c r="D827" s="164"/>
    </row>
    <row r="828" spans="4:4" x14ac:dyDescent="0.2">
      <c r="D828" s="164"/>
    </row>
    <row r="829" spans="4:4" x14ac:dyDescent="0.2">
      <c r="D829" s="164"/>
    </row>
    <row r="830" spans="4:4" x14ac:dyDescent="0.2">
      <c r="D830" s="164"/>
    </row>
    <row r="831" spans="4:4" x14ac:dyDescent="0.2">
      <c r="D831" s="164"/>
    </row>
    <row r="832" spans="4:4" x14ac:dyDescent="0.2">
      <c r="D832" s="164"/>
    </row>
    <row r="833" spans="4:4" x14ac:dyDescent="0.2">
      <c r="D833" s="164"/>
    </row>
    <row r="834" spans="4:4" x14ac:dyDescent="0.2">
      <c r="D834" s="164"/>
    </row>
    <row r="835" spans="4:4" x14ac:dyDescent="0.2">
      <c r="D835" s="164"/>
    </row>
    <row r="836" spans="4:4" x14ac:dyDescent="0.2">
      <c r="D836" s="164"/>
    </row>
    <row r="837" spans="4:4" x14ac:dyDescent="0.2">
      <c r="D837" s="164"/>
    </row>
    <row r="838" spans="4:4" x14ac:dyDescent="0.2">
      <c r="D838" s="164"/>
    </row>
    <row r="839" spans="4:4" x14ac:dyDescent="0.2">
      <c r="D839" s="164"/>
    </row>
    <row r="840" spans="4:4" x14ac:dyDescent="0.2">
      <c r="D840" s="164"/>
    </row>
    <row r="841" spans="4:4" x14ac:dyDescent="0.2">
      <c r="D841" s="164"/>
    </row>
    <row r="842" spans="4:4" x14ac:dyDescent="0.2">
      <c r="D842" s="164"/>
    </row>
    <row r="843" spans="4:4" x14ac:dyDescent="0.2">
      <c r="D843" s="164"/>
    </row>
    <row r="844" spans="4:4" x14ac:dyDescent="0.2">
      <c r="D844" s="164"/>
    </row>
    <row r="845" spans="4:4" x14ac:dyDescent="0.2">
      <c r="D845" s="164"/>
    </row>
    <row r="846" spans="4:4" x14ac:dyDescent="0.2">
      <c r="D846" s="164"/>
    </row>
    <row r="847" spans="4:4" x14ac:dyDescent="0.2">
      <c r="D847" s="164"/>
    </row>
    <row r="848" spans="4:4" x14ac:dyDescent="0.2">
      <c r="D848" s="164"/>
    </row>
    <row r="849" spans="4:4" x14ac:dyDescent="0.2">
      <c r="D849" s="164"/>
    </row>
    <row r="850" spans="4:4" x14ac:dyDescent="0.2">
      <c r="D850" s="164"/>
    </row>
    <row r="851" spans="4:4" x14ac:dyDescent="0.2">
      <c r="D851" s="164"/>
    </row>
    <row r="852" spans="4:4" x14ac:dyDescent="0.2">
      <c r="D852" s="164"/>
    </row>
    <row r="853" spans="4:4" x14ac:dyDescent="0.2">
      <c r="D853" s="164"/>
    </row>
    <row r="854" spans="4:4" x14ac:dyDescent="0.2">
      <c r="D854" s="164"/>
    </row>
    <row r="855" spans="4:4" x14ac:dyDescent="0.2">
      <c r="D855" s="164"/>
    </row>
    <row r="856" spans="4:4" x14ac:dyDescent="0.2">
      <c r="D856" s="164"/>
    </row>
    <row r="857" spans="4:4" x14ac:dyDescent="0.2">
      <c r="D857" s="164"/>
    </row>
    <row r="858" spans="4:4" x14ac:dyDescent="0.2">
      <c r="D858" s="164"/>
    </row>
    <row r="859" spans="4:4" x14ac:dyDescent="0.2">
      <c r="D859" s="164"/>
    </row>
    <row r="860" spans="4:4" x14ac:dyDescent="0.2">
      <c r="D860" s="164"/>
    </row>
    <row r="861" spans="4:4" x14ac:dyDescent="0.2">
      <c r="D861" s="164"/>
    </row>
    <row r="862" spans="4:4" x14ac:dyDescent="0.2">
      <c r="D862" s="164"/>
    </row>
    <row r="863" spans="4:4" x14ac:dyDescent="0.2">
      <c r="D863" s="164"/>
    </row>
    <row r="864" spans="4:4" x14ac:dyDescent="0.2">
      <c r="D864" s="164"/>
    </row>
    <row r="865" spans="4:4" x14ac:dyDescent="0.2">
      <c r="D865" s="164"/>
    </row>
    <row r="866" spans="4:4" x14ac:dyDescent="0.2">
      <c r="D866" s="164"/>
    </row>
    <row r="867" spans="4:4" x14ac:dyDescent="0.2">
      <c r="D867" s="164"/>
    </row>
    <row r="868" spans="4:4" x14ac:dyDescent="0.2">
      <c r="D868" s="164"/>
    </row>
    <row r="869" spans="4:4" x14ac:dyDescent="0.2">
      <c r="D869" s="164"/>
    </row>
    <row r="870" spans="4:4" x14ac:dyDescent="0.2">
      <c r="D870" s="164"/>
    </row>
    <row r="871" spans="4:4" x14ac:dyDescent="0.2">
      <c r="D871" s="164"/>
    </row>
    <row r="872" spans="4:4" x14ac:dyDescent="0.2">
      <c r="D872" s="164"/>
    </row>
    <row r="873" spans="4:4" x14ac:dyDescent="0.2">
      <c r="D873" s="164"/>
    </row>
    <row r="874" spans="4:4" x14ac:dyDescent="0.2">
      <c r="D874" s="164"/>
    </row>
    <row r="875" spans="4:4" x14ac:dyDescent="0.2">
      <c r="D875" s="164"/>
    </row>
    <row r="876" spans="4:4" x14ac:dyDescent="0.2">
      <c r="D876" s="164"/>
    </row>
    <row r="877" spans="4:4" x14ac:dyDescent="0.2">
      <c r="D877" s="164"/>
    </row>
    <row r="878" spans="4:4" x14ac:dyDescent="0.2">
      <c r="D878" s="164"/>
    </row>
    <row r="879" spans="4:4" x14ac:dyDescent="0.2">
      <c r="D879" s="164"/>
    </row>
    <row r="880" spans="4:4" x14ac:dyDescent="0.2">
      <c r="D880" s="164"/>
    </row>
    <row r="881" spans="4:4" x14ac:dyDescent="0.2">
      <c r="D881" s="164"/>
    </row>
    <row r="882" spans="4:4" x14ac:dyDescent="0.2">
      <c r="D882" s="164"/>
    </row>
    <row r="883" spans="4:4" x14ac:dyDescent="0.2">
      <c r="D883" s="164"/>
    </row>
    <row r="884" spans="4:4" x14ac:dyDescent="0.2">
      <c r="D884" s="164"/>
    </row>
    <row r="885" spans="4:4" x14ac:dyDescent="0.2">
      <c r="D885" s="164"/>
    </row>
    <row r="886" spans="4:4" x14ac:dyDescent="0.2">
      <c r="D886" s="164"/>
    </row>
    <row r="887" spans="4:4" x14ac:dyDescent="0.2">
      <c r="D887" s="164"/>
    </row>
    <row r="888" spans="4:4" x14ac:dyDescent="0.2">
      <c r="D888" s="164"/>
    </row>
    <row r="889" spans="4:4" x14ac:dyDescent="0.2">
      <c r="D889" s="164"/>
    </row>
    <row r="890" spans="4:4" x14ac:dyDescent="0.2">
      <c r="D890" s="164"/>
    </row>
    <row r="891" spans="4:4" x14ac:dyDescent="0.2">
      <c r="D891" s="164"/>
    </row>
    <row r="892" spans="4:4" x14ac:dyDescent="0.2">
      <c r="D892" s="164"/>
    </row>
    <row r="893" spans="4:4" x14ac:dyDescent="0.2">
      <c r="D893" s="164"/>
    </row>
    <row r="894" spans="4:4" x14ac:dyDescent="0.2">
      <c r="D894" s="164"/>
    </row>
    <row r="895" spans="4:4" x14ac:dyDescent="0.2">
      <c r="D895" s="164"/>
    </row>
    <row r="896" spans="4:4" x14ac:dyDescent="0.2">
      <c r="D896" s="164"/>
    </row>
    <row r="897" spans="4:4" x14ac:dyDescent="0.2">
      <c r="D897" s="164"/>
    </row>
    <row r="898" spans="4:4" x14ac:dyDescent="0.2">
      <c r="D898" s="164"/>
    </row>
    <row r="899" spans="4:4" x14ac:dyDescent="0.2">
      <c r="D899" s="164"/>
    </row>
    <row r="900" spans="4:4" x14ac:dyDescent="0.2">
      <c r="D900" s="164"/>
    </row>
    <row r="901" spans="4:4" x14ac:dyDescent="0.2">
      <c r="D901" s="164"/>
    </row>
    <row r="902" spans="4:4" x14ac:dyDescent="0.2">
      <c r="D902" s="164"/>
    </row>
    <row r="903" spans="4:4" x14ac:dyDescent="0.2">
      <c r="D903" s="164"/>
    </row>
    <row r="904" spans="4:4" x14ac:dyDescent="0.2">
      <c r="D904" s="164"/>
    </row>
    <row r="905" spans="4:4" x14ac:dyDescent="0.2">
      <c r="D905" s="164"/>
    </row>
    <row r="906" spans="4:4" x14ac:dyDescent="0.2">
      <c r="D906" s="164"/>
    </row>
    <row r="907" spans="4:4" x14ac:dyDescent="0.2">
      <c r="D907" s="164"/>
    </row>
    <row r="908" spans="4:4" x14ac:dyDescent="0.2">
      <c r="D908" s="164"/>
    </row>
    <row r="909" spans="4:4" x14ac:dyDescent="0.2">
      <c r="D909" s="164"/>
    </row>
    <row r="910" spans="4:4" x14ac:dyDescent="0.2">
      <c r="D910" s="164"/>
    </row>
    <row r="911" spans="4:4" x14ac:dyDescent="0.2">
      <c r="D911" s="164"/>
    </row>
    <row r="912" spans="4:4" x14ac:dyDescent="0.2">
      <c r="D912" s="164"/>
    </row>
    <row r="913" spans="4:4" x14ac:dyDescent="0.2">
      <c r="D913" s="164"/>
    </row>
    <row r="914" spans="4:4" x14ac:dyDescent="0.2">
      <c r="D914" s="164"/>
    </row>
    <row r="915" spans="4:4" x14ac:dyDescent="0.2">
      <c r="D915" s="164"/>
    </row>
    <row r="916" spans="4:4" x14ac:dyDescent="0.2">
      <c r="D916" s="164"/>
    </row>
    <row r="917" spans="4:4" x14ac:dyDescent="0.2">
      <c r="D917" s="164"/>
    </row>
    <row r="918" spans="4:4" x14ac:dyDescent="0.2">
      <c r="D918" s="164"/>
    </row>
    <row r="919" spans="4:4" x14ac:dyDescent="0.2">
      <c r="D919" s="164"/>
    </row>
    <row r="920" spans="4:4" x14ac:dyDescent="0.2">
      <c r="D920" s="164"/>
    </row>
    <row r="921" spans="4:4" x14ac:dyDescent="0.2">
      <c r="D921" s="164"/>
    </row>
    <row r="922" spans="4:4" x14ac:dyDescent="0.2">
      <c r="D922" s="164"/>
    </row>
    <row r="923" spans="4:4" x14ac:dyDescent="0.2">
      <c r="D923" s="164"/>
    </row>
    <row r="924" spans="4:4" x14ac:dyDescent="0.2">
      <c r="D924" s="164"/>
    </row>
    <row r="925" spans="4:4" x14ac:dyDescent="0.2">
      <c r="D925" s="164"/>
    </row>
    <row r="926" spans="4:4" x14ac:dyDescent="0.2">
      <c r="D926" s="164"/>
    </row>
    <row r="927" spans="4:4" x14ac:dyDescent="0.2">
      <c r="D927" s="164"/>
    </row>
    <row r="928" spans="4:4" x14ac:dyDescent="0.2">
      <c r="D928" s="164"/>
    </row>
    <row r="929" spans="4:4" x14ac:dyDescent="0.2">
      <c r="D929" s="164"/>
    </row>
    <row r="930" spans="4:4" x14ac:dyDescent="0.2">
      <c r="D930" s="164"/>
    </row>
    <row r="931" spans="4:4" x14ac:dyDescent="0.2">
      <c r="D931" s="164"/>
    </row>
    <row r="932" spans="4:4" x14ac:dyDescent="0.2">
      <c r="D932" s="164"/>
    </row>
    <row r="933" spans="4:4" x14ac:dyDescent="0.2">
      <c r="D933" s="164"/>
    </row>
    <row r="934" spans="4:4" x14ac:dyDescent="0.2">
      <c r="D934" s="164"/>
    </row>
    <row r="935" spans="4:4" x14ac:dyDescent="0.2">
      <c r="D935" s="164"/>
    </row>
    <row r="936" spans="4:4" x14ac:dyDescent="0.2">
      <c r="D936" s="164"/>
    </row>
    <row r="937" spans="4:4" x14ac:dyDescent="0.2">
      <c r="D937" s="164"/>
    </row>
    <row r="938" spans="4:4" x14ac:dyDescent="0.2">
      <c r="D938" s="164"/>
    </row>
    <row r="939" spans="4:4" x14ac:dyDescent="0.2">
      <c r="D939" s="164"/>
    </row>
    <row r="940" spans="4:4" x14ac:dyDescent="0.2">
      <c r="D940" s="164"/>
    </row>
    <row r="941" spans="4:4" x14ac:dyDescent="0.2">
      <c r="D941" s="164"/>
    </row>
    <row r="942" spans="4:4" x14ac:dyDescent="0.2">
      <c r="D942" s="164"/>
    </row>
    <row r="943" spans="4:4" x14ac:dyDescent="0.2">
      <c r="D943" s="164"/>
    </row>
    <row r="944" spans="4:4" x14ac:dyDescent="0.2">
      <c r="D944" s="164"/>
    </row>
    <row r="945" spans="4:4" x14ac:dyDescent="0.2">
      <c r="D945" s="164"/>
    </row>
    <row r="946" spans="4:4" x14ac:dyDescent="0.2">
      <c r="D946" s="164"/>
    </row>
    <row r="947" spans="4:4" x14ac:dyDescent="0.2">
      <c r="D947" s="164"/>
    </row>
    <row r="948" spans="4:4" x14ac:dyDescent="0.2">
      <c r="D948" s="164"/>
    </row>
    <row r="949" spans="4:4" x14ac:dyDescent="0.2">
      <c r="D949" s="164"/>
    </row>
    <row r="950" spans="4:4" x14ac:dyDescent="0.2">
      <c r="D950" s="164"/>
    </row>
    <row r="951" spans="4:4" x14ac:dyDescent="0.2">
      <c r="D951" s="164"/>
    </row>
    <row r="952" spans="4:4" x14ac:dyDescent="0.2">
      <c r="D952" s="164"/>
    </row>
    <row r="953" spans="4:4" x14ac:dyDescent="0.2">
      <c r="D953" s="164"/>
    </row>
    <row r="954" spans="4:4" x14ac:dyDescent="0.2">
      <c r="D954" s="164"/>
    </row>
    <row r="955" spans="4:4" x14ac:dyDescent="0.2">
      <c r="D955" s="164"/>
    </row>
    <row r="956" spans="4:4" x14ac:dyDescent="0.2">
      <c r="D956" s="164"/>
    </row>
    <row r="957" spans="4:4" x14ac:dyDescent="0.2">
      <c r="D957" s="164"/>
    </row>
    <row r="958" spans="4:4" x14ac:dyDescent="0.2">
      <c r="D958" s="164"/>
    </row>
    <row r="959" spans="4:4" x14ac:dyDescent="0.2">
      <c r="D959" s="164"/>
    </row>
    <row r="960" spans="4:4" x14ac:dyDescent="0.2">
      <c r="D960" s="164"/>
    </row>
    <row r="961" spans="4:4" x14ac:dyDescent="0.2">
      <c r="D961" s="164"/>
    </row>
    <row r="962" spans="4:4" x14ac:dyDescent="0.2">
      <c r="D962" s="164"/>
    </row>
    <row r="963" spans="4:4" x14ac:dyDescent="0.2">
      <c r="D963" s="164"/>
    </row>
    <row r="964" spans="4:4" x14ac:dyDescent="0.2">
      <c r="D964" s="164"/>
    </row>
    <row r="965" spans="4:4" x14ac:dyDescent="0.2">
      <c r="D965" s="164"/>
    </row>
    <row r="966" spans="4:4" x14ac:dyDescent="0.2">
      <c r="D966" s="164"/>
    </row>
    <row r="967" spans="4:4" x14ac:dyDescent="0.2">
      <c r="D967" s="164"/>
    </row>
    <row r="968" spans="4:4" x14ac:dyDescent="0.2">
      <c r="D968" s="164"/>
    </row>
    <row r="969" spans="4:4" x14ac:dyDescent="0.2">
      <c r="D969" s="164"/>
    </row>
    <row r="970" spans="4:4" x14ac:dyDescent="0.2">
      <c r="D970" s="164"/>
    </row>
    <row r="971" spans="4:4" x14ac:dyDescent="0.2">
      <c r="D971" s="164"/>
    </row>
    <row r="972" spans="4:4" x14ac:dyDescent="0.2">
      <c r="D972" s="164"/>
    </row>
    <row r="973" spans="4:4" x14ac:dyDescent="0.2">
      <c r="D973" s="164"/>
    </row>
    <row r="974" spans="4:4" x14ac:dyDescent="0.2">
      <c r="D974" s="164"/>
    </row>
    <row r="975" spans="4:4" x14ac:dyDescent="0.2">
      <c r="D975" s="164"/>
    </row>
    <row r="976" spans="4:4" x14ac:dyDescent="0.2">
      <c r="D976" s="164"/>
    </row>
    <row r="977" spans="4:4" x14ac:dyDescent="0.2">
      <c r="D977" s="164"/>
    </row>
    <row r="978" spans="4:4" x14ac:dyDescent="0.2">
      <c r="D978" s="164"/>
    </row>
    <row r="979" spans="4:4" x14ac:dyDescent="0.2">
      <c r="D979" s="164"/>
    </row>
    <row r="980" spans="4:4" x14ac:dyDescent="0.2">
      <c r="D980" s="164"/>
    </row>
    <row r="981" spans="4:4" x14ac:dyDescent="0.2">
      <c r="D981" s="164"/>
    </row>
    <row r="982" spans="4:4" x14ac:dyDescent="0.2">
      <c r="D982" s="164"/>
    </row>
    <row r="983" spans="4:4" x14ac:dyDescent="0.2">
      <c r="D983" s="164"/>
    </row>
    <row r="984" spans="4:4" x14ac:dyDescent="0.2">
      <c r="D984" s="164"/>
    </row>
    <row r="985" spans="4:4" x14ac:dyDescent="0.2">
      <c r="D985" s="164"/>
    </row>
    <row r="986" spans="4:4" x14ac:dyDescent="0.2">
      <c r="D986" s="164"/>
    </row>
    <row r="987" spans="4:4" x14ac:dyDescent="0.2">
      <c r="D987" s="164"/>
    </row>
    <row r="988" spans="4:4" x14ac:dyDescent="0.2">
      <c r="D988" s="164"/>
    </row>
    <row r="989" spans="4:4" x14ac:dyDescent="0.2">
      <c r="D989" s="164"/>
    </row>
    <row r="990" spans="4:4" x14ac:dyDescent="0.2">
      <c r="D990" s="164"/>
    </row>
    <row r="991" spans="4:4" x14ac:dyDescent="0.2">
      <c r="D991" s="164"/>
    </row>
    <row r="992" spans="4:4" x14ac:dyDescent="0.2">
      <c r="D992" s="164"/>
    </row>
    <row r="993" spans="4:4" x14ac:dyDescent="0.2">
      <c r="D993" s="164"/>
    </row>
    <row r="994" spans="4:4" x14ac:dyDescent="0.2">
      <c r="D994" s="164"/>
    </row>
    <row r="995" spans="4:4" x14ac:dyDescent="0.2">
      <c r="D995" s="164"/>
    </row>
    <row r="996" spans="4:4" x14ac:dyDescent="0.2">
      <c r="D996" s="164"/>
    </row>
    <row r="997" spans="4:4" x14ac:dyDescent="0.2">
      <c r="D997" s="164"/>
    </row>
    <row r="998" spans="4:4" x14ac:dyDescent="0.2">
      <c r="D998" s="164"/>
    </row>
    <row r="999" spans="4:4" x14ac:dyDescent="0.2">
      <c r="D999" s="164"/>
    </row>
    <row r="1000" spans="4:4" x14ac:dyDescent="0.2">
      <c r="D1000" s="164"/>
    </row>
    <row r="1001" spans="4:4" x14ac:dyDescent="0.2">
      <c r="D1001" s="164"/>
    </row>
    <row r="1002" spans="4:4" x14ac:dyDescent="0.2">
      <c r="D1002" s="164"/>
    </row>
    <row r="1003" spans="4:4" x14ac:dyDescent="0.2">
      <c r="D1003" s="164"/>
    </row>
    <row r="1004" spans="4:4" x14ac:dyDescent="0.2">
      <c r="D1004" s="164"/>
    </row>
    <row r="1005" spans="4:4" x14ac:dyDescent="0.2">
      <c r="D1005" s="164"/>
    </row>
    <row r="1006" spans="4:4" x14ac:dyDescent="0.2">
      <c r="D1006" s="164"/>
    </row>
    <row r="1007" spans="4:4" x14ac:dyDescent="0.2">
      <c r="D1007" s="164"/>
    </row>
    <row r="1008" spans="4:4" x14ac:dyDescent="0.2">
      <c r="D1008" s="164"/>
    </row>
    <row r="1009" spans="4:4" x14ac:dyDescent="0.2">
      <c r="D1009" s="164"/>
    </row>
    <row r="1010" spans="4:4" x14ac:dyDescent="0.2">
      <c r="D1010" s="164"/>
    </row>
    <row r="1011" spans="4:4" x14ac:dyDescent="0.2">
      <c r="D1011" s="164"/>
    </row>
    <row r="1012" spans="4:4" x14ac:dyDescent="0.2">
      <c r="D1012" s="164"/>
    </row>
    <row r="1013" spans="4:4" x14ac:dyDescent="0.2">
      <c r="D1013" s="164"/>
    </row>
    <row r="1014" spans="4:4" x14ac:dyDescent="0.2">
      <c r="D1014" s="164"/>
    </row>
    <row r="1015" spans="4:4" x14ac:dyDescent="0.2">
      <c r="D1015" s="164"/>
    </row>
    <row r="1016" spans="4:4" x14ac:dyDescent="0.2">
      <c r="D1016" s="164"/>
    </row>
    <row r="1017" spans="4:4" x14ac:dyDescent="0.2">
      <c r="D1017" s="164"/>
    </row>
    <row r="1018" spans="4:4" x14ac:dyDescent="0.2">
      <c r="D1018" s="164"/>
    </row>
    <row r="1019" spans="4:4" x14ac:dyDescent="0.2">
      <c r="D1019" s="164"/>
    </row>
    <row r="1020" spans="4:4" x14ac:dyDescent="0.2">
      <c r="D1020" s="164"/>
    </row>
    <row r="1021" spans="4:4" x14ac:dyDescent="0.2">
      <c r="D1021" s="164"/>
    </row>
    <row r="1022" spans="4:4" x14ac:dyDescent="0.2">
      <c r="D1022" s="164"/>
    </row>
    <row r="1023" spans="4:4" x14ac:dyDescent="0.2">
      <c r="D1023" s="164"/>
    </row>
    <row r="1024" spans="4:4" x14ac:dyDescent="0.2">
      <c r="D1024" s="164"/>
    </row>
    <row r="1025" spans="4:4" x14ac:dyDescent="0.2">
      <c r="D1025" s="164"/>
    </row>
    <row r="1026" spans="4:4" x14ac:dyDescent="0.2">
      <c r="D1026" s="164"/>
    </row>
    <row r="1027" spans="4:4" x14ac:dyDescent="0.2">
      <c r="D1027" s="164"/>
    </row>
    <row r="1028" spans="4:4" x14ac:dyDescent="0.2">
      <c r="D1028" s="164"/>
    </row>
    <row r="1029" spans="4:4" x14ac:dyDescent="0.2">
      <c r="D1029" s="164"/>
    </row>
    <row r="1030" spans="4:4" x14ac:dyDescent="0.2">
      <c r="D1030" s="164"/>
    </row>
    <row r="1031" spans="4:4" x14ac:dyDescent="0.2">
      <c r="D1031" s="164"/>
    </row>
    <row r="1032" spans="4:4" x14ac:dyDescent="0.2">
      <c r="D1032" s="164"/>
    </row>
    <row r="1033" spans="4:4" x14ac:dyDescent="0.2">
      <c r="D1033" s="164"/>
    </row>
    <row r="1034" spans="4:4" x14ac:dyDescent="0.2">
      <c r="D1034" s="164"/>
    </row>
    <row r="1035" spans="4:4" x14ac:dyDescent="0.2">
      <c r="D1035" s="164"/>
    </row>
    <row r="1036" spans="4:4" x14ac:dyDescent="0.2">
      <c r="D1036" s="164"/>
    </row>
    <row r="1037" spans="4:4" x14ac:dyDescent="0.2">
      <c r="D1037" s="164"/>
    </row>
    <row r="1038" spans="4:4" x14ac:dyDescent="0.2">
      <c r="D1038" s="164"/>
    </row>
    <row r="1039" spans="4:4" x14ac:dyDescent="0.2">
      <c r="D1039" s="164"/>
    </row>
    <row r="1040" spans="4:4" x14ac:dyDescent="0.2">
      <c r="D1040" s="164"/>
    </row>
    <row r="1041" spans="4:4" x14ac:dyDescent="0.2">
      <c r="D1041" s="164"/>
    </row>
    <row r="1042" spans="4:4" x14ac:dyDescent="0.2">
      <c r="D1042" s="164"/>
    </row>
    <row r="1043" spans="4:4" x14ac:dyDescent="0.2">
      <c r="D1043" s="164"/>
    </row>
    <row r="1044" spans="4:4" x14ac:dyDescent="0.2">
      <c r="D1044" s="164"/>
    </row>
    <row r="1045" spans="4:4" x14ac:dyDescent="0.2">
      <c r="D1045" s="164"/>
    </row>
    <row r="1046" spans="4:4" x14ac:dyDescent="0.2">
      <c r="D1046" s="164"/>
    </row>
    <row r="1047" spans="4:4" x14ac:dyDescent="0.2">
      <c r="D1047" s="164"/>
    </row>
    <row r="1048" spans="4:4" x14ac:dyDescent="0.2">
      <c r="D1048" s="164"/>
    </row>
    <row r="1049" spans="4:4" x14ac:dyDescent="0.2">
      <c r="D1049" s="164"/>
    </row>
    <row r="1050" spans="4:4" x14ac:dyDescent="0.2">
      <c r="D1050" s="164"/>
    </row>
    <row r="1051" spans="4:4" x14ac:dyDescent="0.2">
      <c r="D1051" s="164"/>
    </row>
    <row r="1052" spans="4:4" x14ac:dyDescent="0.2">
      <c r="D1052" s="164"/>
    </row>
    <row r="1053" spans="4:4" x14ac:dyDescent="0.2">
      <c r="D1053" s="164"/>
    </row>
    <row r="1054" spans="4:4" x14ac:dyDescent="0.2">
      <c r="D1054" s="164"/>
    </row>
    <row r="1055" spans="4:4" x14ac:dyDescent="0.2">
      <c r="D1055" s="164"/>
    </row>
    <row r="1056" spans="4:4" x14ac:dyDescent="0.2">
      <c r="D1056" s="164"/>
    </row>
    <row r="1057" spans="4:4" x14ac:dyDescent="0.2">
      <c r="D1057" s="164"/>
    </row>
    <row r="1058" spans="4:4" x14ac:dyDescent="0.2">
      <c r="D1058" s="164"/>
    </row>
    <row r="1059" spans="4:4" x14ac:dyDescent="0.2">
      <c r="D1059" s="164"/>
    </row>
    <row r="1060" spans="4:4" x14ac:dyDescent="0.2">
      <c r="D1060" s="164"/>
    </row>
    <row r="1061" spans="4:4" x14ac:dyDescent="0.2">
      <c r="D1061" s="164"/>
    </row>
    <row r="1062" spans="4:4" x14ac:dyDescent="0.2">
      <c r="D1062" s="164"/>
    </row>
    <row r="1063" spans="4:4" x14ac:dyDescent="0.2">
      <c r="D1063" s="164"/>
    </row>
    <row r="1064" spans="4:4" x14ac:dyDescent="0.2">
      <c r="D1064" s="164"/>
    </row>
    <row r="1065" spans="4:4" x14ac:dyDescent="0.2">
      <c r="D1065" s="164"/>
    </row>
    <row r="1066" spans="4:4" x14ac:dyDescent="0.2">
      <c r="D1066" s="164"/>
    </row>
    <row r="1067" spans="4:4" x14ac:dyDescent="0.2">
      <c r="D1067" s="164"/>
    </row>
    <row r="1068" spans="4:4" x14ac:dyDescent="0.2">
      <c r="D1068" s="164"/>
    </row>
    <row r="1069" spans="4:4" x14ac:dyDescent="0.2">
      <c r="D1069" s="164"/>
    </row>
    <row r="1070" spans="4:4" x14ac:dyDescent="0.2">
      <c r="D1070" s="164"/>
    </row>
    <row r="1071" spans="4:4" x14ac:dyDescent="0.2">
      <c r="D1071" s="164"/>
    </row>
    <row r="1072" spans="4:4" x14ac:dyDescent="0.2">
      <c r="D1072" s="164"/>
    </row>
    <row r="1073" spans="4:4" x14ac:dyDescent="0.2">
      <c r="D1073" s="164"/>
    </row>
    <row r="1074" spans="4:4" x14ac:dyDescent="0.2">
      <c r="D1074" s="164"/>
    </row>
    <row r="1075" spans="4:4" x14ac:dyDescent="0.2">
      <c r="D1075" s="164"/>
    </row>
    <row r="1076" spans="4:4" x14ac:dyDescent="0.2">
      <c r="D1076" s="164"/>
    </row>
    <row r="1077" spans="4:4" x14ac:dyDescent="0.2">
      <c r="D1077" s="164"/>
    </row>
    <row r="1078" spans="4:4" x14ac:dyDescent="0.2">
      <c r="D1078" s="164"/>
    </row>
    <row r="1079" spans="4:4" x14ac:dyDescent="0.2">
      <c r="D1079" s="164"/>
    </row>
    <row r="1080" spans="4:4" x14ac:dyDescent="0.2">
      <c r="D1080" s="164"/>
    </row>
    <row r="1081" spans="4:4" x14ac:dyDescent="0.2">
      <c r="D1081" s="164"/>
    </row>
    <row r="1082" spans="4:4" x14ac:dyDescent="0.2">
      <c r="D1082" s="164"/>
    </row>
    <row r="1083" spans="4:4" x14ac:dyDescent="0.2">
      <c r="D1083" s="164"/>
    </row>
    <row r="1084" spans="4:4" x14ac:dyDescent="0.2">
      <c r="D1084" s="164"/>
    </row>
    <row r="1085" spans="4:4" x14ac:dyDescent="0.2">
      <c r="D1085" s="164"/>
    </row>
    <row r="1086" spans="4:4" x14ac:dyDescent="0.2">
      <c r="D1086" s="164"/>
    </row>
    <row r="1087" spans="4:4" x14ac:dyDescent="0.2">
      <c r="D1087" s="164"/>
    </row>
    <row r="1088" spans="4:4" x14ac:dyDescent="0.2">
      <c r="D1088" s="164"/>
    </row>
    <row r="1089" spans="4:4" x14ac:dyDescent="0.2">
      <c r="D1089" s="164"/>
    </row>
    <row r="1090" spans="4:4" x14ac:dyDescent="0.2">
      <c r="D1090" s="164"/>
    </row>
    <row r="1091" spans="4:4" x14ac:dyDescent="0.2">
      <c r="D1091" s="164"/>
    </row>
    <row r="1092" spans="4:4" x14ac:dyDescent="0.2">
      <c r="D1092" s="164"/>
    </row>
    <row r="1093" spans="4:4" x14ac:dyDescent="0.2">
      <c r="D1093" s="164"/>
    </row>
    <row r="1094" spans="4:4" x14ac:dyDescent="0.2">
      <c r="D1094" s="164"/>
    </row>
    <row r="1095" spans="4:4" x14ac:dyDescent="0.2">
      <c r="D1095" s="164"/>
    </row>
    <row r="1096" spans="4:4" x14ac:dyDescent="0.2">
      <c r="D1096" s="164"/>
    </row>
    <row r="1097" spans="4:4" x14ac:dyDescent="0.2">
      <c r="D1097" s="164"/>
    </row>
    <row r="1098" spans="4:4" x14ac:dyDescent="0.2">
      <c r="D1098" s="164"/>
    </row>
    <row r="1099" spans="4:4" x14ac:dyDescent="0.2">
      <c r="D1099" s="164"/>
    </row>
    <row r="1100" spans="4:4" x14ac:dyDescent="0.2">
      <c r="D1100" s="164"/>
    </row>
    <row r="1101" spans="4:4" x14ac:dyDescent="0.2">
      <c r="D1101" s="164"/>
    </row>
    <row r="1102" spans="4:4" x14ac:dyDescent="0.2">
      <c r="D1102" s="164"/>
    </row>
    <row r="1103" spans="4:4" x14ac:dyDescent="0.2">
      <c r="D1103" s="164"/>
    </row>
    <row r="1104" spans="4:4" x14ac:dyDescent="0.2">
      <c r="D1104" s="164"/>
    </row>
    <row r="1105" spans="4:4" x14ac:dyDescent="0.2">
      <c r="D1105" s="164"/>
    </row>
    <row r="1106" spans="4:4" x14ac:dyDescent="0.2">
      <c r="D1106" s="164"/>
    </row>
    <row r="1107" spans="4:4" x14ac:dyDescent="0.2">
      <c r="D1107" s="164"/>
    </row>
    <row r="1108" spans="4:4" x14ac:dyDescent="0.2">
      <c r="D1108" s="164"/>
    </row>
    <row r="1109" spans="4:4" x14ac:dyDescent="0.2">
      <c r="D1109" s="164"/>
    </row>
    <row r="1110" spans="4:4" x14ac:dyDescent="0.2">
      <c r="D1110" s="164"/>
    </row>
    <row r="1111" spans="4:4" x14ac:dyDescent="0.2">
      <c r="D1111" s="164"/>
    </row>
    <row r="1112" spans="4:4" x14ac:dyDescent="0.2">
      <c r="D1112" s="164"/>
    </row>
    <row r="1113" spans="4:4" x14ac:dyDescent="0.2">
      <c r="D1113" s="164"/>
    </row>
    <row r="1114" spans="4:4" x14ac:dyDescent="0.2">
      <c r="D1114" s="164"/>
    </row>
    <row r="1115" spans="4:4" x14ac:dyDescent="0.2">
      <c r="D1115" s="164"/>
    </row>
    <row r="1116" spans="4:4" x14ac:dyDescent="0.2">
      <c r="D1116" s="164"/>
    </row>
    <row r="1117" spans="4:4" x14ac:dyDescent="0.2">
      <c r="D1117" s="164"/>
    </row>
    <row r="1118" spans="4:4" x14ac:dyDescent="0.2">
      <c r="D1118" s="164"/>
    </row>
    <row r="1119" spans="4:4" x14ac:dyDescent="0.2">
      <c r="D1119" s="164"/>
    </row>
    <row r="1120" spans="4:4" x14ac:dyDescent="0.2">
      <c r="D1120" s="164"/>
    </row>
    <row r="1121" spans="4:4" x14ac:dyDescent="0.2">
      <c r="D1121" s="164"/>
    </row>
    <row r="1122" spans="4:4" x14ac:dyDescent="0.2">
      <c r="D1122" s="164"/>
    </row>
    <row r="1123" spans="4:4" x14ac:dyDescent="0.2">
      <c r="D1123" s="164"/>
    </row>
    <row r="1124" spans="4:4" x14ac:dyDescent="0.2">
      <c r="D1124" s="164"/>
    </row>
    <row r="1125" spans="4:4" x14ac:dyDescent="0.2">
      <c r="D1125" s="164"/>
    </row>
    <row r="1126" spans="4:4" x14ac:dyDescent="0.2">
      <c r="D1126" s="164"/>
    </row>
    <row r="1127" spans="4:4" x14ac:dyDescent="0.2">
      <c r="D1127" s="164"/>
    </row>
    <row r="1128" spans="4:4" x14ac:dyDescent="0.2">
      <c r="D1128" s="164"/>
    </row>
    <row r="1129" spans="4:4" x14ac:dyDescent="0.2">
      <c r="D1129" s="164"/>
    </row>
    <row r="1130" spans="4:4" x14ac:dyDescent="0.2">
      <c r="D1130" s="164"/>
    </row>
    <row r="1131" spans="4:4" x14ac:dyDescent="0.2">
      <c r="D1131" s="164"/>
    </row>
    <row r="1132" spans="4:4" x14ac:dyDescent="0.2">
      <c r="D1132" s="164"/>
    </row>
    <row r="1133" spans="4:4" x14ac:dyDescent="0.2">
      <c r="D1133" s="164"/>
    </row>
    <row r="1134" spans="4:4" x14ac:dyDescent="0.2">
      <c r="D1134" s="164"/>
    </row>
    <row r="1135" spans="4:4" x14ac:dyDescent="0.2">
      <c r="D1135" s="164"/>
    </row>
    <row r="1136" spans="4:4" x14ac:dyDescent="0.2">
      <c r="D1136" s="164"/>
    </row>
    <row r="1137" spans="4:4" x14ac:dyDescent="0.2">
      <c r="D1137" s="164"/>
    </row>
    <row r="1138" spans="4:4" x14ac:dyDescent="0.2">
      <c r="D1138" s="164"/>
    </row>
    <row r="1139" spans="4:4" x14ac:dyDescent="0.2">
      <c r="D1139" s="164"/>
    </row>
    <row r="1140" spans="4:4" x14ac:dyDescent="0.2">
      <c r="D1140" s="164"/>
    </row>
    <row r="1141" spans="4:4" x14ac:dyDescent="0.2">
      <c r="D1141" s="164"/>
    </row>
    <row r="1142" spans="4:4" x14ac:dyDescent="0.2">
      <c r="D1142" s="164"/>
    </row>
    <row r="1143" spans="4:4" x14ac:dyDescent="0.2">
      <c r="D1143" s="164"/>
    </row>
    <row r="1144" spans="4:4" x14ac:dyDescent="0.2">
      <c r="D1144" s="164"/>
    </row>
    <row r="1145" spans="4:4" x14ac:dyDescent="0.2">
      <c r="D1145" s="164"/>
    </row>
    <row r="1146" spans="4:4" x14ac:dyDescent="0.2">
      <c r="D1146" s="164"/>
    </row>
    <row r="1147" spans="4:4" x14ac:dyDescent="0.2">
      <c r="D1147" s="164"/>
    </row>
    <row r="1148" spans="4:4" x14ac:dyDescent="0.2">
      <c r="D1148" s="164"/>
    </row>
    <row r="1149" spans="4:4" x14ac:dyDescent="0.2">
      <c r="D1149" s="164"/>
    </row>
    <row r="1150" spans="4:4" x14ac:dyDescent="0.2">
      <c r="D1150" s="164"/>
    </row>
    <row r="1151" spans="4:4" x14ac:dyDescent="0.2">
      <c r="D1151" s="164"/>
    </row>
    <row r="1152" spans="4:4" x14ac:dyDescent="0.2">
      <c r="D1152" s="164"/>
    </row>
    <row r="1153" spans="4:4" x14ac:dyDescent="0.2">
      <c r="D1153" s="164"/>
    </row>
    <row r="1154" spans="4:4" x14ac:dyDescent="0.2">
      <c r="D1154" s="164"/>
    </row>
    <row r="1155" spans="4:4" x14ac:dyDescent="0.2">
      <c r="D1155" s="164"/>
    </row>
    <row r="1156" spans="4:4" x14ac:dyDescent="0.2">
      <c r="D1156" s="164"/>
    </row>
    <row r="1157" spans="4:4" x14ac:dyDescent="0.2">
      <c r="D1157" s="164"/>
    </row>
    <row r="1158" spans="4:4" x14ac:dyDescent="0.2">
      <c r="D1158" s="164"/>
    </row>
    <row r="1159" spans="4:4" x14ac:dyDescent="0.2">
      <c r="D1159" s="164"/>
    </row>
    <row r="1160" spans="4:4" x14ac:dyDescent="0.2">
      <c r="D1160" s="164"/>
    </row>
    <row r="1161" spans="4:4" x14ac:dyDescent="0.2">
      <c r="D1161" s="164"/>
    </row>
    <row r="1162" spans="4:4" x14ac:dyDescent="0.2">
      <c r="D1162" s="164"/>
    </row>
    <row r="1163" spans="4:4" x14ac:dyDescent="0.2">
      <c r="D1163" s="164"/>
    </row>
    <row r="1164" spans="4:4" x14ac:dyDescent="0.2">
      <c r="D1164" s="164"/>
    </row>
    <row r="1165" spans="4:4" x14ac:dyDescent="0.2">
      <c r="D1165" s="164"/>
    </row>
    <row r="1166" spans="4:4" x14ac:dyDescent="0.2">
      <c r="D1166" s="164"/>
    </row>
    <row r="1167" spans="4:4" x14ac:dyDescent="0.2">
      <c r="D1167" s="164"/>
    </row>
    <row r="1168" spans="4:4" x14ac:dyDescent="0.2">
      <c r="D1168" s="164"/>
    </row>
    <row r="1169" spans="4:4" x14ac:dyDescent="0.2">
      <c r="D1169" s="164"/>
    </row>
    <row r="1170" spans="4:4" x14ac:dyDescent="0.2">
      <c r="D1170" s="164"/>
    </row>
    <row r="1171" spans="4:4" x14ac:dyDescent="0.2">
      <c r="D1171" s="164"/>
    </row>
    <row r="1172" spans="4:4" x14ac:dyDescent="0.2">
      <c r="D1172" s="164"/>
    </row>
    <row r="1173" spans="4:4" x14ac:dyDescent="0.2">
      <c r="D1173" s="164"/>
    </row>
    <row r="1174" spans="4:4" x14ac:dyDescent="0.2">
      <c r="D1174" s="164"/>
    </row>
    <row r="1175" spans="4:4" x14ac:dyDescent="0.2">
      <c r="D1175" s="164"/>
    </row>
    <row r="1176" spans="4:4" x14ac:dyDescent="0.2">
      <c r="D1176" s="164"/>
    </row>
    <row r="1177" spans="4:4" x14ac:dyDescent="0.2">
      <c r="D1177" s="164"/>
    </row>
    <row r="1178" spans="4:4" x14ac:dyDescent="0.2">
      <c r="D1178" s="164"/>
    </row>
    <row r="1179" spans="4:4" x14ac:dyDescent="0.2">
      <c r="D1179" s="164"/>
    </row>
    <row r="1180" spans="4:4" x14ac:dyDescent="0.2">
      <c r="D1180" s="164"/>
    </row>
    <row r="1181" spans="4:4" x14ac:dyDescent="0.2">
      <c r="D1181" s="164"/>
    </row>
    <row r="1182" spans="4:4" x14ac:dyDescent="0.2">
      <c r="D1182" s="164"/>
    </row>
    <row r="1183" spans="4:4" x14ac:dyDescent="0.2">
      <c r="D1183" s="164"/>
    </row>
    <row r="1184" spans="4:4" x14ac:dyDescent="0.2">
      <c r="D1184" s="164"/>
    </row>
    <row r="1185" spans="4:4" x14ac:dyDescent="0.2">
      <c r="D1185" s="164"/>
    </row>
    <row r="1186" spans="4:4" x14ac:dyDescent="0.2">
      <c r="D1186" s="164"/>
    </row>
    <row r="1187" spans="4:4" x14ac:dyDescent="0.2">
      <c r="D1187" s="164"/>
    </row>
    <row r="1188" spans="4:4" x14ac:dyDescent="0.2">
      <c r="D1188" s="164"/>
    </row>
    <row r="1189" spans="4:4" x14ac:dyDescent="0.2">
      <c r="D1189" s="164"/>
    </row>
    <row r="1190" spans="4:4" x14ac:dyDescent="0.2">
      <c r="D1190" s="164"/>
    </row>
    <row r="1191" spans="4:4" x14ac:dyDescent="0.2">
      <c r="D1191" s="164"/>
    </row>
    <row r="1192" spans="4:4" x14ac:dyDescent="0.2">
      <c r="D1192" s="164"/>
    </row>
    <row r="1193" spans="4:4" x14ac:dyDescent="0.2">
      <c r="D1193" s="164"/>
    </row>
    <row r="1194" spans="4:4" x14ac:dyDescent="0.2">
      <c r="D1194" s="164"/>
    </row>
    <row r="1195" spans="4:4" x14ac:dyDescent="0.2">
      <c r="D1195" s="164"/>
    </row>
    <row r="1196" spans="4:4" x14ac:dyDescent="0.2">
      <c r="D1196" s="164"/>
    </row>
    <row r="1197" spans="4:4" x14ac:dyDescent="0.2">
      <c r="D1197" s="164"/>
    </row>
    <row r="1198" spans="4:4" x14ac:dyDescent="0.2">
      <c r="D1198" s="164"/>
    </row>
    <row r="1199" spans="4:4" x14ac:dyDescent="0.2">
      <c r="D1199" s="164"/>
    </row>
    <row r="1200" spans="4:4" x14ac:dyDescent="0.2">
      <c r="D1200" s="164"/>
    </row>
    <row r="1201" spans="4:4" x14ac:dyDescent="0.2">
      <c r="D1201" s="164"/>
    </row>
    <row r="1202" spans="4:4" x14ac:dyDescent="0.2">
      <c r="D1202" s="164"/>
    </row>
    <row r="1203" spans="4:4" x14ac:dyDescent="0.2">
      <c r="D1203" s="164"/>
    </row>
    <row r="1204" spans="4:4" x14ac:dyDescent="0.2">
      <c r="D1204" s="164"/>
    </row>
    <row r="1205" spans="4:4" x14ac:dyDescent="0.2">
      <c r="D1205" s="164"/>
    </row>
    <row r="1206" spans="4:4" x14ac:dyDescent="0.2">
      <c r="D1206" s="164"/>
    </row>
    <row r="1207" spans="4:4" x14ac:dyDescent="0.2">
      <c r="D1207" s="164"/>
    </row>
    <row r="1208" spans="4:4" x14ac:dyDescent="0.2">
      <c r="D1208" s="164"/>
    </row>
    <row r="1209" spans="4:4" x14ac:dyDescent="0.2">
      <c r="D1209" s="164"/>
    </row>
    <row r="1210" spans="4:4" x14ac:dyDescent="0.2">
      <c r="D1210" s="164"/>
    </row>
    <row r="1211" spans="4:4" x14ac:dyDescent="0.2">
      <c r="D1211" s="164"/>
    </row>
    <row r="1212" spans="4:4" x14ac:dyDescent="0.2">
      <c r="D1212" s="164"/>
    </row>
    <row r="1213" spans="4:4" x14ac:dyDescent="0.2">
      <c r="D1213" s="164"/>
    </row>
    <row r="1214" spans="4:4" x14ac:dyDescent="0.2">
      <c r="D1214" s="164"/>
    </row>
    <row r="1215" spans="4:4" x14ac:dyDescent="0.2">
      <c r="D1215" s="164"/>
    </row>
    <row r="1216" spans="4:4" x14ac:dyDescent="0.2">
      <c r="D1216" s="164"/>
    </row>
    <row r="1217" spans="4:4" x14ac:dyDescent="0.2">
      <c r="D1217" s="164"/>
    </row>
    <row r="1218" spans="4:4" x14ac:dyDescent="0.2">
      <c r="D1218" s="164"/>
    </row>
    <row r="1219" spans="4:4" x14ac:dyDescent="0.2">
      <c r="D1219" s="164"/>
    </row>
    <row r="1220" spans="4:4" x14ac:dyDescent="0.2">
      <c r="D1220" s="164"/>
    </row>
    <row r="1221" spans="4:4" x14ac:dyDescent="0.2">
      <c r="D1221" s="164"/>
    </row>
    <row r="1222" spans="4:4" x14ac:dyDescent="0.2">
      <c r="D1222" s="164"/>
    </row>
    <row r="1223" spans="4:4" x14ac:dyDescent="0.2">
      <c r="D1223" s="164"/>
    </row>
    <row r="1224" spans="4:4" x14ac:dyDescent="0.2">
      <c r="D1224" s="164"/>
    </row>
    <row r="1225" spans="4:4" x14ac:dyDescent="0.2">
      <c r="D1225" s="164"/>
    </row>
    <row r="1226" spans="4:4" x14ac:dyDescent="0.2">
      <c r="D1226" s="164"/>
    </row>
    <row r="1227" spans="4:4" x14ac:dyDescent="0.2">
      <c r="D1227" s="164"/>
    </row>
    <row r="1228" spans="4:4" x14ac:dyDescent="0.2">
      <c r="D1228" s="164"/>
    </row>
    <row r="1229" spans="4:4" x14ac:dyDescent="0.2">
      <c r="D1229" s="164"/>
    </row>
    <row r="1230" spans="4:4" x14ac:dyDescent="0.2">
      <c r="D1230" s="164"/>
    </row>
    <row r="1231" spans="4:4" x14ac:dyDescent="0.2">
      <c r="D1231" s="164"/>
    </row>
    <row r="1232" spans="4:4" x14ac:dyDescent="0.2">
      <c r="D1232" s="164"/>
    </row>
    <row r="1233" spans="4:4" x14ac:dyDescent="0.2">
      <c r="D1233" s="164"/>
    </row>
    <row r="1234" spans="4:4" x14ac:dyDescent="0.2">
      <c r="D1234" s="164"/>
    </row>
    <row r="1235" spans="4:4" x14ac:dyDescent="0.2">
      <c r="D1235" s="164"/>
    </row>
    <row r="1236" spans="4:4" x14ac:dyDescent="0.2">
      <c r="D1236" s="164"/>
    </row>
    <row r="1237" spans="4:4" x14ac:dyDescent="0.2">
      <c r="D1237" s="164"/>
    </row>
    <row r="1238" spans="4:4" x14ac:dyDescent="0.2">
      <c r="D1238" s="164"/>
    </row>
    <row r="1239" spans="4:4" x14ac:dyDescent="0.2">
      <c r="D1239" s="164"/>
    </row>
    <row r="1240" spans="4:4" x14ac:dyDescent="0.2">
      <c r="D1240" s="164"/>
    </row>
    <row r="1241" spans="4:4" x14ac:dyDescent="0.2">
      <c r="D1241" s="164"/>
    </row>
    <row r="1242" spans="4:4" x14ac:dyDescent="0.2">
      <c r="D1242" s="164"/>
    </row>
    <row r="1243" spans="4:4" x14ac:dyDescent="0.2">
      <c r="D1243" s="164"/>
    </row>
    <row r="1244" spans="4:4" x14ac:dyDescent="0.2">
      <c r="D1244" s="164"/>
    </row>
    <row r="1245" spans="4:4" x14ac:dyDescent="0.2">
      <c r="D1245" s="164"/>
    </row>
    <row r="1246" spans="4:4" x14ac:dyDescent="0.2">
      <c r="D1246" s="164"/>
    </row>
    <row r="1247" spans="4:4" x14ac:dyDescent="0.2">
      <c r="D1247" s="164"/>
    </row>
    <row r="1248" spans="4:4" x14ac:dyDescent="0.2">
      <c r="D1248" s="164"/>
    </row>
    <row r="1249" spans="4:4" x14ac:dyDescent="0.2">
      <c r="D1249" s="164"/>
    </row>
    <row r="1250" spans="4:4" x14ac:dyDescent="0.2">
      <c r="D1250" s="164"/>
    </row>
    <row r="1251" spans="4:4" x14ac:dyDescent="0.2">
      <c r="D1251" s="164"/>
    </row>
    <row r="1252" spans="4:4" x14ac:dyDescent="0.2">
      <c r="D1252" s="164"/>
    </row>
    <row r="1253" spans="4:4" x14ac:dyDescent="0.2">
      <c r="D1253" s="164"/>
    </row>
    <row r="1254" spans="4:4" x14ac:dyDescent="0.2">
      <c r="D1254" s="164"/>
    </row>
    <row r="1255" spans="4:4" x14ac:dyDescent="0.2">
      <c r="D1255" s="164"/>
    </row>
    <row r="1256" spans="4:4" x14ac:dyDescent="0.2">
      <c r="D1256" s="164"/>
    </row>
    <row r="1257" spans="4:4" x14ac:dyDescent="0.2">
      <c r="D1257" s="164"/>
    </row>
    <row r="1258" spans="4:4" x14ac:dyDescent="0.2">
      <c r="D1258" s="164"/>
    </row>
    <row r="1259" spans="4:4" x14ac:dyDescent="0.2">
      <c r="D1259" s="164"/>
    </row>
    <row r="1260" spans="4:4" x14ac:dyDescent="0.2">
      <c r="D1260" s="164"/>
    </row>
    <row r="1261" spans="4:4" x14ac:dyDescent="0.2">
      <c r="D1261" s="164"/>
    </row>
    <row r="1262" spans="4:4" x14ac:dyDescent="0.2">
      <c r="D1262" s="164"/>
    </row>
    <row r="1263" spans="4:4" x14ac:dyDescent="0.2">
      <c r="D1263" s="164"/>
    </row>
    <row r="1264" spans="4:4" x14ac:dyDescent="0.2">
      <c r="D1264" s="164"/>
    </row>
    <row r="1265" spans="4:4" x14ac:dyDescent="0.2">
      <c r="D1265" s="164"/>
    </row>
    <row r="1266" spans="4:4" x14ac:dyDescent="0.2">
      <c r="D1266" s="164"/>
    </row>
    <row r="1267" spans="4:4" x14ac:dyDescent="0.2">
      <c r="D1267" s="164"/>
    </row>
    <row r="1268" spans="4:4" x14ac:dyDescent="0.2">
      <c r="D1268" s="164"/>
    </row>
    <row r="1269" spans="4:4" x14ac:dyDescent="0.2">
      <c r="D1269" s="164"/>
    </row>
    <row r="1270" spans="4:4" x14ac:dyDescent="0.2">
      <c r="D1270" s="164"/>
    </row>
    <row r="1271" spans="4:4" x14ac:dyDescent="0.2">
      <c r="D1271" s="164"/>
    </row>
    <row r="1272" spans="4:4" x14ac:dyDescent="0.2">
      <c r="D1272" s="164"/>
    </row>
    <row r="1273" spans="4:4" x14ac:dyDescent="0.2">
      <c r="D1273" s="164"/>
    </row>
    <row r="1274" spans="4:4" x14ac:dyDescent="0.2">
      <c r="D1274" s="164"/>
    </row>
    <row r="1275" spans="4:4" x14ac:dyDescent="0.2">
      <c r="D1275" s="164"/>
    </row>
    <row r="1276" spans="4:4" x14ac:dyDescent="0.2">
      <c r="D1276" s="164"/>
    </row>
    <row r="1277" spans="4:4" x14ac:dyDescent="0.2">
      <c r="D1277" s="164"/>
    </row>
    <row r="1278" spans="4:4" x14ac:dyDescent="0.2">
      <c r="D1278" s="164"/>
    </row>
    <row r="1279" spans="4:4" x14ac:dyDescent="0.2">
      <c r="D1279" s="164"/>
    </row>
    <row r="1280" spans="4:4" x14ac:dyDescent="0.2">
      <c r="D1280" s="164"/>
    </row>
    <row r="1281" spans="4:4" x14ac:dyDescent="0.2">
      <c r="D1281" s="164"/>
    </row>
    <row r="1282" spans="4:4" x14ac:dyDescent="0.2">
      <c r="D1282" s="164"/>
    </row>
    <row r="1283" spans="4:4" x14ac:dyDescent="0.2">
      <c r="D1283" s="164"/>
    </row>
    <row r="1284" spans="4:4" x14ac:dyDescent="0.2">
      <c r="D1284" s="164"/>
    </row>
    <row r="1285" spans="4:4" x14ac:dyDescent="0.2">
      <c r="D1285" s="164"/>
    </row>
    <row r="1286" spans="4:4" x14ac:dyDescent="0.2">
      <c r="D1286" s="164"/>
    </row>
    <row r="1287" spans="4:4" x14ac:dyDescent="0.2">
      <c r="D1287" s="164"/>
    </row>
    <row r="1288" spans="4:4" x14ac:dyDescent="0.2">
      <c r="D1288" s="164"/>
    </row>
    <row r="1289" spans="4:4" x14ac:dyDescent="0.2">
      <c r="D1289" s="164"/>
    </row>
    <row r="1290" spans="4:4" x14ac:dyDescent="0.2">
      <c r="D1290" s="164"/>
    </row>
    <row r="1291" spans="4:4" x14ac:dyDescent="0.2">
      <c r="D1291" s="164"/>
    </row>
    <row r="1292" spans="4:4" x14ac:dyDescent="0.2">
      <c r="D1292" s="164"/>
    </row>
    <row r="1293" spans="4:4" x14ac:dyDescent="0.2">
      <c r="D1293" s="164"/>
    </row>
    <row r="1294" spans="4:4" x14ac:dyDescent="0.2">
      <c r="D1294" s="164"/>
    </row>
    <row r="1295" spans="4:4" x14ac:dyDescent="0.2">
      <c r="D1295" s="164"/>
    </row>
    <row r="1296" spans="4:4" x14ac:dyDescent="0.2">
      <c r="D1296" s="164"/>
    </row>
    <row r="1297" spans="4:4" x14ac:dyDescent="0.2">
      <c r="D1297" s="164"/>
    </row>
    <row r="1298" spans="4:4" x14ac:dyDescent="0.2">
      <c r="D1298" s="164"/>
    </row>
    <row r="1299" spans="4:4" x14ac:dyDescent="0.2">
      <c r="D1299" s="164"/>
    </row>
    <row r="1300" spans="4:4" x14ac:dyDescent="0.2">
      <c r="D1300" s="164"/>
    </row>
    <row r="1301" spans="4:4" x14ac:dyDescent="0.2">
      <c r="D1301" s="164"/>
    </row>
    <row r="1302" spans="4:4" x14ac:dyDescent="0.2">
      <c r="D1302" s="164"/>
    </row>
    <row r="1303" spans="4:4" x14ac:dyDescent="0.2">
      <c r="D1303" s="164"/>
    </row>
    <row r="1304" spans="4:4" x14ac:dyDescent="0.2">
      <c r="D1304" s="164"/>
    </row>
    <row r="1305" spans="4:4" x14ac:dyDescent="0.2">
      <c r="D1305" s="164"/>
    </row>
    <row r="1306" spans="4:4" x14ac:dyDescent="0.2">
      <c r="D1306" s="164"/>
    </row>
    <row r="1307" spans="4:4" x14ac:dyDescent="0.2">
      <c r="D1307" s="164"/>
    </row>
    <row r="1308" spans="4:4" x14ac:dyDescent="0.2">
      <c r="D1308" s="164"/>
    </row>
    <row r="1309" spans="4:4" x14ac:dyDescent="0.2">
      <c r="D1309" s="164"/>
    </row>
    <row r="1310" spans="4:4" x14ac:dyDescent="0.2">
      <c r="D1310" s="164"/>
    </row>
    <row r="1311" spans="4:4" x14ac:dyDescent="0.2">
      <c r="D1311" s="164"/>
    </row>
    <row r="1312" spans="4:4" x14ac:dyDescent="0.2">
      <c r="D1312" s="164"/>
    </row>
    <row r="1313" spans="4:4" x14ac:dyDescent="0.2">
      <c r="D1313" s="164"/>
    </row>
    <row r="1314" spans="4:4" x14ac:dyDescent="0.2">
      <c r="D1314" s="164"/>
    </row>
    <row r="1315" spans="4:4" x14ac:dyDescent="0.2">
      <c r="D1315" s="164"/>
    </row>
    <row r="1316" spans="4:4" x14ac:dyDescent="0.2">
      <c r="D1316" s="164"/>
    </row>
    <row r="1317" spans="4:4" x14ac:dyDescent="0.2">
      <c r="D1317" s="164"/>
    </row>
    <row r="1318" spans="4:4" x14ac:dyDescent="0.2">
      <c r="D1318" s="164"/>
    </row>
    <row r="1319" spans="4:4" x14ac:dyDescent="0.2">
      <c r="D1319" s="164"/>
    </row>
    <row r="1320" spans="4:4" x14ac:dyDescent="0.2">
      <c r="D1320" s="164"/>
    </row>
    <row r="1321" spans="4:4" x14ac:dyDescent="0.2">
      <c r="D1321" s="164"/>
    </row>
    <row r="1322" spans="4:4" x14ac:dyDescent="0.2">
      <c r="D1322" s="164"/>
    </row>
    <row r="1323" spans="4:4" x14ac:dyDescent="0.2">
      <c r="D1323" s="164"/>
    </row>
    <row r="1324" spans="4:4" x14ac:dyDescent="0.2">
      <c r="D1324" s="164"/>
    </row>
    <row r="1325" spans="4:4" x14ac:dyDescent="0.2">
      <c r="D1325" s="164"/>
    </row>
    <row r="1326" spans="4:4" x14ac:dyDescent="0.2">
      <c r="D1326" s="164"/>
    </row>
    <row r="1327" spans="4:4" x14ac:dyDescent="0.2">
      <c r="D1327" s="164"/>
    </row>
    <row r="1328" spans="4:4" x14ac:dyDescent="0.2">
      <c r="D1328" s="164"/>
    </row>
    <row r="1329" spans="4:4" x14ac:dyDescent="0.2">
      <c r="D1329" s="164"/>
    </row>
    <row r="1330" spans="4:4" x14ac:dyDescent="0.2">
      <c r="D1330" s="164"/>
    </row>
    <row r="1331" spans="4:4" x14ac:dyDescent="0.2">
      <c r="D1331" s="164"/>
    </row>
    <row r="1332" spans="4:4" x14ac:dyDescent="0.2">
      <c r="D1332" s="164"/>
    </row>
    <row r="1333" spans="4:4" x14ac:dyDescent="0.2">
      <c r="D1333" s="164"/>
    </row>
    <row r="1334" spans="4:4" x14ac:dyDescent="0.2">
      <c r="D1334" s="164"/>
    </row>
    <row r="1335" spans="4:4" x14ac:dyDescent="0.2">
      <c r="D1335" s="164"/>
    </row>
    <row r="1336" spans="4:4" x14ac:dyDescent="0.2">
      <c r="D1336" s="164"/>
    </row>
    <row r="1337" spans="4:4" x14ac:dyDescent="0.2">
      <c r="D1337" s="164"/>
    </row>
    <row r="1338" spans="4:4" x14ac:dyDescent="0.2">
      <c r="D1338" s="164"/>
    </row>
    <row r="1339" spans="4:4" x14ac:dyDescent="0.2">
      <c r="D1339" s="164"/>
    </row>
    <row r="1340" spans="4:4" x14ac:dyDescent="0.2">
      <c r="D1340" s="164"/>
    </row>
    <row r="1341" spans="4:4" x14ac:dyDescent="0.2">
      <c r="D1341" s="164"/>
    </row>
    <row r="1342" spans="4:4" x14ac:dyDescent="0.2">
      <c r="D1342" s="164"/>
    </row>
    <row r="1343" spans="4:4" x14ac:dyDescent="0.2">
      <c r="D1343" s="164"/>
    </row>
    <row r="1344" spans="4:4" x14ac:dyDescent="0.2">
      <c r="D1344" s="164"/>
    </row>
    <row r="1345" spans="4:4" x14ac:dyDescent="0.2">
      <c r="D1345" s="164"/>
    </row>
    <row r="1346" spans="4:4" x14ac:dyDescent="0.2">
      <c r="D1346" s="164"/>
    </row>
    <row r="1347" spans="4:4" x14ac:dyDescent="0.2">
      <c r="D1347" s="164"/>
    </row>
    <row r="1348" spans="4:4" x14ac:dyDescent="0.2">
      <c r="D1348" s="164"/>
    </row>
    <row r="1349" spans="4:4" x14ac:dyDescent="0.2">
      <c r="D1349" s="164"/>
    </row>
    <row r="1350" spans="4:4" x14ac:dyDescent="0.2">
      <c r="D1350" s="164"/>
    </row>
    <row r="1351" spans="4:4" x14ac:dyDescent="0.2">
      <c r="D1351" s="164"/>
    </row>
    <row r="1352" spans="4:4" x14ac:dyDescent="0.2">
      <c r="D1352" s="164"/>
    </row>
    <row r="1353" spans="4:4" x14ac:dyDescent="0.2">
      <c r="D1353" s="164"/>
    </row>
    <row r="1354" spans="4:4" x14ac:dyDescent="0.2">
      <c r="D1354" s="164"/>
    </row>
    <row r="1355" spans="4:4" x14ac:dyDescent="0.2">
      <c r="D1355" s="164"/>
    </row>
    <row r="1356" spans="4:4" x14ac:dyDescent="0.2">
      <c r="D1356" s="164"/>
    </row>
    <row r="1357" spans="4:4" x14ac:dyDescent="0.2">
      <c r="D1357" s="164"/>
    </row>
    <row r="1358" spans="4:4" x14ac:dyDescent="0.2">
      <c r="D1358" s="164"/>
    </row>
    <row r="1359" spans="4:4" x14ac:dyDescent="0.2">
      <c r="D1359" s="164"/>
    </row>
    <row r="1360" spans="4:4" x14ac:dyDescent="0.2">
      <c r="D1360" s="164"/>
    </row>
    <row r="1361" spans="4:4" x14ac:dyDescent="0.2">
      <c r="D1361" s="164"/>
    </row>
    <row r="1362" spans="4:4" x14ac:dyDescent="0.2">
      <c r="D1362" s="164"/>
    </row>
    <row r="1363" spans="4:4" x14ac:dyDescent="0.2">
      <c r="D1363" s="164"/>
    </row>
    <row r="1364" spans="4:4" x14ac:dyDescent="0.2">
      <c r="D1364" s="164"/>
    </row>
    <row r="1365" spans="4:4" x14ac:dyDescent="0.2">
      <c r="D1365" s="164"/>
    </row>
    <row r="1366" spans="4:4" x14ac:dyDescent="0.2">
      <c r="D1366" s="164"/>
    </row>
    <row r="1367" spans="4:4" x14ac:dyDescent="0.2">
      <c r="D1367" s="164"/>
    </row>
    <row r="1368" spans="4:4" x14ac:dyDescent="0.2">
      <c r="D1368" s="164"/>
    </row>
    <row r="1369" spans="4:4" x14ac:dyDescent="0.2">
      <c r="D1369" s="164"/>
    </row>
    <row r="1370" spans="4:4" x14ac:dyDescent="0.2">
      <c r="D1370" s="164"/>
    </row>
    <row r="1371" spans="4:4" x14ac:dyDescent="0.2">
      <c r="D1371" s="164"/>
    </row>
    <row r="1372" spans="4:4" x14ac:dyDescent="0.2">
      <c r="D1372" s="164"/>
    </row>
    <row r="1373" spans="4:4" x14ac:dyDescent="0.2">
      <c r="D1373" s="164"/>
    </row>
    <row r="1374" spans="4:4" x14ac:dyDescent="0.2">
      <c r="D1374" s="164"/>
    </row>
    <row r="1375" spans="4:4" x14ac:dyDescent="0.2">
      <c r="D1375" s="164"/>
    </row>
    <row r="1376" spans="4:4" x14ac:dyDescent="0.2">
      <c r="D1376" s="164"/>
    </row>
    <row r="1377" spans="4:4" x14ac:dyDescent="0.2">
      <c r="D1377" s="164"/>
    </row>
    <row r="1378" spans="4:4" x14ac:dyDescent="0.2">
      <c r="D1378" s="164"/>
    </row>
    <row r="1379" spans="4:4" x14ac:dyDescent="0.2">
      <c r="D1379" s="164"/>
    </row>
    <row r="1380" spans="4:4" x14ac:dyDescent="0.2">
      <c r="D1380" s="164"/>
    </row>
    <row r="1381" spans="4:4" x14ac:dyDescent="0.2">
      <c r="D1381" s="164"/>
    </row>
    <row r="1382" spans="4:4" x14ac:dyDescent="0.2">
      <c r="D1382" s="164"/>
    </row>
    <row r="1383" spans="4:4" x14ac:dyDescent="0.2">
      <c r="D1383" s="164"/>
    </row>
    <row r="1384" spans="4:4" x14ac:dyDescent="0.2">
      <c r="D1384" s="164"/>
    </row>
    <row r="1385" spans="4:4" x14ac:dyDescent="0.2">
      <c r="D1385" s="164"/>
    </row>
    <row r="1386" spans="4:4" x14ac:dyDescent="0.2">
      <c r="D1386" s="164"/>
    </row>
    <row r="1387" spans="4:4" x14ac:dyDescent="0.2">
      <c r="D1387" s="164"/>
    </row>
    <row r="1388" spans="4:4" x14ac:dyDescent="0.2">
      <c r="D1388" s="164"/>
    </row>
    <row r="1389" spans="4:4" x14ac:dyDescent="0.2">
      <c r="D1389" s="164"/>
    </row>
    <row r="1390" spans="4:4" x14ac:dyDescent="0.2">
      <c r="D1390" s="164"/>
    </row>
    <row r="1391" spans="4:4" x14ac:dyDescent="0.2">
      <c r="D1391" s="164"/>
    </row>
    <row r="1392" spans="4:4" x14ac:dyDescent="0.2">
      <c r="D1392" s="164"/>
    </row>
    <row r="1393" spans="4:4" x14ac:dyDescent="0.2">
      <c r="D1393" s="164"/>
    </row>
    <row r="1394" spans="4:4" x14ac:dyDescent="0.2">
      <c r="D1394" s="164"/>
    </row>
    <row r="1395" spans="4:4" x14ac:dyDescent="0.2">
      <c r="D1395" s="164"/>
    </row>
    <row r="1396" spans="4:4" x14ac:dyDescent="0.2">
      <c r="D1396" s="164"/>
    </row>
    <row r="1397" spans="4:4" x14ac:dyDescent="0.2">
      <c r="D1397" s="164"/>
    </row>
    <row r="1398" spans="4:4" x14ac:dyDescent="0.2">
      <c r="D1398" s="164"/>
    </row>
    <row r="1399" spans="4:4" x14ac:dyDescent="0.2">
      <c r="D1399" s="164"/>
    </row>
    <row r="1400" spans="4:4" x14ac:dyDescent="0.2">
      <c r="D1400" s="164"/>
    </row>
    <row r="1401" spans="4:4" x14ac:dyDescent="0.2">
      <c r="D1401" s="164"/>
    </row>
    <row r="1402" spans="4:4" x14ac:dyDescent="0.2">
      <c r="D1402" s="164"/>
    </row>
    <row r="1403" spans="4:4" x14ac:dyDescent="0.2">
      <c r="D1403" s="164"/>
    </row>
    <row r="1404" spans="4:4" x14ac:dyDescent="0.2">
      <c r="D1404" s="164"/>
    </row>
    <row r="1405" spans="4:4" x14ac:dyDescent="0.2">
      <c r="D1405" s="164"/>
    </row>
    <row r="1406" spans="4:4" x14ac:dyDescent="0.2">
      <c r="D1406" s="164"/>
    </row>
    <row r="1407" spans="4:4" x14ac:dyDescent="0.2">
      <c r="D1407" s="164"/>
    </row>
    <row r="1408" spans="4:4" x14ac:dyDescent="0.2">
      <c r="D1408" s="164"/>
    </row>
    <row r="1409" spans="4:4" x14ac:dyDescent="0.2">
      <c r="D1409" s="164"/>
    </row>
    <row r="1410" spans="4:4" x14ac:dyDescent="0.2">
      <c r="D1410" s="164"/>
    </row>
    <row r="1411" spans="4:4" x14ac:dyDescent="0.2">
      <c r="D1411" s="164"/>
    </row>
    <row r="1412" spans="4:4" x14ac:dyDescent="0.2">
      <c r="D1412" s="164"/>
    </row>
    <row r="1413" spans="4:4" x14ac:dyDescent="0.2">
      <c r="D1413" s="164"/>
    </row>
    <row r="1414" spans="4:4" x14ac:dyDescent="0.2">
      <c r="D1414" s="164"/>
    </row>
    <row r="1415" spans="4:4" x14ac:dyDescent="0.2">
      <c r="D1415" s="164"/>
    </row>
    <row r="1416" spans="4:4" x14ac:dyDescent="0.2">
      <c r="D1416" s="164"/>
    </row>
    <row r="1417" spans="4:4" x14ac:dyDescent="0.2">
      <c r="D1417" s="164"/>
    </row>
    <row r="1418" spans="4:4" x14ac:dyDescent="0.2">
      <c r="D1418" s="164"/>
    </row>
    <row r="1419" spans="4:4" x14ac:dyDescent="0.2">
      <c r="D1419" s="164"/>
    </row>
    <row r="1420" spans="4:4" x14ac:dyDescent="0.2">
      <c r="D1420" s="164"/>
    </row>
    <row r="1421" spans="4:4" x14ac:dyDescent="0.2">
      <c r="D1421" s="164"/>
    </row>
    <row r="1422" spans="4:4" x14ac:dyDescent="0.2">
      <c r="D1422" s="164"/>
    </row>
    <row r="1423" spans="4:4" x14ac:dyDescent="0.2">
      <c r="D1423" s="164"/>
    </row>
    <row r="1424" spans="4:4" x14ac:dyDescent="0.2">
      <c r="D1424" s="164"/>
    </row>
    <row r="1425" spans="4:4" x14ac:dyDescent="0.2">
      <c r="D1425" s="164"/>
    </row>
    <row r="1426" spans="4:4" x14ac:dyDescent="0.2">
      <c r="D1426" s="164"/>
    </row>
    <row r="1427" spans="4:4" x14ac:dyDescent="0.2">
      <c r="D1427" s="164"/>
    </row>
    <row r="1428" spans="4:4" x14ac:dyDescent="0.2">
      <c r="D1428" s="164"/>
    </row>
    <row r="1429" spans="4:4" x14ac:dyDescent="0.2">
      <c r="D1429" s="164"/>
    </row>
    <row r="1430" spans="4:4" x14ac:dyDescent="0.2">
      <c r="D1430" s="164"/>
    </row>
    <row r="1431" spans="4:4" x14ac:dyDescent="0.2">
      <c r="D1431" s="164"/>
    </row>
    <row r="1432" spans="4:4" x14ac:dyDescent="0.2">
      <c r="D1432" s="164"/>
    </row>
    <row r="1433" spans="4:4" x14ac:dyDescent="0.2">
      <c r="D1433" s="164"/>
    </row>
    <row r="1434" spans="4:4" x14ac:dyDescent="0.2">
      <c r="D1434" s="164"/>
    </row>
    <row r="1435" spans="4:4" x14ac:dyDescent="0.2">
      <c r="D1435" s="164"/>
    </row>
    <row r="1436" spans="4:4" x14ac:dyDescent="0.2">
      <c r="D1436" s="164"/>
    </row>
    <row r="1437" spans="4:4" x14ac:dyDescent="0.2">
      <c r="D1437" s="164"/>
    </row>
    <row r="1438" spans="4:4" x14ac:dyDescent="0.2">
      <c r="D1438" s="164"/>
    </row>
    <row r="1439" spans="4:4" x14ac:dyDescent="0.2">
      <c r="D1439" s="164"/>
    </row>
    <row r="1440" spans="4:4" x14ac:dyDescent="0.2">
      <c r="D1440" s="164"/>
    </row>
    <row r="1441" spans="4:4" x14ac:dyDescent="0.2">
      <c r="D1441" s="164"/>
    </row>
    <row r="1442" spans="4:4" x14ac:dyDescent="0.2">
      <c r="D1442" s="164"/>
    </row>
    <row r="1443" spans="4:4" x14ac:dyDescent="0.2">
      <c r="D1443" s="164"/>
    </row>
    <row r="1444" spans="4:4" x14ac:dyDescent="0.2">
      <c r="D1444" s="164"/>
    </row>
    <row r="1445" spans="4:4" x14ac:dyDescent="0.2">
      <c r="D1445" s="164"/>
    </row>
    <row r="1446" spans="4:4" x14ac:dyDescent="0.2">
      <c r="D1446" s="164"/>
    </row>
    <row r="1447" spans="4:4" x14ac:dyDescent="0.2">
      <c r="D1447" s="164"/>
    </row>
    <row r="1448" spans="4:4" x14ac:dyDescent="0.2">
      <c r="D1448" s="164"/>
    </row>
    <row r="1449" spans="4:4" x14ac:dyDescent="0.2">
      <c r="D1449" s="164"/>
    </row>
    <row r="1450" spans="4:4" x14ac:dyDescent="0.2">
      <c r="D1450" s="164"/>
    </row>
    <row r="1451" spans="4:4" x14ac:dyDescent="0.2">
      <c r="D1451" s="164"/>
    </row>
    <row r="1452" spans="4:4" x14ac:dyDescent="0.2">
      <c r="D1452" s="164"/>
    </row>
    <row r="1453" spans="4:4" x14ac:dyDescent="0.2">
      <c r="D1453" s="164"/>
    </row>
    <row r="1454" spans="4:4" x14ac:dyDescent="0.2">
      <c r="D1454" s="164"/>
    </row>
    <row r="1455" spans="4:4" x14ac:dyDescent="0.2">
      <c r="D1455" s="164"/>
    </row>
    <row r="1456" spans="4:4" x14ac:dyDescent="0.2">
      <c r="D1456" s="164"/>
    </row>
    <row r="1457" spans="4:4" x14ac:dyDescent="0.2">
      <c r="D1457" s="164"/>
    </row>
    <row r="1458" spans="4:4" x14ac:dyDescent="0.2">
      <c r="D1458" s="164"/>
    </row>
    <row r="1459" spans="4:4" x14ac:dyDescent="0.2">
      <c r="D1459" s="164"/>
    </row>
    <row r="1460" spans="4:4" x14ac:dyDescent="0.2">
      <c r="D1460" s="164"/>
    </row>
    <row r="1461" spans="4:4" x14ac:dyDescent="0.2">
      <c r="D1461" s="164"/>
    </row>
    <row r="1462" spans="4:4" x14ac:dyDescent="0.2">
      <c r="D1462" s="164"/>
    </row>
    <row r="1463" spans="4:4" x14ac:dyDescent="0.2">
      <c r="D1463" s="164"/>
    </row>
    <row r="1464" spans="4:4" x14ac:dyDescent="0.2">
      <c r="D1464" s="164"/>
    </row>
    <row r="1465" spans="4:4" x14ac:dyDescent="0.2">
      <c r="D1465" s="164"/>
    </row>
    <row r="1466" spans="4:4" x14ac:dyDescent="0.2">
      <c r="D1466" s="164"/>
    </row>
    <row r="1467" spans="4:4" x14ac:dyDescent="0.2">
      <c r="D1467" s="164"/>
    </row>
    <row r="1468" spans="4:4" x14ac:dyDescent="0.2">
      <c r="D1468" s="164"/>
    </row>
    <row r="1469" spans="4:4" x14ac:dyDescent="0.2">
      <c r="D1469" s="164"/>
    </row>
    <row r="1470" spans="4:4" x14ac:dyDescent="0.2">
      <c r="D1470" s="164"/>
    </row>
    <row r="1471" spans="4:4" x14ac:dyDescent="0.2">
      <c r="D1471" s="164"/>
    </row>
    <row r="1472" spans="4:4" x14ac:dyDescent="0.2">
      <c r="D1472" s="164"/>
    </row>
    <row r="1473" spans="4:4" x14ac:dyDescent="0.2">
      <c r="D1473" s="164"/>
    </row>
    <row r="1474" spans="4:4" x14ac:dyDescent="0.2">
      <c r="D1474" s="164"/>
    </row>
    <row r="1475" spans="4:4" x14ac:dyDescent="0.2">
      <c r="D1475" s="164"/>
    </row>
    <row r="1476" spans="4:4" x14ac:dyDescent="0.2">
      <c r="D1476" s="164"/>
    </row>
    <row r="1477" spans="4:4" x14ac:dyDescent="0.2">
      <c r="D1477" s="164"/>
    </row>
    <row r="1478" spans="4:4" x14ac:dyDescent="0.2">
      <c r="D1478" s="164"/>
    </row>
    <row r="1479" spans="4:4" x14ac:dyDescent="0.2">
      <c r="D1479" s="164"/>
    </row>
    <row r="1480" spans="4:4" x14ac:dyDescent="0.2">
      <c r="D1480" s="164"/>
    </row>
    <row r="1481" spans="4:4" x14ac:dyDescent="0.2">
      <c r="D1481" s="164"/>
    </row>
    <row r="1482" spans="4:4" x14ac:dyDescent="0.2">
      <c r="D1482" s="164"/>
    </row>
    <row r="1483" spans="4:4" x14ac:dyDescent="0.2">
      <c r="D1483" s="164"/>
    </row>
    <row r="1484" spans="4:4" x14ac:dyDescent="0.2">
      <c r="D1484" s="164"/>
    </row>
    <row r="1485" spans="4:4" x14ac:dyDescent="0.2">
      <c r="D1485" s="164"/>
    </row>
    <row r="1486" spans="4:4" x14ac:dyDescent="0.2">
      <c r="D1486" s="164"/>
    </row>
    <row r="1487" spans="4:4" x14ac:dyDescent="0.2">
      <c r="D1487" s="164"/>
    </row>
    <row r="1488" spans="4:4" x14ac:dyDescent="0.2">
      <c r="D1488" s="164"/>
    </row>
    <row r="1489" spans="4:4" x14ac:dyDescent="0.2">
      <c r="D1489" s="164"/>
    </row>
    <row r="1490" spans="4:4" x14ac:dyDescent="0.2">
      <c r="D1490" s="164"/>
    </row>
    <row r="1491" spans="4:4" x14ac:dyDescent="0.2">
      <c r="D1491" s="164"/>
    </row>
    <row r="1492" spans="4:4" x14ac:dyDescent="0.2">
      <c r="D1492" s="164"/>
    </row>
    <row r="1493" spans="4:4" x14ac:dyDescent="0.2">
      <c r="D1493" s="164"/>
    </row>
    <row r="1494" spans="4:4" x14ac:dyDescent="0.2">
      <c r="D1494" s="164"/>
    </row>
    <row r="1495" spans="4:4" x14ac:dyDescent="0.2">
      <c r="D1495" s="164"/>
    </row>
    <row r="1496" spans="4:4" x14ac:dyDescent="0.2">
      <c r="D1496" s="164"/>
    </row>
    <row r="1497" spans="4:4" x14ac:dyDescent="0.2">
      <c r="D1497" s="164"/>
    </row>
    <row r="1498" spans="4:4" x14ac:dyDescent="0.2">
      <c r="D1498" s="164"/>
    </row>
    <row r="1499" spans="4:4" x14ac:dyDescent="0.2">
      <c r="D1499" s="164"/>
    </row>
    <row r="1500" spans="4:4" x14ac:dyDescent="0.2">
      <c r="D1500" s="164"/>
    </row>
    <row r="1501" spans="4:4" x14ac:dyDescent="0.2">
      <c r="D1501" s="164"/>
    </row>
    <row r="1502" spans="4:4" x14ac:dyDescent="0.2">
      <c r="D1502" s="164"/>
    </row>
    <row r="1503" spans="4:4" x14ac:dyDescent="0.2">
      <c r="D1503" s="164"/>
    </row>
    <row r="1504" spans="4:4" x14ac:dyDescent="0.2">
      <c r="D1504" s="164"/>
    </row>
    <row r="1505" spans="4:4" x14ac:dyDescent="0.2">
      <c r="D1505" s="164"/>
    </row>
    <row r="1506" spans="4:4" x14ac:dyDescent="0.2">
      <c r="D1506" s="164"/>
    </row>
    <row r="1507" spans="4:4" x14ac:dyDescent="0.2">
      <c r="D1507" s="164"/>
    </row>
    <row r="1508" spans="4:4" x14ac:dyDescent="0.2">
      <c r="D1508" s="164"/>
    </row>
    <row r="1509" spans="4:4" x14ac:dyDescent="0.2">
      <c r="D1509" s="164"/>
    </row>
    <row r="1510" spans="4:4" x14ac:dyDescent="0.2">
      <c r="D1510" s="164"/>
    </row>
    <row r="1511" spans="4:4" x14ac:dyDescent="0.2">
      <c r="D1511" s="164"/>
    </row>
    <row r="1512" spans="4:4" x14ac:dyDescent="0.2">
      <c r="D1512" s="164"/>
    </row>
    <row r="1513" spans="4:4" x14ac:dyDescent="0.2">
      <c r="D1513" s="164"/>
    </row>
    <row r="1514" spans="4:4" x14ac:dyDescent="0.2">
      <c r="D1514" s="164"/>
    </row>
    <row r="1515" spans="4:4" x14ac:dyDescent="0.2">
      <c r="D1515" s="164"/>
    </row>
    <row r="1516" spans="4:4" x14ac:dyDescent="0.2">
      <c r="D1516" s="164"/>
    </row>
    <row r="1517" spans="4:4" x14ac:dyDescent="0.2">
      <c r="D1517" s="164"/>
    </row>
    <row r="1518" spans="4:4" x14ac:dyDescent="0.2">
      <c r="D1518" s="164"/>
    </row>
    <row r="1519" spans="4:4" x14ac:dyDescent="0.2">
      <c r="D1519" s="164"/>
    </row>
    <row r="1520" spans="4:4" x14ac:dyDescent="0.2">
      <c r="D1520" s="164"/>
    </row>
    <row r="1521" spans="4:4" x14ac:dyDescent="0.2">
      <c r="D1521" s="164"/>
    </row>
    <row r="1522" spans="4:4" x14ac:dyDescent="0.2">
      <c r="D1522" s="164"/>
    </row>
    <row r="1523" spans="4:4" x14ac:dyDescent="0.2">
      <c r="D1523" s="164"/>
    </row>
    <row r="1524" spans="4:4" x14ac:dyDescent="0.2">
      <c r="D1524" s="164"/>
    </row>
    <row r="1525" spans="4:4" x14ac:dyDescent="0.2">
      <c r="D1525" s="164"/>
    </row>
    <row r="1526" spans="4:4" x14ac:dyDescent="0.2">
      <c r="D1526" s="164"/>
    </row>
    <row r="1527" spans="4:4" x14ac:dyDescent="0.2">
      <c r="D1527" s="164"/>
    </row>
    <row r="1528" spans="4:4" x14ac:dyDescent="0.2">
      <c r="D1528" s="164"/>
    </row>
    <row r="1529" spans="4:4" x14ac:dyDescent="0.2">
      <c r="D1529" s="164"/>
    </row>
    <row r="1530" spans="4:4" x14ac:dyDescent="0.2">
      <c r="D1530" s="164"/>
    </row>
    <row r="1531" spans="4:4" x14ac:dyDescent="0.2">
      <c r="D1531" s="164"/>
    </row>
    <row r="1532" spans="4:4" x14ac:dyDescent="0.2">
      <c r="D1532" s="164"/>
    </row>
    <row r="1533" spans="4:4" x14ac:dyDescent="0.2">
      <c r="D1533" s="164"/>
    </row>
    <row r="1534" spans="4:4" x14ac:dyDescent="0.2">
      <c r="D1534" s="164"/>
    </row>
    <row r="1535" spans="4:4" x14ac:dyDescent="0.2">
      <c r="D1535" s="164"/>
    </row>
    <row r="1536" spans="4:4" x14ac:dyDescent="0.2">
      <c r="D1536" s="164"/>
    </row>
    <row r="1537" spans="4:4" x14ac:dyDescent="0.2">
      <c r="D1537" s="164"/>
    </row>
    <row r="1538" spans="4:4" x14ac:dyDescent="0.2">
      <c r="D1538" s="164"/>
    </row>
    <row r="1539" spans="4:4" x14ac:dyDescent="0.2">
      <c r="D1539" s="164"/>
    </row>
    <row r="1540" spans="4:4" x14ac:dyDescent="0.2">
      <c r="D1540" s="164"/>
    </row>
    <row r="1541" spans="4:4" x14ac:dyDescent="0.2">
      <c r="D1541" s="164"/>
    </row>
    <row r="1542" spans="4:4" x14ac:dyDescent="0.2">
      <c r="D1542" s="164"/>
    </row>
    <row r="1543" spans="4:4" x14ac:dyDescent="0.2">
      <c r="D1543" s="164"/>
    </row>
    <row r="1544" spans="4:4" x14ac:dyDescent="0.2">
      <c r="D1544" s="164"/>
    </row>
    <row r="1545" spans="4:4" x14ac:dyDescent="0.2">
      <c r="D1545" s="164"/>
    </row>
    <row r="1546" spans="4:4" x14ac:dyDescent="0.2">
      <c r="D1546" s="164"/>
    </row>
    <row r="1547" spans="4:4" x14ac:dyDescent="0.2">
      <c r="D1547" s="164"/>
    </row>
    <row r="1548" spans="4:4" x14ac:dyDescent="0.2">
      <c r="D1548" s="164"/>
    </row>
    <row r="1549" spans="4:4" x14ac:dyDescent="0.2">
      <c r="D1549" s="164"/>
    </row>
    <row r="1550" spans="4:4" x14ac:dyDescent="0.2">
      <c r="D1550" s="164"/>
    </row>
    <row r="1551" spans="4:4" x14ac:dyDescent="0.2">
      <c r="D1551" s="164"/>
    </row>
    <row r="1552" spans="4:4" x14ac:dyDescent="0.2">
      <c r="D1552" s="164"/>
    </row>
    <row r="1553" spans="4:4" x14ac:dyDescent="0.2">
      <c r="D1553" s="164"/>
    </row>
    <row r="1554" spans="4:4" x14ac:dyDescent="0.2">
      <c r="D1554" s="164"/>
    </row>
    <row r="1555" spans="4:4" x14ac:dyDescent="0.2">
      <c r="D1555" s="164"/>
    </row>
    <row r="1556" spans="4:4" x14ac:dyDescent="0.2">
      <c r="D1556" s="164"/>
    </row>
    <row r="1557" spans="4:4" x14ac:dyDescent="0.2">
      <c r="D1557" s="164"/>
    </row>
    <row r="1558" spans="4:4" x14ac:dyDescent="0.2">
      <c r="D1558" s="164"/>
    </row>
    <row r="1559" spans="4:4" x14ac:dyDescent="0.2">
      <c r="D1559" s="164"/>
    </row>
    <row r="1560" spans="4:4" x14ac:dyDescent="0.2">
      <c r="D1560" s="164"/>
    </row>
    <row r="1561" spans="4:4" x14ac:dyDescent="0.2">
      <c r="D1561" s="164"/>
    </row>
    <row r="1562" spans="4:4" x14ac:dyDescent="0.2">
      <c r="D1562" s="164"/>
    </row>
    <row r="1563" spans="4:4" x14ac:dyDescent="0.2">
      <c r="D1563" s="164"/>
    </row>
    <row r="1564" spans="4:4" x14ac:dyDescent="0.2">
      <c r="D1564" s="164"/>
    </row>
    <row r="1565" spans="4:4" x14ac:dyDescent="0.2">
      <c r="D1565" s="164"/>
    </row>
    <row r="1566" spans="4:4" x14ac:dyDescent="0.2">
      <c r="D1566" s="164"/>
    </row>
    <row r="1567" spans="4:4" x14ac:dyDescent="0.2">
      <c r="D1567" s="164"/>
    </row>
    <row r="1568" spans="4:4" x14ac:dyDescent="0.2">
      <c r="D1568" s="164"/>
    </row>
    <row r="1569" spans="4:4" x14ac:dyDescent="0.2">
      <c r="D1569" s="164"/>
    </row>
    <row r="1570" spans="4:4" x14ac:dyDescent="0.2">
      <c r="D1570" s="164"/>
    </row>
    <row r="1571" spans="4:4" x14ac:dyDescent="0.2">
      <c r="D1571" s="164"/>
    </row>
    <row r="1572" spans="4:4" x14ac:dyDescent="0.2">
      <c r="D1572" s="164"/>
    </row>
    <row r="1573" spans="4:4" x14ac:dyDescent="0.2">
      <c r="D1573" s="164"/>
    </row>
    <row r="1574" spans="4:4" x14ac:dyDescent="0.2">
      <c r="D1574" s="164"/>
    </row>
    <row r="1575" spans="4:4" x14ac:dyDescent="0.2">
      <c r="D1575" s="164"/>
    </row>
    <row r="1576" spans="4:4" x14ac:dyDescent="0.2">
      <c r="D1576" s="164"/>
    </row>
    <row r="1577" spans="4:4" x14ac:dyDescent="0.2">
      <c r="D1577" s="164"/>
    </row>
    <row r="1578" spans="4:4" x14ac:dyDescent="0.2">
      <c r="D1578" s="164"/>
    </row>
    <row r="1579" spans="4:4" x14ac:dyDescent="0.2">
      <c r="D1579" s="164"/>
    </row>
    <row r="1580" spans="4:4" x14ac:dyDescent="0.2">
      <c r="D1580" s="164"/>
    </row>
    <row r="1581" spans="4:4" x14ac:dyDescent="0.2">
      <c r="D1581" s="164"/>
    </row>
    <row r="1582" spans="4:4" x14ac:dyDescent="0.2">
      <c r="D1582" s="164"/>
    </row>
    <row r="1583" spans="4:4" x14ac:dyDescent="0.2">
      <c r="D1583" s="164"/>
    </row>
    <row r="1584" spans="4:4" x14ac:dyDescent="0.2">
      <c r="D1584" s="164"/>
    </row>
    <row r="1585" spans="4:4" x14ac:dyDescent="0.2">
      <c r="D1585" s="164"/>
    </row>
    <row r="1586" spans="4:4" x14ac:dyDescent="0.2">
      <c r="D1586" s="164"/>
    </row>
    <row r="1587" spans="4:4" x14ac:dyDescent="0.2">
      <c r="D1587" s="164"/>
    </row>
    <row r="1588" spans="4:4" x14ac:dyDescent="0.2">
      <c r="D1588" s="164"/>
    </row>
    <row r="1589" spans="4:4" x14ac:dyDescent="0.2">
      <c r="D1589" s="164"/>
    </row>
    <row r="1590" spans="4:4" x14ac:dyDescent="0.2">
      <c r="D1590" s="164"/>
    </row>
    <row r="1591" spans="4:4" x14ac:dyDescent="0.2">
      <c r="D1591" s="164"/>
    </row>
    <row r="1592" spans="4:4" x14ac:dyDescent="0.2">
      <c r="D1592" s="164"/>
    </row>
    <row r="1593" spans="4:4" x14ac:dyDescent="0.2">
      <c r="D1593" s="164"/>
    </row>
    <row r="1594" spans="4:4" x14ac:dyDescent="0.2">
      <c r="D1594" s="164"/>
    </row>
    <row r="1595" spans="4:4" x14ac:dyDescent="0.2">
      <c r="D1595" s="164"/>
    </row>
    <row r="1596" spans="4:4" x14ac:dyDescent="0.2">
      <c r="D1596" s="164"/>
    </row>
    <row r="1597" spans="4:4" x14ac:dyDescent="0.2">
      <c r="D1597" s="164"/>
    </row>
    <row r="1598" spans="4:4" x14ac:dyDescent="0.2">
      <c r="D1598" s="164"/>
    </row>
    <row r="1599" spans="4:4" x14ac:dyDescent="0.2">
      <c r="D1599" s="164"/>
    </row>
    <row r="1600" spans="4:4" x14ac:dyDescent="0.2">
      <c r="D1600" s="164"/>
    </row>
    <row r="1601" spans="4:4" x14ac:dyDescent="0.2">
      <c r="D1601" s="164"/>
    </row>
    <row r="1602" spans="4:4" x14ac:dyDescent="0.2">
      <c r="D1602" s="164"/>
    </row>
    <row r="1603" spans="4:4" x14ac:dyDescent="0.2">
      <c r="D1603" s="164"/>
    </row>
    <row r="1604" spans="4:4" x14ac:dyDescent="0.2">
      <c r="D1604" s="164"/>
    </row>
    <row r="1605" spans="4:4" x14ac:dyDescent="0.2">
      <c r="D1605" s="164"/>
    </row>
    <row r="1606" spans="4:4" x14ac:dyDescent="0.2">
      <c r="D1606" s="164"/>
    </row>
    <row r="1607" spans="4:4" x14ac:dyDescent="0.2">
      <c r="D1607" s="164"/>
    </row>
    <row r="1608" spans="4:4" x14ac:dyDescent="0.2">
      <c r="D1608" s="164"/>
    </row>
    <row r="1609" spans="4:4" x14ac:dyDescent="0.2">
      <c r="D1609" s="164"/>
    </row>
    <row r="1610" spans="4:4" x14ac:dyDescent="0.2">
      <c r="D1610" s="164"/>
    </row>
    <row r="1611" spans="4:4" x14ac:dyDescent="0.2">
      <c r="D1611" s="164"/>
    </row>
    <row r="1612" spans="4:4" x14ac:dyDescent="0.2">
      <c r="D1612" s="164"/>
    </row>
    <row r="1613" spans="4:4" x14ac:dyDescent="0.2">
      <c r="D1613" s="164"/>
    </row>
    <row r="1614" spans="4:4" x14ac:dyDescent="0.2">
      <c r="D1614" s="164"/>
    </row>
    <row r="1615" spans="4:4" x14ac:dyDescent="0.2">
      <c r="D1615" s="164"/>
    </row>
    <row r="1616" spans="4:4" x14ac:dyDescent="0.2">
      <c r="D1616" s="164"/>
    </row>
    <row r="1617" spans="4:4" x14ac:dyDescent="0.2">
      <c r="D1617" s="164"/>
    </row>
    <row r="1618" spans="4:4" x14ac:dyDescent="0.2">
      <c r="D1618" s="164"/>
    </row>
    <row r="1619" spans="4:4" x14ac:dyDescent="0.2">
      <c r="D1619" s="164"/>
    </row>
    <row r="1620" spans="4:4" x14ac:dyDescent="0.2">
      <c r="D1620" s="164"/>
    </row>
    <row r="1621" spans="4:4" x14ac:dyDescent="0.2">
      <c r="D1621" s="164"/>
    </row>
    <row r="1622" spans="4:4" x14ac:dyDescent="0.2">
      <c r="D1622" s="164"/>
    </row>
    <row r="1623" spans="4:4" x14ac:dyDescent="0.2">
      <c r="D1623" s="164"/>
    </row>
    <row r="1624" spans="4:4" x14ac:dyDescent="0.2">
      <c r="D1624" s="164"/>
    </row>
    <row r="1625" spans="4:4" x14ac:dyDescent="0.2">
      <c r="D1625" s="164"/>
    </row>
    <row r="1626" spans="4:4" x14ac:dyDescent="0.2">
      <c r="D1626" s="164"/>
    </row>
    <row r="1627" spans="4:4" x14ac:dyDescent="0.2">
      <c r="D1627" s="164"/>
    </row>
    <row r="1628" spans="4:4" x14ac:dyDescent="0.2">
      <c r="D1628" s="164"/>
    </row>
    <row r="1629" spans="4:4" x14ac:dyDescent="0.2">
      <c r="D1629" s="164"/>
    </row>
    <row r="1630" spans="4:4" x14ac:dyDescent="0.2">
      <c r="D1630" s="164"/>
    </row>
    <row r="1631" spans="4:4" x14ac:dyDescent="0.2">
      <c r="D1631" s="164"/>
    </row>
    <row r="1632" spans="4:4" x14ac:dyDescent="0.2">
      <c r="D1632" s="164"/>
    </row>
    <row r="1633" spans="4:4" x14ac:dyDescent="0.2">
      <c r="D1633" s="164"/>
    </row>
    <row r="1634" spans="4:4" x14ac:dyDescent="0.2">
      <c r="D1634" s="164"/>
    </row>
    <row r="1635" spans="4:4" x14ac:dyDescent="0.2">
      <c r="D1635" s="164"/>
    </row>
    <row r="1636" spans="4:4" x14ac:dyDescent="0.2">
      <c r="D1636" s="164"/>
    </row>
    <row r="1637" spans="4:4" x14ac:dyDescent="0.2">
      <c r="D1637" s="164"/>
    </row>
    <row r="1638" spans="4:4" x14ac:dyDescent="0.2">
      <c r="D1638" s="164"/>
    </row>
    <row r="1639" spans="4:4" x14ac:dyDescent="0.2">
      <c r="D1639" s="164"/>
    </row>
    <row r="1640" spans="4:4" x14ac:dyDescent="0.2">
      <c r="D1640" s="164"/>
    </row>
    <row r="1641" spans="4:4" x14ac:dyDescent="0.2">
      <c r="D1641" s="164"/>
    </row>
    <row r="1642" spans="4:4" x14ac:dyDescent="0.2">
      <c r="D1642" s="164"/>
    </row>
    <row r="1643" spans="4:4" x14ac:dyDescent="0.2">
      <c r="D1643" s="164"/>
    </row>
    <row r="1644" spans="4:4" x14ac:dyDescent="0.2">
      <c r="D1644" s="164"/>
    </row>
    <row r="1645" spans="4:4" x14ac:dyDescent="0.2">
      <c r="D1645" s="164"/>
    </row>
    <row r="1646" spans="4:4" x14ac:dyDescent="0.2">
      <c r="D1646" s="164"/>
    </row>
    <row r="1647" spans="4:4" x14ac:dyDescent="0.2">
      <c r="D1647" s="164"/>
    </row>
    <row r="1648" spans="4:4" x14ac:dyDescent="0.2">
      <c r="D1648" s="164"/>
    </row>
    <row r="1649" spans="4:4" x14ac:dyDescent="0.2">
      <c r="D1649" s="164"/>
    </row>
    <row r="1650" spans="4:4" x14ac:dyDescent="0.2">
      <c r="D1650" s="164"/>
    </row>
    <row r="1651" spans="4:4" x14ac:dyDescent="0.2">
      <c r="D1651" s="164"/>
    </row>
    <row r="1652" spans="4:4" x14ac:dyDescent="0.2">
      <c r="D1652" s="164"/>
    </row>
    <row r="1653" spans="4:4" x14ac:dyDescent="0.2">
      <c r="D1653" s="164"/>
    </row>
    <row r="1654" spans="4:4" x14ac:dyDescent="0.2">
      <c r="D1654" s="164"/>
    </row>
    <row r="1655" spans="4:4" x14ac:dyDescent="0.2">
      <c r="D1655" s="164"/>
    </row>
    <row r="1656" spans="4:4" x14ac:dyDescent="0.2">
      <c r="D1656" s="164"/>
    </row>
    <row r="1657" spans="4:4" x14ac:dyDescent="0.2">
      <c r="D1657" s="164"/>
    </row>
    <row r="1658" spans="4:4" x14ac:dyDescent="0.2">
      <c r="D1658" s="164"/>
    </row>
    <row r="1659" spans="4:4" x14ac:dyDescent="0.2">
      <c r="D1659" s="164"/>
    </row>
    <row r="1660" spans="4:4" x14ac:dyDescent="0.2">
      <c r="D1660" s="164"/>
    </row>
    <row r="1661" spans="4:4" x14ac:dyDescent="0.2">
      <c r="D1661" s="164"/>
    </row>
    <row r="1662" spans="4:4" x14ac:dyDescent="0.2">
      <c r="D1662" s="164"/>
    </row>
    <row r="1663" spans="4:4" x14ac:dyDescent="0.2">
      <c r="D1663" s="164"/>
    </row>
    <row r="1664" spans="4:4" x14ac:dyDescent="0.2">
      <c r="D1664" s="164"/>
    </row>
    <row r="1665" spans="4:4" x14ac:dyDescent="0.2">
      <c r="D1665" s="164"/>
    </row>
    <row r="1666" spans="4:4" x14ac:dyDescent="0.2">
      <c r="D1666" s="164"/>
    </row>
    <row r="1667" spans="4:4" x14ac:dyDescent="0.2">
      <c r="D1667" s="164"/>
    </row>
    <row r="1668" spans="4:4" x14ac:dyDescent="0.2">
      <c r="D1668" s="164"/>
    </row>
    <row r="1669" spans="4:4" x14ac:dyDescent="0.2">
      <c r="D1669" s="164"/>
    </row>
    <row r="1670" spans="4:4" x14ac:dyDescent="0.2">
      <c r="D1670" s="164"/>
    </row>
    <row r="1671" spans="4:4" x14ac:dyDescent="0.2">
      <c r="D1671" s="164"/>
    </row>
    <row r="1672" spans="4:4" x14ac:dyDescent="0.2">
      <c r="D1672" s="164"/>
    </row>
    <row r="1673" spans="4:4" x14ac:dyDescent="0.2">
      <c r="D1673" s="164"/>
    </row>
    <row r="1674" spans="4:4" x14ac:dyDescent="0.2">
      <c r="D1674" s="164"/>
    </row>
    <row r="1675" spans="4:4" x14ac:dyDescent="0.2">
      <c r="D1675" s="164"/>
    </row>
    <row r="1676" spans="4:4" x14ac:dyDescent="0.2">
      <c r="D1676" s="164"/>
    </row>
    <row r="1677" spans="4:4" x14ac:dyDescent="0.2">
      <c r="D1677" s="164"/>
    </row>
    <row r="1678" spans="4:4" x14ac:dyDescent="0.2">
      <c r="D1678" s="164"/>
    </row>
    <row r="1679" spans="4:4" x14ac:dyDescent="0.2">
      <c r="D1679" s="164"/>
    </row>
    <row r="1680" spans="4:4" x14ac:dyDescent="0.2">
      <c r="D1680" s="164"/>
    </row>
    <row r="1681" spans="4:4" x14ac:dyDescent="0.2">
      <c r="D1681" s="164"/>
    </row>
    <row r="1682" spans="4:4" x14ac:dyDescent="0.2">
      <c r="D1682" s="164"/>
    </row>
    <row r="1683" spans="4:4" x14ac:dyDescent="0.2">
      <c r="D1683" s="164"/>
    </row>
    <row r="1684" spans="4:4" x14ac:dyDescent="0.2">
      <c r="D1684" s="164"/>
    </row>
    <row r="1685" spans="4:4" x14ac:dyDescent="0.2">
      <c r="D1685" s="164"/>
    </row>
    <row r="1686" spans="4:4" x14ac:dyDescent="0.2">
      <c r="D1686" s="164"/>
    </row>
    <row r="1687" spans="4:4" x14ac:dyDescent="0.2">
      <c r="D1687" s="164"/>
    </row>
    <row r="1688" spans="4:4" x14ac:dyDescent="0.2">
      <c r="D1688" s="164"/>
    </row>
    <row r="1689" spans="4:4" x14ac:dyDescent="0.2">
      <c r="D1689" s="164"/>
    </row>
    <row r="1690" spans="4:4" x14ac:dyDescent="0.2">
      <c r="D1690" s="164"/>
    </row>
    <row r="1691" spans="4:4" x14ac:dyDescent="0.2">
      <c r="D1691" s="164"/>
    </row>
    <row r="1692" spans="4:4" x14ac:dyDescent="0.2">
      <c r="D1692" s="164"/>
    </row>
    <row r="1693" spans="4:4" x14ac:dyDescent="0.2">
      <c r="D1693" s="164"/>
    </row>
    <row r="1694" spans="4:4" x14ac:dyDescent="0.2">
      <c r="D1694" s="164"/>
    </row>
    <row r="1695" spans="4:4" x14ac:dyDescent="0.2">
      <c r="D1695" s="164"/>
    </row>
    <row r="1696" spans="4:4" x14ac:dyDescent="0.2">
      <c r="D1696" s="164"/>
    </row>
    <row r="1697" spans="4:4" x14ac:dyDescent="0.2">
      <c r="D1697" s="164"/>
    </row>
    <row r="1698" spans="4:4" x14ac:dyDescent="0.2">
      <c r="D1698" s="164"/>
    </row>
    <row r="1699" spans="4:4" x14ac:dyDescent="0.2">
      <c r="D1699" s="164"/>
    </row>
    <row r="1700" spans="4:4" x14ac:dyDescent="0.2">
      <c r="D1700" s="164"/>
    </row>
    <row r="1701" spans="4:4" x14ac:dyDescent="0.2">
      <c r="D1701" s="164"/>
    </row>
    <row r="1702" spans="4:4" x14ac:dyDescent="0.2">
      <c r="D1702" s="164"/>
    </row>
    <row r="1703" spans="4:4" x14ac:dyDescent="0.2">
      <c r="D1703" s="164"/>
    </row>
    <row r="1704" spans="4:4" x14ac:dyDescent="0.2">
      <c r="D1704" s="164"/>
    </row>
    <row r="1705" spans="4:4" x14ac:dyDescent="0.2">
      <c r="D1705" s="164"/>
    </row>
    <row r="1706" spans="4:4" x14ac:dyDescent="0.2">
      <c r="D1706" s="164"/>
    </row>
    <row r="1707" spans="4:4" x14ac:dyDescent="0.2">
      <c r="D1707" s="164"/>
    </row>
    <row r="1708" spans="4:4" x14ac:dyDescent="0.2">
      <c r="D1708" s="164"/>
    </row>
    <row r="1709" spans="4:4" x14ac:dyDescent="0.2">
      <c r="D1709" s="164"/>
    </row>
    <row r="1710" spans="4:4" x14ac:dyDescent="0.2">
      <c r="D1710" s="164"/>
    </row>
    <row r="1711" spans="4:4" x14ac:dyDescent="0.2">
      <c r="D1711" s="164"/>
    </row>
    <row r="1712" spans="4:4" x14ac:dyDescent="0.2">
      <c r="D1712" s="164"/>
    </row>
    <row r="1713" spans="4:4" x14ac:dyDescent="0.2">
      <c r="D1713" s="164"/>
    </row>
    <row r="1714" spans="4:4" x14ac:dyDescent="0.2">
      <c r="D1714" s="164"/>
    </row>
    <row r="1715" spans="4:4" x14ac:dyDescent="0.2">
      <c r="D1715" s="164"/>
    </row>
    <row r="1716" spans="4:4" x14ac:dyDescent="0.2">
      <c r="D1716" s="164"/>
    </row>
    <row r="1717" spans="4:4" x14ac:dyDescent="0.2">
      <c r="D1717" s="164"/>
    </row>
    <row r="1718" spans="4:4" x14ac:dyDescent="0.2">
      <c r="D1718" s="164"/>
    </row>
    <row r="1719" spans="4:4" x14ac:dyDescent="0.2">
      <c r="D1719" s="164"/>
    </row>
    <row r="1720" spans="4:4" x14ac:dyDescent="0.2">
      <c r="D1720" s="164"/>
    </row>
    <row r="1721" spans="4:4" x14ac:dyDescent="0.2">
      <c r="D1721" s="164"/>
    </row>
    <row r="1722" spans="4:4" x14ac:dyDescent="0.2">
      <c r="D1722" s="164"/>
    </row>
    <row r="1723" spans="4:4" x14ac:dyDescent="0.2">
      <c r="D1723" s="164"/>
    </row>
    <row r="1724" spans="4:4" x14ac:dyDescent="0.2">
      <c r="D1724" s="164"/>
    </row>
    <row r="1725" spans="4:4" x14ac:dyDescent="0.2">
      <c r="D1725" s="164"/>
    </row>
    <row r="1726" spans="4:4" x14ac:dyDescent="0.2">
      <c r="D1726" s="164"/>
    </row>
    <row r="1727" spans="4:4" x14ac:dyDescent="0.2">
      <c r="D1727" s="164"/>
    </row>
    <row r="1728" spans="4:4" x14ac:dyDescent="0.2">
      <c r="D1728" s="164"/>
    </row>
    <row r="1729" spans="4:4" x14ac:dyDescent="0.2">
      <c r="D1729" s="164"/>
    </row>
    <row r="1730" spans="4:4" x14ac:dyDescent="0.2">
      <c r="D1730" s="164"/>
    </row>
    <row r="1731" spans="4:4" x14ac:dyDescent="0.2">
      <c r="D1731" s="164"/>
    </row>
    <row r="1732" spans="4:4" x14ac:dyDescent="0.2">
      <c r="D1732" s="164"/>
    </row>
    <row r="1733" spans="4:4" x14ac:dyDescent="0.2">
      <c r="D1733" s="164"/>
    </row>
    <row r="1734" spans="4:4" x14ac:dyDescent="0.2">
      <c r="D1734" s="164"/>
    </row>
    <row r="1735" spans="4:4" x14ac:dyDescent="0.2">
      <c r="D1735" s="164"/>
    </row>
    <row r="1736" spans="4:4" x14ac:dyDescent="0.2">
      <c r="D1736" s="164"/>
    </row>
    <row r="1737" spans="4:4" x14ac:dyDescent="0.2">
      <c r="D1737" s="164"/>
    </row>
    <row r="1738" spans="4:4" x14ac:dyDescent="0.2">
      <c r="D1738" s="164"/>
    </row>
    <row r="1739" spans="4:4" x14ac:dyDescent="0.2">
      <c r="D1739" s="164"/>
    </row>
    <row r="1740" spans="4:4" x14ac:dyDescent="0.2">
      <c r="D1740" s="164"/>
    </row>
    <row r="1741" spans="4:4" x14ac:dyDescent="0.2">
      <c r="D1741" s="164"/>
    </row>
    <row r="1742" spans="4:4" x14ac:dyDescent="0.2">
      <c r="D1742" s="164"/>
    </row>
    <row r="1743" spans="4:4" x14ac:dyDescent="0.2">
      <c r="D1743" s="164"/>
    </row>
    <row r="1744" spans="4:4" x14ac:dyDescent="0.2">
      <c r="D1744" s="164"/>
    </row>
    <row r="1745" spans="4:4" x14ac:dyDescent="0.2">
      <c r="D1745" s="164"/>
    </row>
    <row r="1746" spans="4:4" x14ac:dyDescent="0.2">
      <c r="D1746" s="164"/>
    </row>
    <row r="1747" spans="4:4" x14ac:dyDescent="0.2">
      <c r="D1747" s="164"/>
    </row>
    <row r="1748" spans="4:4" x14ac:dyDescent="0.2">
      <c r="D1748" s="164"/>
    </row>
    <row r="1749" spans="4:4" x14ac:dyDescent="0.2">
      <c r="D1749" s="164"/>
    </row>
    <row r="1750" spans="4:4" x14ac:dyDescent="0.2">
      <c r="D1750" s="164"/>
    </row>
    <row r="1751" spans="4:4" x14ac:dyDescent="0.2">
      <c r="D1751" s="164"/>
    </row>
    <row r="1752" spans="4:4" x14ac:dyDescent="0.2">
      <c r="D1752" s="164"/>
    </row>
    <row r="1753" spans="4:4" x14ac:dyDescent="0.2">
      <c r="D1753" s="164"/>
    </row>
    <row r="1754" spans="4:4" x14ac:dyDescent="0.2">
      <c r="D1754" s="164"/>
    </row>
    <row r="1755" spans="4:4" x14ac:dyDescent="0.2">
      <c r="D1755" s="164"/>
    </row>
    <row r="1756" spans="4:4" x14ac:dyDescent="0.2">
      <c r="D1756" s="164"/>
    </row>
    <row r="1757" spans="4:4" x14ac:dyDescent="0.2">
      <c r="D1757" s="164"/>
    </row>
    <row r="1758" spans="4:4" x14ac:dyDescent="0.2">
      <c r="D1758" s="164"/>
    </row>
    <row r="1759" spans="4:4" x14ac:dyDescent="0.2">
      <c r="D1759" s="164"/>
    </row>
    <row r="1760" spans="4:4" x14ac:dyDescent="0.2">
      <c r="D1760" s="164"/>
    </row>
    <row r="1761" spans="4:4" x14ac:dyDescent="0.2">
      <c r="D1761" s="164"/>
    </row>
    <row r="1762" spans="4:4" x14ac:dyDescent="0.2">
      <c r="D1762" s="164"/>
    </row>
    <row r="1763" spans="4:4" x14ac:dyDescent="0.2">
      <c r="D1763" s="164"/>
    </row>
    <row r="1764" spans="4:4" x14ac:dyDescent="0.2">
      <c r="D1764" s="164"/>
    </row>
    <row r="1765" spans="4:4" x14ac:dyDescent="0.2">
      <c r="D1765" s="164"/>
    </row>
    <row r="1766" spans="4:4" x14ac:dyDescent="0.2">
      <c r="D1766" s="164"/>
    </row>
    <row r="1767" spans="4:4" x14ac:dyDescent="0.2">
      <c r="D1767" s="164"/>
    </row>
    <row r="1768" spans="4:4" x14ac:dyDescent="0.2">
      <c r="D1768" s="164"/>
    </row>
    <row r="1769" spans="4:4" x14ac:dyDescent="0.2">
      <c r="D1769" s="164"/>
    </row>
    <row r="1770" spans="4:4" x14ac:dyDescent="0.2">
      <c r="D1770" s="164"/>
    </row>
    <row r="1771" spans="4:4" x14ac:dyDescent="0.2">
      <c r="D1771" s="164"/>
    </row>
    <row r="1772" spans="4:4" x14ac:dyDescent="0.2">
      <c r="D1772" s="164"/>
    </row>
    <row r="1773" spans="4:4" x14ac:dyDescent="0.2">
      <c r="D1773" s="164"/>
    </row>
    <row r="1774" spans="4:4" x14ac:dyDescent="0.2">
      <c r="D1774" s="164"/>
    </row>
    <row r="1775" spans="4:4" x14ac:dyDescent="0.2">
      <c r="D1775" s="164"/>
    </row>
    <row r="1776" spans="4:4" x14ac:dyDescent="0.2">
      <c r="D1776" s="164"/>
    </row>
    <row r="1777" spans="4:4" x14ac:dyDescent="0.2">
      <c r="D1777" s="164"/>
    </row>
    <row r="1778" spans="4:4" x14ac:dyDescent="0.2">
      <c r="D1778" s="164"/>
    </row>
    <row r="1779" spans="4:4" x14ac:dyDescent="0.2">
      <c r="D1779" s="164"/>
    </row>
    <row r="1780" spans="4:4" x14ac:dyDescent="0.2">
      <c r="D1780" s="164"/>
    </row>
    <row r="1781" spans="4:4" x14ac:dyDescent="0.2">
      <c r="D1781" s="164"/>
    </row>
    <row r="1782" spans="4:4" x14ac:dyDescent="0.2">
      <c r="D1782" s="164"/>
    </row>
    <row r="1783" spans="4:4" x14ac:dyDescent="0.2">
      <c r="D1783" s="164"/>
    </row>
    <row r="1784" spans="4:4" x14ac:dyDescent="0.2">
      <c r="D1784" s="164"/>
    </row>
    <row r="1785" spans="4:4" x14ac:dyDescent="0.2">
      <c r="D1785" s="164"/>
    </row>
    <row r="1786" spans="4:4" x14ac:dyDescent="0.2">
      <c r="D1786" s="164"/>
    </row>
    <row r="1787" spans="4:4" x14ac:dyDescent="0.2">
      <c r="D1787" s="164"/>
    </row>
    <row r="1788" spans="4:4" x14ac:dyDescent="0.2">
      <c r="D1788" s="164"/>
    </row>
    <row r="1789" spans="4:4" x14ac:dyDescent="0.2">
      <c r="D1789" s="164"/>
    </row>
    <row r="1790" spans="4:4" x14ac:dyDescent="0.2">
      <c r="D1790" s="164"/>
    </row>
    <row r="1791" spans="4:4" x14ac:dyDescent="0.2">
      <c r="D1791" s="164"/>
    </row>
    <row r="1792" spans="4:4" x14ac:dyDescent="0.2">
      <c r="D1792" s="164"/>
    </row>
    <row r="1793" spans="4:4" x14ac:dyDescent="0.2">
      <c r="D1793" s="164"/>
    </row>
    <row r="1794" spans="4:4" x14ac:dyDescent="0.2">
      <c r="D1794" s="164"/>
    </row>
    <row r="1795" spans="4:4" x14ac:dyDescent="0.2">
      <c r="D1795" s="164"/>
    </row>
    <row r="1796" spans="4:4" x14ac:dyDescent="0.2">
      <c r="D1796" s="164"/>
    </row>
    <row r="1797" spans="4:4" x14ac:dyDescent="0.2">
      <c r="D1797" s="164"/>
    </row>
    <row r="1798" spans="4:4" x14ac:dyDescent="0.2">
      <c r="D1798" s="164"/>
    </row>
    <row r="1799" spans="4:4" x14ac:dyDescent="0.2">
      <c r="D1799" s="164"/>
    </row>
    <row r="1800" spans="4:4" x14ac:dyDescent="0.2">
      <c r="D1800" s="164"/>
    </row>
    <row r="1801" spans="4:4" x14ac:dyDescent="0.2">
      <c r="D1801" s="164"/>
    </row>
    <row r="1802" spans="4:4" x14ac:dyDescent="0.2">
      <c r="D1802" s="164"/>
    </row>
    <row r="1803" spans="4:4" x14ac:dyDescent="0.2">
      <c r="D1803" s="164"/>
    </row>
    <row r="1804" spans="4:4" x14ac:dyDescent="0.2">
      <c r="D1804" s="164"/>
    </row>
    <row r="1805" spans="4:4" x14ac:dyDescent="0.2">
      <c r="D1805" s="164"/>
    </row>
    <row r="1806" spans="4:4" x14ac:dyDescent="0.2">
      <c r="D1806" s="164"/>
    </row>
    <row r="1807" spans="4:4" x14ac:dyDescent="0.2">
      <c r="D1807" s="164"/>
    </row>
    <row r="1808" spans="4:4" x14ac:dyDescent="0.2">
      <c r="D1808" s="164"/>
    </row>
    <row r="1809" spans="4:4" x14ac:dyDescent="0.2">
      <c r="D1809" s="164"/>
    </row>
    <row r="1810" spans="4:4" x14ac:dyDescent="0.2">
      <c r="D1810" s="164"/>
    </row>
    <row r="1811" spans="4:4" x14ac:dyDescent="0.2">
      <c r="D1811" s="164"/>
    </row>
    <row r="1812" spans="4:4" x14ac:dyDescent="0.2">
      <c r="D1812" s="164"/>
    </row>
    <row r="1813" spans="4:4" x14ac:dyDescent="0.2">
      <c r="D1813" s="164"/>
    </row>
    <row r="1814" spans="4:4" x14ac:dyDescent="0.2">
      <c r="D1814" s="164"/>
    </row>
    <row r="1815" spans="4:4" x14ac:dyDescent="0.2">
      <c r="D1815" s="164"/>
    </row>
    <row r="1816" spans="4:4" x14ac:dyDescent="0.2">
      <c r="D1816" s="164"/>
    </row>
    <row r="1817" spans="4:4" x14ac:dyDescent="0.2">
      <c r="D1817" s="164"/>
    </row>
    <row r="1818" spans="4:4" x14ac:dyDescent="0.2">
      <c r="D1818" s="164"/>
    </row>
    <row r="1819" spans="4:4" x14ac:dyDescent="0.2">
      <c r="D1819" s="164"/>
    </row>
    <row r="1820" spans="4:4" x14ac:dyDescent="0.2">
      <c r="D1820" s="164"/>
    </row>
    <row r="1821" spans="4:4" x14ac:dyDescent="0.2">
      <c r="D1821" s="164"/>
    </row>
    <row r="1822" spans="4:4" x14ac:dyDescent="0.2">
      <c r="D1822" s="164"/>
    </row>
    <row r="1823" spans="4:4" x14ac:dyDescent="0.2">
      <c r="D1823" s="164"/>
    </row>
    <row r="1824" spans="4:4" x14ac:dyDescent="0.2">
      <c r="D1824" s="164"/>
    </row>
    <row r="1825" spans="4:4" x14ac:dyDescent="0.2">
      <c r="D1825" s="164"/>
    </row>
    <row r="1826" spans="4:4" x14ac:dyDescent="0.2">
      <c r="D1826" s="164"/>
    </row>
    <row r="1827" spans="4:4" x14ac:dyDescent="0.2">
      <c r="D1827" s="164"/>
    </row>
    <row r="1828" spans="4:4" x14ac:dyDescent="0.2">
      <c r="D1828" s="164"/>
    </row>
    <row r="1829" spans="4:4" x14ac:dyDescent="0.2">
      <c r="D1829" s="164"/>
    </row>
    <row r="1830" spans="4:4" x14ac:dyDescent="0.2">
      <c r="D1830" s="164"/>
    </row>
    <row r="1831" spans="4:4" x14ac:dyDescent="0.2">
      <c r="D1831" s="164"/>
    </row>
    <row r="1832" spans="4:4" x14ac:dyDescent="0.2">
      <c r="D1832" s="164"/>
    </row>
    <row r="1833" spans="4:4" x14ac:dyDescent="0.2">
      <c r="D1833" s="164"/>
    </row>
    <row r="1834" spans="4:4" x14ac:dyDescent="0.2">
      <c r="D1834" s="164"/>
    </row>
    <row r="1835" spans="4:4" x14ac:dyDescent="0.2">
      <c r="D1835" s="164"/>
    </row>
    <row r="1836" spans="4:4" x14ac:dyDescent="0.2">
      <c r="D1836" s="164"/>
    </row>
    <row r="1837" spans="4:4" x14ac:dyDescent="0.2">
      <c r="D1837" s="164"/>
    </row>
    <row r="1838" spans="4:4" x14ac:dyDescent="0.2">
      <c r="D1838" s="164"/>
    </row>
    <row r="1839" spans="4:4" x14ac:dyDescent="0.2">
      <c r="D1839" s="164"/>
    </row>
    <row r="1840" spans="4:4" x14ac:dyDescent="0.2">
      <c r="D1840" s="164"/>
    </row>
    <row r="1841" spans="4:4" x14ac:dyDescent="0.2">
      <c r="D1841" s="164"/>
    </row>
    <row r="1842" spans="4:4" x14ac:dyDescent="0.2">
      <c r="D1842" s="164"/>
    </row>
    <row r="1843" spans="4:4" x14ac:dyDescent="0.2">
      <c r="D1843" s="164"/>
    </row>
    <row r="1844" spans="4:4" x14ac:dyDescent="0.2">
      <c r="D1844" s="164"/>
    </row>
    <row r="1845" spans="4:4" x14ac:dyDescent="0.2">
      <c r="D1845" s="164"/>
    </row>
    <row r="1846" spans="4:4" x14ac:dyDescent="0.2">
      <c r="D1846" s="164"/>
    </row>
    <row r="1847" spans="4:4" x14ac:dyDescent="0.2">
      <c r="D1847" s="164"/>
    </row>
    <row r="1848" spans="4:4" x14ac:dyDescent="0.2">
      <c r="D1848" s="164"/>
    </row>
    <row r="1849" spans="4:4" x14ac:dyDescent="0.2">
      <c r="D1849" s="164"/>
    </row>
    <row r="1850" spans="4:4" x14ac:dyDescent="0.2">
      <c r="D1850" s="164"/>
    </row>
    <row r="1851" spans="4:4" x14ac:dyDescent="0.2">
      <c r="D1851" s="164"/>
    </row>
    <row r="1852" spans="4:4" x14ac:dyDescent="0.2">
      <c r="D1852" s="164"/>
    </row>
    <row r="1853" spans="4:4" x14ac:dyDescent="0.2">
      <c r="D1853" s="164"/>
    </row>
    <row r="1854" spans="4:4" x14ac:dyDescent="0.2">
      <c r="D1854" s="164"/>
    </row>
    <row r="1855" spans="4:4" x14ac:dyDescent="0.2">
      <c r="D1855" s="164"/>
    </row>
    <row r="1856" spans="4:4" x14ac:dyDescent="0.2">
      <c r="D1856" s="164"/>
    </row>
    <row r="1857" spans="4:4" x14ac:dyDescent="0.2">
      <c r="D1857" s="164"/>
    </row>
    <row r="1858" spans="4:4" x14ac:dyDescent="0.2">
      <c r="D1858" s="164"/>
    </row>
    <row r="1859" spans="4:4" x14ac:dyDescent="0.2">
      <c r="D1859" s="164"/>
    </row>
    <row r="1860" spans="4:4" x14ac:dyDescent="0.2">
      <c r="D1860" s="164"/>
    </row>
    <row r="1861" spans="4:4" x14ac:dyDescent="0.2">
      <c r="D1861" s="164"/>
    </row>
    <row r="1862" spans="4:4" x14ac:dyDescent="0.2">
      <c r="D1862" s="164"/>
    </row>
    <row r="1863" spans="4:4" x14ac:dyDescent="0.2">
      <c r="D1863" s="164"/>
    </row>
    <row r="1864" spans="4:4" x14ac:dyDescent="0.2">
      <c r="D1864" s="164"/>
    </row>
    <row r="1865" spans="4:4" x14ac:dyDescent="0.2">
      <c r="D1865" s="164"/>
    </row>
    <row r="1866" spans="4:4" x14ac:dyDescent="0.2">
      <c r="D1866" s="164"/>
    </row>
    <row r="1867" spans="4:4" x14ac:dyDescent="0.2">
      <c r="D1867" s="164"/>
    </row>
    <row r="1868" spans="4:4" x14ac:dyDescent="0.2">
      <c r="D1868" s="164"/>
    </row>
    <row r="1869" spans="4:4" x14ac:dyDescent="0.2">
      <c r="D1869" s="164"/>
    </row>
    <row r="1870" spans="4:4" x14ac:dyDescent="0.2">
      <c r="D1870" s="164"/>
    </row>
    <row r="1871" spans="4:4" x14ac:dyDescent="0.2">
      <c r="D1871" s="164"/>
    </row>
    <row r="1872" spans="4:4" x14ac:dyDescent="0.2">
      <c r="D1872" s="164"/>
    </row>
    <row r="1873" spans="4:4" x14ac:dyDescent="0.2">
      <c r="D1873" s="164"/>
    </row>
    <row r="1874" spans="4:4" x14ac:dyDescent="0.2">
      <c r="D1874" s="164"/>
    </row>
    <row r="1875" spans="4:4" x14ac:dyDescent="0.2">
      <c r="D1875" s="164"/>
    </row>
    <row r="1876" spans="4:4" x14ac:dyDescent="0.2">
      <c r="D1876" s="164"/>
    </row>
    <row r="1877" spans="4:4" x14ac:dyDescent="0.2">
      <c r="D1877" s="164"/>
    </row>
    <row r="1878" spans="4:4" x14ac:dyDescent="0.2">
      <c r="D1878" s="164"/>
    </row>
    <row r="1879" spans="4:4" x14ac:dyDescent="0.2">
      <c r="D1879" s="164"/>
    </row>
    <row r="1880" spans="4:4" x14ac:dyDescent="0.2">
      <c r="D1880" s="164"/>
    </row>
    <row r="1881" spans="4:4" x14ac:dyDescent="0.2">
      <c r="D1881" s="164"/>
    </row>
    <row r="1882" spans="4:4" x14ac:dyDescent="0.2">
      <c r="D1882" s="164"/>
    </row>
    <row r="1883" spans="4:4" x14ac:dyDescent="0.2">
      <c r="D1883" s="164"/>
    </row>
    <row r="1884" spans="4:4" x14ac:dyDescent="0.2">
      <c r="D1884" s="164"/>
    </row>
    <row r="1885" spans="4:4" x14ac:dyDescent="0.2">
      <c r="D1885" s="164"/>
    </row>
    <row r="1886" spans="4:4" x14ac:dyDescent="0.2">
      <c r="D1886" s="164"/>
    </row>
    <row r="1887" spans="4:4" x14ac:dyDescent="0.2">
      <c r="D1887" s="164"/>
    </row>
    <row r="1888" spans="4:4" x14ac:dyDescent="0.2">
      <c r="D1888" s="164"/>
    </row>
    <row r="1889" spans="4:4" x14ac:dyDescent="0.2">
      <c r="D1889" s="164"/>
    </row>
    <row r="1890" spans="4:4" x14ac:dyDescent="0.2">
      <c r="D1890" s="164"/>
    </row>
    <row r="1891" spans="4:4" x14ac:dyDescent="0.2">
      <c r="D1891" s="164"/>
    </row>
    <row r="1892" spans="4:4" x14ac:dyDescent="0.2">
      <c r="D1892" s="164"/>
    </row>
    <row r="1893" spans="4:4" x14ac:dyDescent="0.2">
      <c r="D1893" s="164"/>
    </row>
    <row r="1894" spans="4:4" x14ac:dyDescent="0.2">
      <c r="D1894" s="164"/>
    </row>
    <row r="1895" spans="4:4" x14ac:dyDescent="0.2">
      <c r="D1895" s="164"/>
    </row>
    <row r="1896" spans="4:4" x14ac:dyDescent="0.2">
      <c r="D1896" s="164"/>
    </row>
    <row r="1897" spans="4:4" x14ac:dyDescent="0.2">
      <c r="D1897" s="164"/>
    </row>
    <row r="1898" spans="4:4" x14ac:dyDescent="0.2">
      <c r="D1898" s="164"/>
    </row>
    <row r="1899" spans="4:4" x14ac:dyDescent="0.2">
      <c r="D1899" s="164"/>
    </row>
    <row r="1900" spans="4:4" x14ac:dyDescent="0.2">
      <c r="D1900" s="164"/>
    </row>
    <row r="1901" spans="4:4" x14ac:dyDescent="0.2">
      <c r="D1901" s="164"/>
    </row>
    <row r="1902" spans="4:4" x14ac:dyDescent="0.2">
      <c r="D1902" s="164"/>
    </row>
    <row r="1903" spans="4:4" x14ac:dyDescent="0.2">
      <c r="D1903" s="164"/>
    </row>
    <row r="1904" spans="4:4" x14ac:dyDescent="0.2">
      <c r="D1904" s="164"/>
    </row>
    <row r="1905" spans="4:4" x14ac:dyDescent="0.2">
      <c r="D1905" s="164"/>
    </row>
    <row r="1906" spans="4:4" x14ac:dyDescent="0.2">
      <c r="D1906" s="164"/>
    </row>
    <row r="1907" spans="4:4" x14ac:dyDescent="0.2">
      <c r="D1907" s="164"/>
    </row>
    <row r="1908" spans="4:4" x14ac:dyDescent="0.2">
      <c r="D1908" s="164"/>
    </row>
    <row r="1909" spans="4:4" x14ac:dyDescent="0.2">
      <c r="D1909" s="164"/>
    </row>
    <row r="1910" spans="4:4" x14ac:dyDescent="0.2">
      <c r="D1910" s="164"/>
    </row>
    <row r="1911" spans="4:4" x14ac:dyDescent="0.2">
      <c r="D1911" s="164"/>
    </row>
    <row r="1912" spans="4:4" x14ac:dyDescent="0.2">
      <c r="D1912" s="164"/>
    </row>
    <row r="1913" spans="4:4" x14ac:dyDescent="0.2">
      <c r="D1913" s="164"/>
    </row>
    <row r="1914" spans="4:4" x14ac:dyDescent="0.2">
      <c r="D1914" s="164"/>
    </row>
    <row r="1915" spans="4:4" x14ac:dyDescent="0.2">
      <c r="D1915" s="164"/>
    </row>
    <row r="1916" spans="4:4" x14ac:dyDescent="0.2">
      <c r="D1916" s="164"/>
    </row>
    <row r="1917" spans="4:4" x14ac:dyDescent="0.2">
      <c r="D1917" s="164"/>
    </row>
    <row r="1918" spans="4:4" x14ac:dyDescent="0.2">
      <c r="D1918" s="164"/>
    </row>
    <row r="1919" spans="4:4" x14ac:dyDescent="0.2">
      <c r="D1919" s="164"/>
    </row>
    <row r="1920" spans="4:4" x14ac:dyDescent="0.2">
      <c r="D1920" s="164"/>
    </row>
    <row r="1921" spans="4:4" x14ac:dyDescent="0.2">
      <c r="D1921" s="164"/>
    </row>
    <row r="1922" spans="4:4" x14ac:dyDescent="0.2">
      <c r="D1922" s="164"/>
    </row>
    <row r="1923" spans="4:4" x14ac:dyDescent="0.2">
      <c r="D1923" s="164"/>
    </row>
    <row r="1924" spans="4:4" x14ac:dyDescent="0.2">
      <c r="D1924" s="164"/>
    </row>
    <row r="1925" spans="4:4" x14ac:dyDescent="0.2">
      <c r="D1925" s="164"/>
    </row>
    <row r="1926" spans="4:4" x14ac:dyDescent="0.2">
      <c r="D1926" s="164"/>
    </row>
    <row r="1927" spans="4:4" x14ac:dyDescent="0.2">
      <c r="D1927" s="164"/>
    </row>
    <row r="1928" spans="4:4" x14ac:dyDescent="0.2">
      <c r="D1928" s="164"/>
    </row>
    <row r="1929" spans="4:4" x14ac:dyDescent="0.2">
      <c r="D1929" s="164"/>
    </row>
    <row r="1930" spans="4:4" x14ac:dyDescent="0.2">
      <c r="D1930" s="164"/>
    </row>
    <row r="1931" spans="4:4" x14ac:dyDescent="0.2">
      <c r="D1931" s="164"/>
    </row>
    <row r="1932" spans="4:4" x14ac:dyDescent="0.2">
      <c r="D1932" s="164"/>
    </row>
    <row r="1933" spans="4:4" x14ac:dyDescent="0.2">
      <c r="D1933" s="164"/>
    </row>
    <row r="1934" spans="4:4" x14ac:dyDescent="0.2">
      <c r="D1934" s="164"/>
    </row>
    <row r="1935" spans="4:4" x14ac:dyDescent="0.2">
      <c r="D1935" s="164"/>
    </row>
    <row r="1936" spans="4:4" x14ac:dyDescent="0.2">
      <c r="D1936" s="164"/>
    </row>
    <row r="1937" spans="4:4" x14ac:dyDescent="0.2">
      <c r="D1937" s="164"/>
    </row>
    <row r="1938" spans="4:4" x14ac:dyDescent="0.2">
      <c r="D1938" s="164"/>
    </row>
    <row r="1939" spans="4:4" x14ac:dyDescent="0.2">
      <c r="D1939" s="164"/>
    </row>
    <row r="1940" spans="4:4" x14ac:dyDescent="0.2">
      <c r="D1940" s="164"/>
    </row>
    <row r="1941" spans="4:4" x14ac:dyDescent="0.2">
      <c r="D1941" s="164"/>
    </row>
    <row r="1942" spans="4:4" x14ac:dyDescent="0.2">
      <c r="D1942" s="164"/>
    </row>
    <row r="1943" spans="4:4" x14ac:dyDescent="0.2">
      <c r="D1943" s="164"/>
    </row>
    <row r="1944" spans="4:4" x14ac:dyDescent="0.2">
      <c r="D1944" s="164"/>
    </row>
    <row r="1945" spans="4:4" x14ac:dyDescent="0.2">
      <c r="D1945" s="164"/>
    </row>
    <row r="1946" spans="4:4" x14ac:dyDescent="0.2">
      <c r="D1946" s="164"/>
    </row>
    <row r="1947" spans="4:4" x14ac:dyDescent="0.2">
      <c r="D1947" s="164"/>
    </row>
    <row r="1948" spans="4:4" x14ac:dyDescent="0.2">
      <c r="D1948" s="164"/>
    </row>
    <row r="1949" spans="4:4" x14ac:dyDescent="0.2">
      <c r="D1949" s="164"/>
    </row>
    <row r="1950" spans="4:4" x14ac:dyDescent="0.2">
      <c r="D1950" s="164"/>
    </row>
    <row r="1951" spans="4:4" x14ac:dyDescent="0.2">
      <c r="D1951" s="164"/>
    </row>
    <row r="1952" spans="4:4" x14ac:dyDescent="0.2">
      <c r="D1952" s="164"/>
    </row>
    <row r="1953" spans="4:4" x14ac:dyDescent="0.2">
      <c r="D1953" s="164"/>
    </row>
    <row r="1954" spans="4:4" x14ac:dyDescent="0.2">
      <c r="D1954" s="164"/>
    </row>
    <row r="1955" spans="4:4" x14ac:dyDescent="0.2">
      <c r="D1955" s="164"/>
    </row>
    <row r="1956" spans="4:4" x14ac:dyDescent="0.2">
      <c r="D1956" s="164"/>
    </row>
    <row r="1957" spans="4:4" x14ac:dyDescent="0.2">
      <c r="D1957" s="164"/>
    </row>
    <row r="1958" spans="4:4" x14ac:dyDescent="0.2">
      <c r="D1958" s="164"/>
    </row>
    <row r="1959" spans="4:4" x14ac:dyDescent="0.2">
      <c r="D1959" s="164"/>
    </row>
    <row r="1960" spans="4:4" x14ac:dyDescent="0.2">
      <c r="D1960" s="164"/>
    </row>
    <row r="1961" spans="4:4" x14ac:dyDescent="0.2">
      <c r="D1961" s="164"/>
    </row>
    <row r="1962" spans="4:4" x14ac:dyDescent="0.2">
      <c r="D1962" s="164"/>
    </row>
    <row r="1963" spans="4:4" x14ac:dyDescent="0.2">
      <c r="D1963" s="164"/>
    </row>
    <row r="1964" spans="4:4" x14ac:dyDescent="0.2">
      <c r="D1964" s="164"/>
    </row>
    <row r="1965" spans="4:4" x14ac:dyDescent="0.2">
      <c r="D1965" s="164"/>
    </row>
    <row r="1966" spans="4:4" x14ac:dyDescent="0.2">
      <c r="D1966" s="164"/>
    </row>
    <row r="1967" spans="4:4" x14ac:dyDescent="0.2">
      <c r="D1967" s="164"/>
    </row>
    <row r="1968" spans="4:4" x14ac:dyDescent="0.2">
      <c r="D1968" s="164"/>
    </row>
    <row r="1969" spans="4:4" x14ac:dyDescent="0.2">
      <c r="D1969" s="164"/>
    </row>
    <row r="1970" spans="4:4" x14ac:dyDescent="0.2">
      <c r="D1970" s="164"/>
    </row>
    <row r="1971" spans="4:4" x14ac:dyDescent="0.2">
      <c r="D1971" s="164"/>
    </row>
    <row r="1972" spans="4:4" x14ac:dyDescent="0.2">
      <c r="D1972" s="164"/>
    </row>
    <row r="1973" spans="4:4" x14ac:dyDescent="0.2">
      <c r="D1973" s="164"/>
    </row>
    <row r="1974" spans="4:4" x14ac:dyDescent="0.2">
      <c r="D1974" s="164"/>
    </row>
    <row r="1975" spans="4:4" x14ac:dyDescent="0.2">
      <c r="D1975" s="164"/>
    </row>
    <row r="1976" spans="4:4" x14ac:dyDescent="0.2">
      <c r="D1976" s="164"/>
    </row>
    <row r="1977" spans="4:4" x14ac:dyDescent="0.2">
      <c r="D1977" s="164"/>
    </row>
    <row r="1978" spans="4:4" x14ac:dyDescent="0.2">
      <c r="D1978" s="164"/>
    </row>
    <row r="1979" spans="4:4" x14ac:dyDescent="0.2">
      <c r="D1979" s="164"/>
    </row>
    <row r="1980" spans="4:4" x14ac:dyDescent="0.2">
      <c r="D1980" s="164"/>
    </row>
    <row r="1981" spans="4:4" x14ac:dyDescent="0.2">
      <c r="D1981" s="164"/>
    </row>
    <row r="1982" spans="4:4" x14ac:dyDescent="0.2">
      <c r="D1982" s="164"/>
    </row>
    <row r="1983" spans="4:4" x14ac:dyDescent="0.2">
      <c r="D1983" s="164"/>
    </row>
    <row r="1984" spans="4:4" x14ac:dyDescent="0.2">
      <c r="D1984" s="164"/>
    </row>
    <row r="1985" spans="4:4" x14ac:dyDescent="0.2">
      <c r="D1985" s="164"/>
    </row>
    <row r="1986" spans="4:4" x14ac:dyDescent="0.2">
      <c r="D1986" s="164"/>
    </row>
    <row r="1987" spans="4:4" x14ac:dyDescent="0.2">
      <c r="D1987" s="164"/>
    </row>
    <row r="1988" spans="4:4" x14ac:dyDescent="0.2">
      <c r="D1988" s="164"/>
    </row>
    <row r="1989" spans="4:4" x14ac:dyDescent="0.2">
      <c r="D1989" s="164"/>
    </row>
    <row r="1990" spans="4:4" x14ac:dyDescent="0.2">
      <c r="D1990" s="164"/>
    </row>
    <row r="1991" spans="4:4" x14ac:dyDescent="0.2">
      <c r="D1991" s="164"/>
    </row>
    <row r="1992" spans="4:4" x14ac:dyDescent="0.2">
      <c r="D1992" s="164"/>
    </row>
    <row r="1993" spans="4:4" x14ac:dyDescent="0.2">
      <c r="D1993" s="164"/>
    </row>
    <row r="1994" spans="4:4" x14ac:dyDescent="0.2">
      <c r="D1994" s="164"/>
    </row>
    <row r="1995" spans="4:4" x14ac:dyDescent="0.2">
      <c r="D1995" s="164"/>
    </row>
    <row r="1996" spans="4:4" x14ac:dyDescent="0.2">
      <c r="D1996" s="164"/>
    </row>
    <row r="1997" spans="4:4" x14ac:dyDescent="0.2">
      <c r="D1997" s="164"/>
    </row>
    <row r="1998" spans="4:4" x14ac:dyDescent="0.2">
      <c r="D1998" s="164"/>
    </row>
    <row r="1999" spans="4:4" x14ac:dyDescent="0.2">
      <c r="D1999" s="164"/>
    </row>
    <row r="2000" spans="4:4" x14ac:dyDescent="0.2">
      <c r="D2000" s="164"/>
    </row>
    <row r="2001" spans="4:4" x14ac:dyDescent="0.2">
      <c r="D2001" s="164"/>
    </row>
    <row r="2002" spans="4:4" x14ac:dyDescent="0.2">
      <c r="D2002" s="164"/>
    </row>
    <row r="2003" spans="4:4" x14ac:dyDescent="0.2">
      <c r="D2003" s="164"/>
    </row>
    <row r="2004" spans="4:4" x14ac:dyDescent="0.2">
      <c r="D2004" s="164"/>
    </row>
    <row r="2005" spans="4:4" x14ac:dyDescent="0.2">
      <c r="D2005" s="164"/>
    </row>
    <row r="2006" spans="4:4" x14ac:dyDescent="0.2">
      <c r="D2006" s="164"/>
    </row>
    <row r="2007" spans="4:4" x14ac:dyDescent="0.2">
      <c r="D2007" s="164"/>
    </row>
    <row r="2008" spans="4:4" x14ac:dyDescent="0.2">
      <c r="D2008" s="164"/>
    </row>
    <row r="2009" spans="4:4" x14ac:dyDescent="0.2">
      <c r="D2009" s="164"/>
    </row>
    <row r="2010" spans="4:4" x14ac:dyDescent="0.2">
      <c r="D2010" s="164"/>
    </row>
    <row r="2011" spans="4:4" x14ac:dyDescent="0.2">
      <c r="D2011" s="164"/>
    </row>
    <row r="2012" spans="4:4" x14ac:dyDescent="0.2">
      <c r="D2012" s="164"/>
    </row>
    <row r="2013" spans="4:4" x14ac:dyDescent="0.2">
      <c r="D2013" s="164"/>
    </row>
    <row r="2014" spans="4:4" x14ac:dyDescent="0.2">
      <c r="D2014" s="164"/>
    </row>
    <row r="2015" spans="4:4" x14ac:dyDescent="0.2">
      <c r="D2015" s="164"/>
    </row>
    <row r="2016" spans="4:4" x14ac:dyDescent="0.2">
      <c r="D2016" s="164"/>
    </row>
    <row r="2017" spans="4:4" x14ac:dyDescent="0.2">
      <c r="D2017" s="164"/>
    </row>
    <row r="2018" spans="4:4" x14ac:dyDescent="0.2">
      <c r="D2018" s="164"/>
    </row>
    <row r="2019" spans="4:4" x14ac:dyDescent="0.2">
      <c r="D2019" s="164"/>
    </row>
    <row r="2020" spans="4:4" x14ac:dyDescent="0.2">
      <c r="D2020" s="164"/>
    </row>
    <row r="2021" spans="4:4" x14ac:dyDescent="0.2">
      <c r="D2021" s="164"/>
    </row>
    <row r="2022" spans="4:4" x14ac:dyDescent="0.2">
      <c r="D2022" s="164"/>
    </row>
    <row r="2023" spans="4:4" x14ac:dyDescent="0.2">
      <c r="D2023" s="164"/>
    </row>
    <row r="2024" spans="4:4" x14ac:dyDescent="0.2">
      <c r="D2024" s="164"/>
    </row>
    <row r="2025" spans="4:4" x14ac:dyDescent="0.2">
      <c r="D2025" s="164"/>
    </row>
    <row r="2026" spans="4:4" x14ac:dyDescent="0.2">
      <c r="D2026" s="164"/>
    </row>
    <row r="2027" spans="4:4" x14ac:dyDescent="0.2">
      <c r="D2027" s="164"/>
    </row>
    <row r="2028" spans="4:4" x14ac:dyDescent="0.2">
      <c r="D2028" s="164"/>
    </row>
    <row r="2029" spans="4:4" x14ac:dyDescent="0.2">
      <c r="D2029" s="164"/>
    </row>
    <row r="2030" spans="4:4" x14ac:dyDescent="0.2">
      <c r="D2030" s="164"/>
    </row>
    <row r="2031" spans="4:4" x14ac:dyDescent="0.2">
      <c r="D2031" s="164"/>
    </row>
    <row r="2032" spans="4:4" x14ac:dyDescent="0.2">
      <c r="D2032" s="164"/>
    </row>
    <row r="2033" spans="4:4" x14ac:dyDescent="0.2">
      <c r="D2033" s="164"/>
    </row>
    <row r="2034" spans="4:4" x14ac:dyDescent="0.2">
      <c r="D2034" s="164"/>
    </row>
    <row r="2035" spans="4:4" x14ac:dyDescent="0.2">
      <c r="D2035" s="164"/>
    </row>
    <row r="2036" spans="4:4" x14ac:dyDescent="0.2">
      <c r="D2036" s="164"/>
    </row>
    <row r="2037" spans="4:4" x14ac:dyDescent="0.2">
      <c r="D2037" s="164"/>
    </row>
    <row r="2038" spans="4:4" x14ac:dyDescent="0.2">
      <c r="D2038" s="164"/>
    </row>
    <row r="2039" spans="4:4" x14ac:dyDescent="0.2">
      <c r="D2039" s="164"/>
    </row>
    <row r="2040" spans="4:4" x14ac:dyDescent="0.2">
      <c r="D2040" s="164"/>
    </row>
    <row r="2041" spans="4:4" x14ac:dyDescent="0.2">
      <c r="D2041" s="164"/>
    </row>
    <row r="2042" spans="4:4" x14ac:dyDescent="0.2">
      <c r="D2042" s="164"/>
    </row>
    <row r="2043" spans="4:4" x14ac:dyDescent="0.2">
      <c r="D2043" s="164"/>
    </row>
    <row r="2044" spans="4:4" x14ac:dyDescent="0.2">
      <c r="D2044" s="164"/>
    </row>
    <row r="2045" spans="4:4" x14ac:dyDescent="0.2">
      <c r="D2045" s="164"/>
    </row>
    <row r="2046" spans="4:4" x14ac:dyDescent="0.2">
      <c r="D2046" s="164"/>
    </row>
    <row r="2047" spans="4:4" x14ac:dyDescent="0.2">
      <c r="D2047" s="164"/>
    </row>
    <row r="2048" spans="4:4" x14ac:dyDescent="0.2">
      <c r="D2048" s="164"/>
    </row>
    <row r="2049" spans="4:4" x14ac:dyDescent="0.2">
      <c r="D2049" s="164"/>
    </row>
    <row r="2050" spans="4:4" x14ac:dyDescent="0.2">
      <c r="D2050" s="164"/>
    </row>
    <row r="2051" spans="4:4" x14ac:dyDescent="0.2">
      <c r="D2051" s="164"/>
    </row>
    <row r="2052" spans="4:4" x14ac:dyDescent="0.2">
      <c r="D2052" s="164"/>
    </row>
    <row r="2053" spans="4:4" x14ac:dyDescent="0.2">
      <c r="D2053" s="164"/>
    </row>
    <row r="2054" spans="4:4" x14ac:dyDescent="0.2">
      <c r="D2054" s="164"/>
    </row>
    <row r="2055" spans="4:4" x14ac:dyDescent="0.2">
      <c r="D2055" s="164"/>
    </row>
    <row r="2056" spans="4:4" x14ac:dyDescent="0.2">
      <c r="D2056" s="164"/>
    </row>
    <row r="2057" spans="4:4" x14ac:dyDescent="0.2">
      <c r="D2057" s="164"/>
    </row>
    <row r="2058" spans="4:4" x14ac:dyDescent="0.2">
      <c r="D2058" s="164"/>
    </row>
    <row r="2059" spans="4:4" x14ac:dyDescent="0.2">
      <c r="D2059" s="164"/>
    </row>
    <row r="2060" spans="4:4" x14ac:dyDescent="0.2">
      <c r="D2060" s="164"/>
    </row>
    <row r="2061" spans="4:4" x14ac:dyDescent="0.2">
      <c r="D2061" s="164"/>
    </row>
    <row r="2062" spans="4:4" x14ac:dyDescent="0.2">
      <c r="D2062" s="164"/>
    </row>
    <row r="2063" spans="4:4" x14ac:dyDescent="0.2">
      <c r="D2063" s="164"/>
    </row>
    <row r="2064" spans="4:4" x14ac:dyDescent="0.2">
      <c r="D2064" s="164"/>
    </row>
    <row r="2065" spans="4:4" x14ac:dyDescent="0.2">
      <c r="D2065" s="164"/>
    </row>
    <row r="2066" spans="4:4" x14ac:dyDescent="0.2">
      <c r="D2066" s="164"/>
    </row>
    <row r="2067" spans="4:4" x14ac:dyDescent="0.2">
      <c r="D2067" s="164"/>
    </row>
    <row r="2068" spans="4:4" x14ac:dyDescent="0.2">
      <c r="D2068" s="164"/>
    </row>
    <row r="2069" spans="4:4" x14ac:dyDescent="0.2">
      <c r="D2069" s="164"/>
    </row>
    <row r="2070" spans="4:4" x14ac:dyDescent="0.2">
      <c r="D2070" s="164"/>
    </row>
    <row r="2071" spans="4:4" x14ac:dyDescent="0.2">
      <c r="D2071" s="164"/>
    </row>
    <row r="2072" spans="4:4" x14ac:dyDescent="0.2">
      <c r="D2072" s="164"/>
    </row>
    <row r="2073" spans="4:4" x14ac:dyDescent="0.2">
      <c r="D2073" s="164"/>
    </row>
    <row r="2074" spans="4:4" x14ac:dyDescent="0.2">
      <c r="D2074" s="164"/>
    </row>
    <row r="2075" spans="4:4" x14ac:dyDescent="0.2">
      <c r="D2075" s="164"/>
    </row>
    <row r="2076" spans="4:4" x14ac:dyDescent="0.2">
      <c r="D2076" s="164"/>
    </row>
    <row r="2077" spans="4:4" x14ac:dyDescent="0.2">
      <c r="D2077" s="164"/>
    </row>
    <row r="2078" spans="4:4" x14ac:dyDescent="0.2">
      <c r="D2078" s="164"/>
    </row>
    <row r="2079" spans="4:4" x14ac:dyDescent="0.2">
      <c r="D2079" s="164"/>
    </row>
    <row r="2080" spans="4:4" x14ac:dyDescent="0.2">
      <c r="D2080" s="164"/>
    </row>
    <row r="2081" spans="4:4" x14ac:dyDescent="0.2">
      <c r="D2081" s="164"/>
    </row>
    <row r="2082" spans="4:4" x14ac:dyDescent="0.2">
      <c r="D2082" s="164"/>
    </row>
    <row r="2083" spans="4:4" x14ac:dyDescent="0.2">
      <c r="D2083" s="164"/>
    </row>
    <row r="2084" spans="4:4" x14ac:dyDescent="0.2">
      <c r="D2084" s="164"/>
    </row>
    <row r="2085" spans="4:4" x14ac:dyDescent="0.2">
      <c r="D2085" s="164"/>
    </row>
    <row r="2086" spans="4:4" x14ac:dyDescent="0.2">
      <c r="D2086" s="164"/>
    </row>
    <row r="2087" spans="4:4" x14ac:dyDescent="0.2">
      <c r="D2087" s="164"/>
    </row>
    <row r="2088" spans="4:4" x14ac:dyDescent="0.2">
      <c r="D2088" s="164"/>
    </row>
    <row r="2089" spans="4:4" x14ac:dyDescent="0.2">
      <c r="D2089" s="164"/>
    </row>
    <row r="2090" spans="4:4" x14ac:dyDescent="0.2">
      <c r="D2090" s="164"/>
    </row>
    <row r="2091" spans="4:4" x14ac:dyDescent="0.2">
      <c r="D2091" s="164"/>
    </row>
    <row r="2092" spans="4:4" x14ac:dyDescent="0.2">
      <c r="D2092" s="164"/>
    </row>
    <row r="2093" spans="4:4" x14ac:dyDescent="0.2">
      <c r="D2093" s="164"/>
    </row>
    <row r="2094" spans="4:4" x14ac:dyDescent="0.2">
      <c r="D2094" s="164"/>
    </row>
    <row r="2095" spans="4:4" x14ac:dyDescent="0.2">
      <c r="D2095" s="164"/>
    </row>
    <row r="2096" spans="4:4" x14ac:dyDescent="0.2">
      <c r="D2096" s="164"/>
    </row>
    <row r="2097" spans="4:4" x14ac:dyDescent="0.2">
      <c r="D2097" s="164"/>
    </row>
    <row r="2098" spans="4:4" x14ac:dyDescent="0.2">
      <c r="D2098" s="164"/>
    </row>
    <row r="2099" spans="4:4" x14ac:dyDescent="0.2">
      <c r="D2099" s="164"/>
    </row>
    <row r="2100" spans="4:4" x14ac:dyDescent="0.2">
      <c r="D2100" s="164"/>
    </row>
    <row r="2101" spans="4:4" x14ac:dyDescent="0.2">
      <c r="D2101" s="164"/>
    </row>
    <row r="2102" spans="4:4" x14ac:dyDescent="0.2">
      <c r="D2102" s="164"/>
    </row>
    <row r="2103" spans="4:4" x14ac:dyDescent="0.2">
      <c r="D2103" s="164"/>
    </row>
    <row r="2104" spans="4:4" x14ac:dyDescent="0.2">
      <c r="D2104" s="164"/>
    </row>
    <row r="2105" spans="4:4" x14ac:dyDescent="0.2">
      <c r="D2105" s="164"/>
    </row>
    <row r="2106" spans="4:4" x14ac:dyDescent="0.2">
      <c r="D2106" s="164"/>
    </row>
    <row r="2107" spans="4:4" x14ac:dyDescent="0.2">
      <c r="D2107" s="164"/>
    </row>
    <row r="2108" spans="4:4" x14ac:dyDescent="0.2">
      <c r="D2108" s="164"/>
    </row>
    <row r="2109" spans="4:4" x14ac:dyDescent="0.2">
      <c r="D2109" s="164"/>
    </row>
    <row r="2110" spans="4:4" x14ac:dyDescent="0.2">
      <c r="D2110" s="164"/>
    </row>
    <row r="2111" spans="4:4" x14ac:dyDescent="0.2">
      <c r="D2111" s="164"/>
    </row>
    <row r="2112" spans="4:4" x14ac:dyDescent="0.2">
      <c r="D2112" s="164"/>
    </row>
    <row r="2113" spans="4:4" x14ac:dyDescent="0.2">
      <c r="D2113" s="164"/>
    </row>
    <row r="2114" spans="4:4" x14ac:dyDescent="0.2">
      <c r="D2114" s="164"/>
    </row>
    <row r="2115" spans="4:4" x14ac:dyDescent="0.2">
      <c r="D2115" s="164"/>
    </row>
    <row r="2116" spans="4:4" x14ac:dyDescent="0.2">
      <c r="D2116" s="164"/>
    </row>
    <row r="2117" spans="4:4" x14ac:dyDescent="0.2">
      <c r="D2117" s="164"/>
    </row>
    <row r="2118" spans="4:4" x14ac:dyDescent="0.2">
      <c r="D2118" s="164"/>
    </row>
    <row r="2119" spans="4:4" x14ac:dyDescent="0.2">
      <c r="D2119" s="164"/>
    </row>
    <row r="2120" spans="4:4" x14ac:dyDescent="0.2">
      <c r="D2120" s="164"/>
    </row>
    <row r="2121" spans="4:4" x14ac:dyDescent="0.2">
      <c r="D2121" s="164"/>
    </row>
    <row r="2122" spans="4:4" x14ac:dyDescent="0.2">
      <c r="D2122" s="164"/>
    </row>
    <row r="2123" spans="4:4" x14ac:dyDescent="0.2">
      <c r="D2123" s="164"/>
    </row>
    <row r="2124" spans="4:4" x14ac:dyDescent="0.2">
      <c r="D2124" s="164"/>
    </row>
    <row r="2125" spans="4:4" x14ac:dyDescent="0.2">
      <c r="D2125" s="164"/>
    </row>
    <row r="2126" spans="4:4" x14ac:dyDescent="0.2">
      <c r="D2126" s="164"/>
    </row>
    <row r="2127" spans="4:4" x14ac:dyDescent="0.2">
      <c r="D2127" s="164"/>
    </row>
    <row r="2128" spans="4:4" x14ac:dyDescent="0.2">
      <c r="D2128" s="164"/>
    </row>
    <row r="2129" spans="4:4" x14ac:dyDescent="0.2">
      <c r="D2129" s="164"/>
    </row>
    <row r="2130" spans="4:4" x14ac:dyDescent="0.2">
      <c r="D2130" s="164"/>
    </row>
    <row r="2131" spans="4:4" x14ac:dyDescent="0.2">
      <c r="D2131" s="164"/>
    </row>
    <row r="2132" spans="4:4" x14ac:dyDescent="0.2">
      <c r="D2132" s="164"/>
    </row>
    <row r="2133" spans="4:4" x14ac:dyDescent="0.2">
      <c r="D2133" s="164"/>
    </row>
    <row r="2134" spans="4:4" x14ac:dyDescent="0.2">
      <c r="D2134" s="164"/>
    </row>
    <row r="2135" spans="4:4" x14ac:dyDescent="0.2">
      <c r="D2135" s="164"/>
    </row>
    <row r="2136" spans="4:4" x14ac:dyDescent="0.2">
      <c r="D2136" s="164"/>
    </row>
    <row r="2137" spans="4:4" x14ac:dyDescent="0.2">
      <c r="D2137" s="164"/>
    </row>
    <row r="2138" spans="4:4" x14ac:dyDescent="0.2">
      <c r="D2138" s="164"/>
    </row>
    <row r="2139" spans="4:4" x14ac:dyDescent="0.2">
      <c r="D2139" s="164"/>
    </row>
    <row r="2140" spans="4:4" x14ac:dyDescent="0.2">
      <c r="D2140" s="164"/>
    </row>
    <row r="2141" spans="4:4" x14ac:dyDescent="0.2">
      <c r="D2141" s="164"/>
    </row>
    <row r="2142" spans="4:4" x14ac:dyDescent="0.2">
      <c r="D2142" s="164"/>
    </row>
    <row r="2143" spans="4:4" x14ac:dyDescent="0.2">
      <c r="D2143" s="164"/>
    </row>
    <row r="2144" spans="4:4" x14ac:dyDescent="0.2">
      <c r="D2144" s="164"/>
    </row>
    <row r="2145" spans="4:4" x14ac:dyDescent="0.2">
      <c r="D2145" s="164"/>
    </row>
    <row r="2146" spans="4:4" x14ac:dyDescent="0.2">
      <c r="D2146" s="164"/>
    </row>
    <row r="2147" spans="4:4" x14ac:dyDescent="0.2">
      <c r="D2147" s="164"/>
    </row>
    <row r="2148" spans="4:4" x14ac:dyDescent="0.2">
      <c r="D2148" s="164"/>
    </row>
    <row r="2149" spans="4:4" x14ac:dyDescent="0.2">
      <c r="D2149" s="164"/>
    </row>
    <row r="2150" spans="4:4" x14ac:dyDescent="0.2">
      <c r="D2150" s="164"/>
    </row>
    <row r="2151" spans="4:4" x14ac:dyDescent="0.2">
      <c r="D2151" s="164"/>
    </row>
    <row r="2152" spans="4:4" x14ac:dyDescent="0.2">
      <c r="D2152" s="164"/>
    </row>
    <row r="2153" spans="4:4" x14ac:dyDescent="0.2">
      <c r="D2153" s="164"/>
    </row>
    <row r="2154" spans="4:4" x14ac:dyDescent="0.2">
      <c r="D2154" s="164"/>
    </row>
    <row r="2155" spans="4:4" x14ac:dyDescent="0.2">
      <c r="D2155" s="164"/>
    </row>
    <row r="2156" spans="4:4" x14ac:dyDescent="0.2">
      <c r="D2156" s="164"/>
    </row>
    <row r="2157" spans="4:4" x14ac:dyDescent="0.2">
      <c r="D2157" s="164"/>
    </row>
    <row r="2158" spans="4:4" x14ac:dyDescent="0.2">
      <c r="D2158" s="164"/>
    </row>
    <row r="2159" spans="4:4" x14ac:dyDescent="0.2">
      <c r="D2159" s="164"/>
    </row>
    <row r="2160" spans="4:4" x14ac:dyDescent="0.2">
      <c r="D2160" s="164"/>
    </row>
    <row r="2161" spans="4:4" x14ac:dyDescent="0.2">
      <c r="D2161" s="164"/>
    </row>
    <row r="2162" spans="4:4" x14ac:dyDescent="0.2">
      <c r="D2162" s="164"/>
    </row>
    <row r="2163" spans="4:4" x14ac:dyDescent="0.2">
      <c r="D2163" s="164"/>
    </row>
    <row r="2164" spans="4:4" x14ac:dyDescent="0.2">
      <c r="D2164" s="164"/>
    </row>
    <row r="2165" spans="4:4" x14ac:dyDescent="0.2">
      <c r="D2165" s="164"/>
    </row>
    <row r="2166" spans="4:4" x14ac:dyDescent="0.2">
      <c r="D2166" s="164"/>
    </row>
    <row r="2167" spans="4:4" x14ac:dyDescent="0.2">
      <c r="D2167" s="164"/>
    </row>
    <row r="2168" spans="4:4" x14ac:dyDescent="0.2">
      <c r="D2168" s="164"/>
    </row>
    <row r="2169" spans="4:4" x14ac:dyDescent="0.2">
      <c r="D2169" s="164"/>
    </row>
    <row r="2170" spans="4:4" x14ac:dyDescent="0.2">
      <c r="D2170" s="164"/>
    </row>
    <row r="2171" spans="4:4" x14ac:dyDescent="0.2">
      <c r="D2171" s="164"/>
    </row>
    <row r="2172" spans="4:4" x14ac:dyDescent="0.2">
      <c r="D2172" s="164"/>
    </row>
    <row r="2173" spans="4:4" x14ac:dyDescent="0.2">
      <c r="D2173" s="164"/>
    </row>
    <row r="2174" spans="4:4" x14ac:dyDescent="0.2">
      <c r="D2174" s="164"/>
    </row>
    <row r="2175" spans="4:4" x14ac:dyDescent="0.2">
      <c r="D2175" s="164"/>
    </row>
    <row r="2176" spans="4:4" x14ac:dyDescent="0.2">
      <c r="D2176" s="164"/>
    </row>
    <row r="2177" spans="4:4" x14ac:dyDescent="0.2">
      <c r="D2177" s="164"/>
    </row>
    <row r="2178" spans="4:4" x14ac:dyDescent="0.2">
      <c r="D2178" s="164"/>
    </row>
    <row r="2179" spans="4:4" x14ac:dyDescent="0.2">
      <c r="D2179" s="164"/>
    </row>
    <row r="2180" spans="4:4" x14ac:dyDescent="0.2">
      <c r="D2180" s="164"/>
    </row>
    <row r="2181" spans="4:4" x14ac:dyDescent="0.2">
      <c r="D2181" s="164"/>
    </row>
    <row r="2182" spans="4:4" x14ac:dyDescent="0.2">
      <c r="D2182" s="164"/>
    </row>
    <row r="2183" spans="4:4" x14ac:dyDescent="0.2">
      <c r="D2183" s="164"/>
    </row>
    <row r="2184" spans="4:4" x14ac:dyDescent="0.2">
      <c r="D2184" s="164"/>
    </row>
    <row r="2185" spans="4:4" x14ac:dyDescent="0.2">
      <c r="D2185" s="164"/>
    </row>
    <row r="2186" spans="4:4" x14ac:dyDescent="0.2">
      <c r="D2186" s="164"/>
    </row>
    <row r="2187" spans="4:4" x14ac:dyDescent="0.2">
      <c r="D2187" s="164"/>
    </row>
    <row r="2188" spans="4:4" x14ac:dyDescent="0.2">
      <c r="D2188" s="164"/>
    </row>
    <row r="2189" spans="4:4" x14ac:dyDescent="0.2">
      <c r="D2189" s="164"/>
    </row>
    <row r="2190" spans="4:4" x14ac:dyDescent="0.2">
      <c r="D2190" s="164"/>
    </row>
    <row r="2191" spans="4:4" x14ac:dyDescent="0.2">
      <c r="D2191" s="164"/>
    </row>
    <row r="2192" spans="4:4" x14ac:dyDescent="0.2">
      <c r="D2192" s="164"/>
    </row>
    <row r="2193" spans="4:4" x14ac:dyDescent="0.2">
      <c r="D2193" s="164"/>
    </row>
    <row r="2194" spans="4:4" x14ac:dyDescent="0.2">
      <c r="D2194" s="164"/>
    </row>
    <row r="2195" spans="4:4" x14ac:dyDescent="0.2">
      <c r="D2195" s="164"/>
    </row>
    <row r="2196" spans="4:4" x14ac:dyDescent="0.2">
      <c r="D2196" s="164"/>
    </row>
    <row r="2197" spans="4:4" x14ac:dyDescent="0.2">
      <c r="D2197" s="164"/>
    </row>
    <row r="2198" spans="4:4" x14ac:dyDescent="0.2">
      <c r="D2198" s="164"/>
    </row>
    <row r="2199" spans="4:4" x14ac:dyDescent="0.2">
      <c r="D2199" s="164"/>
    </row>
    <row r="2200" spans="4:4" x14ac:dyDescent="0.2">
      <c r="D2200" s="164"/>
    </row>
    <row r="2201" spans="4:4" x14ac:dyDescent="0.2">
      <c r="D2201" s="164"/>
    </row>
    <row r="2202" spans="4:4" x14ac:dyDescent="0.2">
      <c r="D2202" s="164"/>
    </row>
    <row r="2203" spans="4:4" x14ac:dyDescent="0.2">
      <c r="D2203" s="164"/>
    </row>
    <row r="2204" spans="4:4" x14ac:dyDescent="0.2">
      <c r="D2204" s="164"/>
    </row>
    <row r="2205" spans="4:4" x14ac:dyDescent="0.2">
      <c r="D2205" s="164"/>
    </row>
    <row r="2206" spans="4:4" x14ac:dyDescent="0.2">
      <c r="D2206" s="164"/>
    </row>
    <row r="2207" spans="4:4" x14ac:dyDescent="0.2">
      <c r="D2207" s="164"/>
    </row>
    <row r="2208" spans="4:4" x14ac:dyDescent="0.2">
      <c r="D2208" s="164"/>
    </row>
    <row r="2209" spans="4:4" x14ac:dyDescent="0.2">
      <c r="D2209" s="164"/>
    </row>
    <row r="2210" spans="4:4" x14ac:dyDescent="0.2">
      <c r="D2210" s="164"/>
    </row>
    <row r="2211" spans="4:4" x14ac:dyDescent="0.2">
      <c r="D2211" s="164"/>
    </row>
    <row r="2212" spans="4:4" x14ac:dyDescent="0.2">
      <c r="D2212" s="164"/>
    </row>
    <row r="2213" spans="4:4" x14ac:dyDescent="0.2">
      <c r="D2213" s="164"/>
    </row>
    <row r="2214" spans="4:4" x14ac:dyDescent="0.2">
      <c r="D2214" s="164"/>
    </row>
    <row r="2215" spans="4:4" x14ac:dyDescent="0.2">
      <c r="D2215" s="164"/>
    </row>
    <row r="2216" spans="4:4" x14ac:dyDescent="0.2">
      <c r="D2216" s="164"/>
    </row>
    <row r="2217" spans="4:4" x14ac:dyDescent="0.2">
      <c r="D2217" s="164"/>
    </row>
    <row r="2218" spans="4:4" x14ac:dyDescent="0.2">
      <c r="D2218" s="164"/>
    </row>
    <row r="2219" spans="4:4" x14ac:dyDescent="0.2">
      <c r="D2219" s="164"/>
    </row>
    <row r="2220" spans="4:4" x14ac:dyDescent="0.2">
      <c r="D2220" s="164"/>
    </row>
    <row r="2221" spans="4:4" x14ac:dyDescent="0.2">
      <c r="D2221" s="164"/>
    </row>
    <row r="2222" spans="4:4" x14ac:dyDescent="0.2">
      <c r="D2222" s="164"/>
    </row>
    <row r="2223" spans="4:4" x14ac:dyDescent="0.2">
      <c r="D2223" s="164"/>
    </row>
    <row r="2224" spans="4:4" x14ac:dyDescent="0.2">
      <c r="D2224" s="164"/>
    </row>
    <row r="2225" spans="4:4" x14ac:dyDescent="0.2">
      <c r="D2225" s="164"/>
    </row>
    <row r="2226" spans="4:4" x14ac:dyDescent="0.2">
      <c r="D2226" s="164"/>
    </row>
    <row r="2227" spans="4:4" x14ac:dyDescent="0.2">
      <c r="D2227" s="164"/>
    </row>
    <row r="2228" spans="4:4" x14ac:dyDescent="0.2">
      <c r="D2228" s="164"/>
    </row>
    <row r="2229" spans="4:4" x14ac:dyDescent="0.2">
      <c r="D2229" s="164"/>
    </row>
    <row r="2230" spans="4:4" x14ac:dyDescent="0.2">
      <c r="D2230" s="164"/>
    </row>
    <row r="2231" spans="4:4" x14ac:dyDescent="0.2">
      <c r="D2231" s="164"/>
    </row>
    <row r="2232" spans="4:4" x14ac:dyDescent="0.2">
      <c r="D2232" s="164"/>
    </row>
    <row r="2233" spans="4:4" x14ac:dyDescent="0.2">
      <c r="D2233" s="164"/>
    </row>
    <row r="2234" spans="4:4" x14ac:dyDescent="0.2">
      <c r="D2234" s="164"/>
    </row>
    <row r="2235" spans="4:4" x14ac:dyDescent="0.2">
      <c r="D2235" s="164"/>
    </row>
    <row r="2236" spans="4:4" x14ac:dyDescent="0.2">
      <c r="D2236" s="164"/>
    </row>
    <row r="2237" spans="4:4" x14ac:dyDescent="0.2">
      <c r="D2237" s="164"/>
    </row>
    <row r="2238" spans="4:4" x14ac:dyDescent="0.2">
      <c r="D2238" s="164"/>
    </row>
    <row r="2239" spans="4:4" x14ac:dyDescent="0.2">
      <c r="D2239" s="164"/>
    </row>
    <row r="2240" spans="4:4" x14ac:dyDescent="0.2">
      <c r="D2240" s="164"/>
    </row>
    <row r="2241" spans="4:4" x14ac:dyDescent="0.2">
      <c r="D2241" s="164"/>
    </row>
    <row r="2242" spans="4:4" x14ac:dyDescent="0.2">
      <c r="D2242" s="164"/>
    </row>
    <row r="2243" spans="4:4" x14ac:dyDescent="0.2">
      <c r="D2243" s="164"/>
    </row>
    <row r="2244" spans="4:4" x14ac:dyDescent="0.2">
      <c r="D2244" s="164"/>
    </row>
    <row r="2245" spans="4:4" x14ac:dyDescent="0.2">
      <c r="D2245" s="164"/>
    </row>
    <row r="2246" spans="4:4" x14ac:dyDescent="0.2">
      <c r="D2246" s="164"/>
    </row>
    <row r="2247" spans="4:4" x14ac:dyDescent="0.2">
      <c r="D2247" s="164"/>
    </row>
    <row r="2248" spans="4:4" x14ac:dyDescent="0.2">
      <c r="D2248" s="164"/>
    </row>
    <row r="2249" spans="4:4" x14ac:dyDescent="0.2">
      <c r="D2249" s="164"/>
    </row>
    <row r="2250" spans="4:4" x14ac:dyDescent="0.2">
      <c r="D2250" s="164"/>
    </row>
    <row r="2251" spans="4:4" x14ac:dyDescent="0.2">
      <c r="D2251" s="164"/>
    </row>
    <row r="2252" spans="4:4" x14ac:dyDescent="0.2">
      <c r="D2252" s="164"/>
    </row>
    <row r="2253" spans="4:4" x14ac:dyDescent="0.2">
      <c r="D2253" s="164"/>
    </row>
    <row r="2254" spans="4:4" x14ac:dyDescent="0.2">
      <c r="D2254" s="164"/>
    </row>
    <row r="2255" spans="4:4" x14ac:dyDescent="0.2">
      <c r="D2255" s="164"/>
    </row>
    <row r="2256" spans="4:4" x14ac:dyDescent="0.2">
      <c r="D2256" s="164"/>
    </row>
    <row r="2257" spans="4:4" x14ac:dyDescent="0.2">
      <c r="D2257" s="164"/>
    </row>
    <row r="2258" spans="4:4" x14ac:dyDescent="0.2">
      <c r="D2258" s="164"/>
    </row>
    <row r="2259" spans="4:4" x14ac:dyDescent="0.2">
      <c r="D2259" s="164"/>
    </row>
    <row r="2260" spans="4:4" x14ac:dyDescent="0.2">
      <c r="D2260" s="164"/>
    </row>
    <row r="2261" spans="4:4" x14ac:dyDescent="0.2">
      <c r="D2261" s="164"/>
    </row>
    <row r="2262" spans="4:4" x14ac:dyDescent="0.2">
      <c r="D2262" s="164"/>
    </row>
    <row r="2263" spans="4:4" x14ac:dyDescent="0.2">
      <c r="D2263" s="164"/>
    </row>
    <row r="2264" spans="4:4" x14ac:dyDescent="0.2">
      <c r="D2264" s="164"/>
    </row>
    <row r="2265" spans="4:4" x14ac:dyDescent="0.2">
      <c r="D2265" s="164"/>
    </row>
    <row r="2266" spans="4:4" x14ac:dyDescent="0.2">
      <c r="D2266" s="164"/>
    </row>
    <row r="2267" spans="4:4" x14ac:dyDescent="0.2">
      <c r="D2267" s="164"/>
    </row>
    <row r="2268" spans="4:4" x14ac:dyDescent="0.2">
      <c r="D2268" s="164"/>
    </row>
    <row r="2269" spans="4:4" x14ac:dyDescent="0.2">
      <c r="D2269" s="164"/>
    </row>
    <row r="2270" spans="4:4" x14ac:dyDescent="0.2">
      <c r="D2270" s="164"/>
    </row>
    <row r="2271" spans="4:4" x14ac:dyDescent="0.2">
      <c r="D2271" s="164"/>
    </row>
    <row r="2272" spans="4:4" x14ac:dyDescent="0.2">
      <c r="D2272" s="164"/>
    </row>
    <row r="2273" spans="4:4" x14ac:dyDescent="0.2">
      <c r="D2273" s="164"/>
    </row>
    <row r="2274" spans="4:4" x14ac:dyDescent="0.2">
      <c r="D2274" s="164"/>
    </row>
    <row r="2275" spans="4:4" x14ac:dyDescent="0.2">
      <c r="D2275" s="164"/>
    </row>
    <row r="2276" spans="4:4" x14ac:dyDescent="0.2">
      <c r="D2276" s="164"/>
    </row>
    <row r="2277" spans="4:4" x14ac:dyDescent="0.2">
      <c r="D2277" s="164"/>
    </row>
    <row r="2278" spans="4:4" x14ac:dyDescent="0.2">
      <c r="D2278" s="164"/>
    </row>
    <row r="2279" spans="4:4" x14ac:dyDescent="0.2">
      <c r="D2279" s="164"/>
    </row>
    <row r="2280" spans="4:4" x14ac:dyDescent="0.2">
      <c r="D2280" s="164"/>
    </row>
    <row r="2281" spans="4:4" x14ac:dyDescent="0.2">
      <c r="D2281" s="164"/>
    </row>
    <row r="2282" spans="4:4" x14ac:dyDescent="0.2">
      <c r="D2282" s="164"/>
    </row>
    <row r="2283" spans="4:4" x14ac:dyDescent="0.2">
      <c r="D2283" s="164"/>
    </row>
    <row r="2284" spans="4:4" x14ac:dyDescent="0.2">
      <c r="D2284" s="164"/>
    </row>
    <row r="2285" spans="4:4" x14ac:dyDescent="0.2">
      <c r="D2285" s="164"/>
    </row>
    <row r="2286" spans="4:4" x14ac:dyDescent="0.2">
      <c r="D2286" s="164"/>
    </row>
    <row r="2287" spans="4:4" x14ac:dyDescent="0.2">
      <c r="D2287" s="164"/>
    </row>
    <row r="2288" spans="4:4" x14ac:dyDescent="0.2">
      <c r="D2288" s="164"/>
    </row>
    <row r="2289" spans="4:4" x14ac:dyDescent="0.2">
      <c r="D2289" s="164"/>
    </row>
    <row r="2290" spans="4:4" x14ac:dyDescent="0.2">
      <c r="D2290" s="164"/>
    </row>
    <row r="2291" spans="4:4" x14ac:dyDescent="0.2">
      <c r="D2291" s="164"/>
    </row>
    <row r="2292" spans="4:4" x14ac:dyDescent="0.2">
      <c r="D2292" s="164"/>
    </row>
    <row r="2293" spans="4:4" x14ac:dyDescent="0.2">
      <c r="D2293" s="164"/>
    </row>
    <row r="2294" spans="4:4" x14ac:dyDescent="0.2">
      <c r="D2294" s="164"/>
    </row>
    <row r="2295" spans="4:4" x14ac:dyDescent="0.2">
      <c r="D2295" s="164"/>
    </row>
    <row r="2296" spans="4:4" x14ac:dyDescent="0.2">
      <c r="D2296" s="164"/>
    </row>
    <row r="2297" spans="4:4" x14ac:dyDescent="0.2">
      <c r="D2297" s="164"/>
    </row>
    <row r="2298" spans="4:4" x14ac:dyDescent="0.2">
      <c r="D2298" s="164"/>
    </row>
    <row r="2299" spans="4:4" x14ac:dyDescent="0.2">
      <c r="D2299" s="164"/>
    </row>
    <row r="2300" spans="4:4" x14ac:dyDescent="0.2">
      <c r="D2300" s="164"/>
    </row>
    <row r="2301" spans="4:4" x14ac:dyDescent="0.2">
      <c r="D2301" s="164"/>
    </row>
    <row r="2302" spans="4:4" x14ac:dyDescent="0.2">
      <c r="D2302" s="164"/>
    </row>
    <row r="2303" spans="4:4" x14ac:dyDescent="0.2">
      <c r="D2303" s="164"/>
    </row>
    <row r="2304" spans="4:4" x14ac:dyDescent="0.2">
      <c r="D2304" s="164"/>
    </row>
    <row r="2305" spans="4:4" x14ac:dyDescent="0.2">
      <c r="D2305" s="164"/>
    </row>
    <row r="2306" spans="4:4" x14ac:dyDescent="0.2">
      <c r="D2306" s="164"/>
    </row>
    <row r="2307" spans="4:4" x14ac:dyDescent="0.2">
      <c r="D2307" s="164"/>
    </row>
    <row r="2308" spans="4:4" x14ac:dyDescent="0.2">
      <c r="D2308" s="164"/>
    </row>
    <row r="2309" spans="4:4" x14ac:dyDescent="0.2">
      <c r="D2309" s="164"/>
    </row>
    <row r="2310" spans="4:4" x14ac:dyDescent="0.2">
      <c r="D2310" s="164"/>
    </row>
    <row r="2311" spans="4:4" x14ac:dyDescent="0.2">
      <c r="D2311" s="164"/>
    </row>
    <row r="2312" spans="4:4" x14ac:dyDescent="0.2">
      <c r="D2312" s="164"/>
    </row>
    <row r="2313" spans="4:4" x14ac:dyDescent="0.2">
      <c r="D2313" s="164"/>
    </row>
    <row r="2314" spans="4:4" x14ac:dyDescent="0.2">
      <c r="D2314" s="164"/>
    </row>
    <row r="2315" spans="4:4" x14ac:dyDescent="0.2">
      <c r="D2315" s="164"/>
    </row>
    <row r="2316" spans="4:4" x14ac:dyDescent="0.2">
      <c r="D2316" s="164"/>
    </row>
    <row r="2317" spans="4:4" x14ac:dyDescent="0.2">
      <c r="D2317" s="164"/>
    </row>
    <row r="2318" spans="4:4" x14ac:dyDescent="0.2">
      <c r="D2318" s="164"/>
    </row>
    <row r="2319" spans="4:4" x14ac:dyDescent="0.2">
      <c r="D2319" s="164"/>
    </row>
    <row r="2320" spans="4:4" x14ac:dyDescent="0.2">
      <c r="D2320" s="164"/>
    </row>
    <row r="2321" spans="4:4" x14ac:dyDescent="0.2">
      <c r="D2321" s="164"/>
    </row>
    <row r="2322" spans="4:4" x14ac:dyDescent="0.2">
      <c r="D2322" s="164"/>
    </row>
    <row r="2323" spans="4:4" x14ac:dyDescent="0.2">
      <c r="D2323" s="164"/>
    </row>
    <row r="2324" spans="4:4" x14ac:dyDescent="0.2">
      <c r="D2324" s="164"/>
    </row>
    <row r="2325" spans="4:4" x14ac:dyDescent="0.2">
      <c r="D2325" s="164"/>
    </row>
    <row r="2326" spans="4:4" x14ac:dyDescent="0.2">
      <c r="D2326" s="164"/>
    </row>
    <row r="2327" spans="4:4" x14ac:dyDescent="0.2">
      <c r="D2327" s="164"/>
    </row>
    <row r="2328" spans="4:4" x14ac:dyDescent="0.2">
      <c r="D2328" s="164"/>
    </row>
    <row r="2329" spans="4:4" x14ac:dyDescent="0.2">
      <c r="D2329" s="164"/>
    </row>
    <row r="2330" spans="4:4" x14ac:dyDescent="0.2">
      <c r="D2330" s="164"/>
    </row>
    <row r="2331" spans="4:4" x14ac:dyDescent="0.2">
      <c r="D2331" s="164"/>
    </row>
    <row r="2332" spans="4:4" x14ac:dyDescent="0.2">
      <c r="D2332" s="164"/>
    </row>
    <row r="2333" spans="4:4" x14ac:dyDescent="0.2">
      <c r="D2333" s="164"/>
    </row>
    <row r="2334" spans="4:4" x14ac:dyDescent="0.2">
      <c r="D2334" s="164"/>
    </row>
    <row r="2335" spans="4:4" x14ac:dyDescent="0.2">
      <c r="D2335" s="164"/>
    </row>
    <row r="2336" spans="4:4" x14ac:dyDescent="0.2">
      <c r="D2336" s="164"/>
    </row>
    <row r="2337" spans="4:4" x14ac:dyDescent="0.2">
      <c r="D2337" s="164"/>
    </row>
    <row r="2338" spans="4:4" x14ac:dyDescent="0.2">
      <c r="D2338" s="164"/>
    </row>
    <row r="2339" spans="4:4" x14ac:dyDescent="0.2">
      <c r="D2339" s="164"/>
    </row>
    <row r="2340" spans="4:4" x14ac:dyDescent="0.2">
      <c r="D2340" s="164"/>
    </row>
    <row r="2341" spans="4:4" x14ac:dyDescent="0.2">
      <c r="D2341" s="164"/>
    </row>
    <row r="2342" spans="4:4" x14ac:dyDescent="0.2">
      <c r="D2342" s="164"/>
    </row>
    <row r="2343" spans="4:4" x14ac:dyDescent="0.2">
      <c r="D2343" s="164"/>
    </row>
    <row r="2344" spans="4:4" x14ac:dyDescent="0.2">
      <c r="D2344" s="164"/>
    </row>
    <row r="2345" spans="4:4" x14ac:dyDescent="0.2">
      <c r="D2345" s="164"/>
    </row>
    <row r="2346" spans="4:4" x14ac:dyDescent="0.2">
      <c r="D2346" s="164"/>
    </row>
    <row r="2347" spans="4:4" x14ac:dyDescent="0.2">
      <c r="D2347" s="164"/>
    </row>
    <row r="2348" spans="4:4" x14ac:dyDescent="0.2">
      <c r="D2348" s="164"/>
    </row>
    <row r="2349" spans="4:4" x14ac:dyDescent="0.2">
      <c r="D2349" s="164"/>
    </row>
    <row r="2350" spans="4:4" x14ac:dyDescent="0.2">
      <c r="D2350" s="164"/>
    </row>
    <row r="2351" spans="4:4" x14ac:dyDescent="0.2">
      <c r="D2351" s="164"/>
    </row>
    <row r="2352" spans="4:4" x14ac:dyDescent="0.2">
      <c r="D2352" s="164"/>
    </row>
    <row r="2353" spans="4:4" x14ac:dyDescent="0.2">
      <c r="D2353" s="164"/>
    </row>
    <row r="2354" spans="4:4" x14ac:dyDescent="0.2">
      <c r="D2354" s="164"/>
    </row>
    <row r="2355" spans="4:4" x14ac:dyDescent="0.2">
      <c r="D2355" s="164"/>
    </row>
    <row r="2356" spans="4:4" x14ac:dyDescent="0.2">
      <c r="D2356" s="164"/>
    </row>
    <row r="2357" spans="4:4" x14ac:dyDescent="0.2">
      <c r="D2357" s="164"/>
    </row>
    <row r="2358" spans="4:4" x14ac:dyDescent="0.2">
      <c r="D2358" s="164"/>
    </row>
    <row r="2359" spans="4:4" x14ac:dyDescent="0.2">
      <c r="D2359" s="164"/>
    </row>
    <row r="2360" spans="4:4" x14ac:dyDescent="0.2">
      <c r="D2360" s="164"/>
    </row>
    <row r="2361" spans="4:4" x14ac:dyDescent="0.2">
      <c r="D2361" s="164"/>
    </row>
    <row r="2362" spans="4:4" x14ac:dyDescent="0.2">
      <c r="D2362" s="164"/>
    </row>
    <row r="2363" spans="4:4" x14ac:dyDescent="0.2">
      <c r="D2363" s="164"/>
    </row>
    <row r="2364" spans="4:4" x14ac:dyDescent="0.2">
      <c r="D2364" s="164"/>
    </row>
    <row r="2365" spans="4:4" x14ac:dyDescent="0.2">
      <c r="D2365" s="164"/>
    </row>
    <row r="2366" spans="4:4" x14ac:dyDescent="0.2">
      <c r="D2366" s="164"/>
    </row>
    <row r="2367" spans="4:4" x14ac:dyDescent="0.2">
      <c r="D2367" s="164"/>
    </row>
    <row r="2368" spans="4:4" x14ac:dyDescent="0.2">
      <c r="D2368" s="164"/>
    </row>
    <row r="2369" spans="4:4" x14ac:dyDescent="0.2">
      <c r="D2369" s="164"/>
    </row>
    <row r="2370" spans="4:4" x14ac:dyDescent="0.2">
      <c r="D2370" s="164"/>
    </row>
    <row r="2371" spans="4:4" x14ac:dyDescent="0.2">
      <c r="D2371" s="164"/>
    </row>
    <row r="2372" spans="4:4" x14ac:dyDescent="0.2">
      <c r="D2372" s="164"/>
    </row>
    <row r="2373" spans="4:4" x14ac:dyDescent="0.2">
      <c r="D2373" s="164"/>
    </row>
    <row r="2374" spans="4:4" x14ac:dyDescent="0.2">
      <c r="D2374" s="164"/>
    </row>
    <row r="2375" spans="4:4" x14ac:dyDescent="0.2">
      <c r="D2375" s="164"/>
    </row>
    <row r="2376" spans="4:4" x14ac:dyDescent="0.2">
      <c r="D2376" s="164"/>
    </row>
    <row r="2377" spans="4:4" x14ac:dyDescent="0.2">
      <c r="D2377" s="164"/>
    </row>
    <row r="2378" spans="4:4" x14ac:dyDescent="0.2">
      <c r="D2378" s="164"/>
    </row>
    <row r="2379" spans="4:4" x14ac:dyDescent="0.2">
      <c r="D2379" s="164"/>
    </row>
    <row r="2380" spans="4:4" x14ac:dyDescent="0.2">
      <c r="D2380" s="164"/>
    </row>
    <row r="2381" spans="4:4" x14ac:dyDescent="0.2">
      <c r="D2381" s="164"/>
    </row>
    <row r="2382" spans="4:4" x14ac:dyDescent="0.2">
      <c r="D2382" s="164"/>
    </row>
    <row r="2383" spans="4:4" x14ac:dyDescent="0.2">
      <c r="D2383" s="164"/>
    </row>
    <row r="2384" spans="4:4" x14ac:dyDescent="0.2">
      <c r="D2384" s="164"/>
    </row>
    <row r="2385" spans="4:4" x14ac:dyDescent="0.2">
      <c r="D2385" s="164"/>
    </row>
    <row r="2386" spans="4:4" x14ac:dyDescent="0.2">
      <c r="D2386" s="164"/>
    </row>
    <row r="2387" spans="4:4" x14ac:dyDescent="0.2">
      <c r="D2387" s="164"/>
    </row>
    <row r="2388" spans="4:4" x14ac:dyDescent="0.2">
      <c r="D2388" s="164"/>
    </row>
    <row r="2389" spans="4:4" x14ac:dyDescent="0.2">
      <c r="D2389" s="164"/>
    </row>
    <row r="2390" spans="4:4" x14ac:dyDescent="0.2">
      <c r="D2390" s="164"/>
    </row>
    <row r="2391" spans="4:4" x14ac:dyDescent="0.2">
      <c r="D2391" s="164"/>
    </row>
    <row r="2392" spans="4:4" x14ac:dyDescent="0.2">
      <c r="D2392" s="164"/>
    </row>
    <row r="2393" spans="4:4" x14ac:dyDescent="0.2">
      <c r="D2393" s="164"/>
    </row>
    <row r="2394" spans="4:4" x14ac:dyDescent="0.2">
      <c r="D2394" s="164"/>
    </row>
    <row r="2395" spans="4:4" x14ac:dyDescent="0.2">
      <c r="D2395" s="164"/>
    </row>
    <row r="2396" spans="4:4" x14ac:dyDescent="0.2">
      <c r="D2396" s="164"/>
    </row>
    <row r="2397" spans="4:4" x14ac:dyDescent="0.2">
      <c r="D2397" s="164"/>
    </row>
    <row r="2398" spans="4:4" x14ac:dyDescent="0.2">
      <c r="D2398" s="164"/>
    </row>
    <row r="2399" spans="4:4" x14ac:dyDescent="0.2">
      <c r="D2399" s="164"/>
    </row>
    <row r="2400" spans="4:4" x14ac:dyDescent="0.2">
      <c r="D2400" s="164"/>
    </row>
    <row r="2401" spans="4:4" x14ac:dyDescent="0.2">
      <c r="D2401" s="164"/>
    </row>
    <row r="2402" spans="4:4" x14ac:dyDescent="0.2">
      <c r="D2402" s="164"/>
    </row>
    <row r="2403" spans="4:4" x14ac:dyDescent="0.2">
      <c r="D2403" s="164"/>
    </row>
    <row r="2404" spans="4:4" x14ac:dyDescent="0.2">
      <c r="D2404" s="164"/>
    </row>
    <row r="2405" spans="4:4" x14ac:dyDescent="0.2">
      <c r="D2405" s="164"/>
    </row>
    <row r="2406" spans="4:4" x14ac:dyDescent="0.2">
      <c r="D2406" s="164"/>
    </row>
    <row r="2407" spans="4:4" x14ac:dyDescent="0.2">
      <c r="D2407" s="164"/>
    </row>
    <row r="2408" spans="4:4" x14ac:dyDescent="0.2">
      <c r="D2408" s="164"/>
    </row>
    <row r="2409" spans="4:4" x14ac:dyDescent="0.2">
      <c r="D2409" s="164"/>
    </row>
    <row r="2410" spans="4:4" x14ac:dyDescent="0.2">
      <c r="D2410" s="164"/>
    </row>
    <row r="2411" spans="4:4" x14ac:dyDescent="0.2">
      <c r="D2411" s="164"/>
    </row>
    <row r="2412" spans="4:4" x14ac:dyDescent="0.2">
      <c r="D2412" s="164"/>
    </row>
    <row r="2413" spans="4:4" x14ac:dyDescent="0.2">
      <c r="D2413" s="164"/>
    </row>
    <row r="2414" spans="4:4" x14ac:dyDescent="0.2">
      <c r="D2414" s="164"/>
    </row>
    <row r="2415" spans="4:4" x14ac:dyDescent="0.2">
      <c r="D2415" s="164"/>
    </row>
    <row r="2416" spans="4:4" x14ac:dyDescent="0.2">
      <c r="D2416" s="164"/>
    </row>
    <row r="2417" spans="4:4" x14ac:dyDescent="0.2">
      <c r="D2417" s="164"/>
    </row>
    <row r="2418" spans="4:4" x14ac:dyDescent="0.2">
      <c r="D2418" s="164"/>
    </row>
    <row r="2419" spans="4:4" x14ac:dyDescent="0.2">
      <c r="D2419" s="164"/>
    </row>
    <row r="2420" spans="4:4" x14ac:dyDescent="0.2">
      <c r="D2420" s="164"/>
    </row>
    <row r="2421" spans="4:4" x14ac:dyDescent="0.2">
      <c r="D2421" s="164"/>
    </row>
    <row r="2422" spans="4:4" x14ac:dyDescent="0.2">
      <c r="D2422" s="164"/>
    </row>
    <row r="2423" spans="4:4" x14ac:dyDescent="0.2">
      <c r="D2423" s="164"/>
    </row>
    <row r="2424" spans="4:4" x14ac:dyDescent="0.2">
      <c r="D2424" s="164"/>
    </row>
    <row r="2425" spans="4:4" x14ac:dyDescent="0.2">
      <c r="D2425" s="164"/>
    </row>
    <row r="2426" spans="4:4" x14ac:dyDescent="0.2">
      <c r="D2426" s="164"/>
    </row>
    <row r="2427" spans="4:4" x14ac:dyDescent="0.2">
      <c r="D2427" s="164"/>
    </row>
    <row r="2428" spans="4:4" x14ac:dyDescent="0.2">
      <c r="D2428" s="164"/>
    </row>
    <row r="2429" spans="4:4" x14ac:dyDescent="0.2">
      <c r="D2429" s="164"/>
    </row>
    <row r="2430" spans="4:4" x14ac:dyDescent="0.2">
      <c r="D2430" s="164"/>
    </row>
    <row r="2431" spans="4:4" x14ac:dyDescent="0.2">
      <c r="D2431" s="164"/>
    </row>
    <row r="2432" spans="4:4" x14ac:dyDescent="0.2">
      <c r="D2432" s="164"/>
    </row>
    <row r="2433" spans="4:4" x14ac:dyDescent="0.2">
      <c r="D2433" s="164"/>
    </row>
    <row r="2434" spans="4:4" x14ac:dyDescent="0.2">
      <c r="D2434" s="164"/>
    </row>
    <row r="2435" spans="4:4" x14ac:dyDescent="0.2">
      <c r="D2435" s="164"/>
    </row>
    <row r="2436" spans="4:4" x14ac:dyDescent="0.2">
      <c r="D2436" s="164"/>
    </row>
    <row r="2437" spans="4:4" x14ac:dyDescent="0.2">
      <c r="D2437" s="164"/>
    </row>
    <row r="2438" spans="4:4" x14ac:dyDescent="0.2">
      <c r="D2438" s="164"/>
    </row>
    <row r="2439" spans="4:4" x14ac:dyDescent="0.2">
      <c r="D2439" s="164"/>
    </row>
    <row r="2440" spans="4:4" x14ac:dyDescent="0.2">
      <c r="D2440" s="164"/>
    </row>
    <row r="2441" spans="4:4" x14ac:dyDescent="0.2">
      <c r="D2441" s="164"/>
    </row>
    <row r="2442" spans="4:4" x14ac:dyDescent="0.2">
      <c r="D2442" s="164"/>
    </row>
    <row r="2443" spans="4:4" x14ac:dyDescent="0.2">
      <c r="D2443" s="164"/>
    </row>
    <row r="2444" spans="4:4" x14ac:dyDescent="0.2">
      <c r="D2444" s="164"/>
    </row>
    <row r="2445" spans="4:4" x14ac:dyDescent="0.2">
      <c r="D2445" s="164"/>
    </row>
    <row r="2446" spans="4:4" x14ac:dyDescent="0.2">
      <c r="D2446" s="164"/>
    </row>
    <row r="2447" spans="4:4" x14ac:dyDescent="0.2">
      <c r="D2447" s="164"/>
    </row>
    <row r="2448" spans="4:4" x14ac:dyDescent="0.2">
      <c r="D2448" s="164"/>
    </row>
    <row r="2449" spans="4:4" x14ac:dyDescent="0.2">
      <c r="D2449" s="164"/>
    </row>
    <row r="2450" spans="4:4" x14ac:dyDescent="0.2">
      <c r="D2450" s="164"/>
    </row>
    <row r="2451" spans="4:4" x14ac:dyDescent="0.2">
      <c r="D2451" s="164"/>
    </row>
    <row r="2452" spans="4:4" x14ac:dyDescent="0.2">
      <c r="D2452" s="164"/>
    </row>
    <row r="2453" spans="4:4" x14ac:dyDescent="0.2">
      <c r="D2453" s="164"/>
    </row>
    <row r="2454" spans="4:4" x14ac:dyDescent="0.2">
      <c r="D2454" s="164"/>
    </row>
    <row r="2455" spans="4:4" x14ac:dyDescent="0.2">
      <c r="D2455" s="164"/>
    </row>
    <row r="2456" spans="4:4" x14ac:dyDescent="0.2">
      <c r="D2456" s="164"/>
    </row>
    <row r="2457" spans="4:4" x14ac:dyDescent="0.2">
      <c r="D2457" s="164"/>
    </row>
    <row r="2458" spans="4:4" x14ac:dyDescent="0.2">
      <c r="D2458" s="164"/>
    </row>
    <row r="2459" spans="4:4" x14ac:dyDescent="0.2">
      <c r="D2459" s="164"/>
    </row>
    <row r="2460" spans="4:4" x14ac:dyDescent="0.2">
      <c r="D2460" s="164"/>
    </row>
    <row r="2461" spans="4:4" x14ac:dyDescent="0.2">
      <c r="D2461" s="164"/>
    </row>
    <row r="2462" spans="4:4" x14ac:dyDescent="0.2">
      <c r="D2462" s="164"/>
    </row>
    <row r="2463" spans="4:4" x14ac:dyDescent="0.2">
      <c r="D2463" s="164"/>
    </row>
    <row r="2464" spans="4:4" x14ac:dyDescent="0.2">
      <c r="D2464" s="164"/>
    </row>
    <row r="2465" spans="4:4" x14ac:dyDescent="0.2">
      <c r="D2465" s="164"/>
    </row>
    <row r="2466" spans="4:4" x14ac:dyDescent="0.2">
      <c r="D2466" s="164"/>
    </row>
    <row r="2467" spans="4:4" x14ac:dyDescent="0.2">
      <c r="D2467" s="164"/>
    </row>
    <row r="2468" spans="4:4" x14ac:dyDescent="0.2">
      <c r="D2468" s="164"/>
    </row>
    <row r="2469" spans="4:4" x14ac:dyDescent="0.2">
      <c r="D2469" s="164"/>
    </row>
    <row r="2470" spans="4:4" x14ac:dyDescent="0.2">
      <c r="D2470" s="164"/>
    </row>
    <row r="2471" spans="4:4" x14ac:dyDescent="0.2">
      <c r="D2471" s="164"/>
    </row>
    <row r="2472" spans="4:4" x14ac:dyDescent="0.2">
      <c r="D2472" s="164"/>
    </row>
    <row r="2473" spans="4:4" x14ac:dyDescent="0.2">
      <c r="D2473" s="164"/>
    </row>
    <row r="2474" spans="4:4" x14ac:dyDescent="0.2">
      <c r="D2474" s="164"/>
    </row>
    <row r="2475" spans="4:4" x14ac:dyDescent="0.2">
      <c r="D2475" s="164"/>
    </row>
    <row r="2476" spans="4:4" x14ac:dyDescent="0.2">
      <c r="D2476" s="164"/>
    </row>
    <row r="2477" spans="4:4" x14ac:dyDescent="0.2">
      <c r="D2477" s="164"/>
    </row>
    <row r="2478" spans="4:4" x14ac:dyDescent="0.2">
      <c r="D2478" s="164"/>
    </row>
    <row r="2479" spans="4:4" x14ac:dyDescent="0.2">
      <c r="D2479" s="164"/>
    </row>
    <row r="2480" spans="4:4" x14ac:dyDescent="0.2">
      <c r="D2480" s="164"/>
    </row>
    <row r="2481" spans="4:4" x14ac:dyDescent="0.2">
      <c r="D2481" s="164"/>
    </row>
    <row r="2482" spans="4:4" x14ac:dyDescent="0.2">
      <c r="D2482" s="164"/>
    </row>
    <row r="2483" spans="4:4" x14ac:dyDescent="0.2">
      <c r="D2483" s="164"/>
    </row>
    <row r="2484" spans="4:4" x14ac:dyDescent="0.2">
      <c r="D2484" s="164"/>
    </row>
    <row r="2485" spans="4:4" x14ac:dyDescent="0.2">
      <c r="D2485" s="164"/>
    </row>
    <row r="2486" spans="4:4" x14ac:dyDescent="0.2">
      <c r="D2486" s="164"/>
    </row>
    <row r="2487" spans="4:4" x14ac:dyDescent="0.2">
      <c r="D2487" s="164"/>
    </row>
    <row r="2488" spans="4:4" x14ac:dyDescent="0.2">
      <c r="D2488" s="164"/>
    </row>
    <row r="2489" spans="4:4" x14ac:dyDescent="0.2">
      <c r="D2489" s="164"/>
    </row>
    <row r="2490" spans="4:4" x14ac:dyDescent="0.2">
      <c r="D2490" s="164"/>
    </row>
    <row r="2491" spans="4:4" x14ac:dyDescent="0.2">
      <c r="D2491" s="164"/>
    </row>
    <row r="2492" spans="4:4" x14ac:dyDescent="0.2">
      <c r="D2492" s="164"/>
    </row>
    <row r="2493" spans="4:4" x14ac:dyDescent="0.2">
      <c r="D2493" s="164"/>
    </row>
    <row r="2494" spans="4:4" x14ac:dyDescent="0.2">
      <c r="D2494" s="164"/>
    </row>
    <row r="2495" spans="4:4" x14ac:dyDescent="0.2">
      <c r="D2495" s="164"/>
    </row>
    <row r="2496" spans="4:4" x14ac:dyDescent="0.2">
      <c r="D2496" s="164"/>
    </row>
    <row r="2497" spans="4:4" x14ac:dyDescent="0.2">
      <c r="D2497" s="164"/>
    </row>
    <row r="2498" spans="4:4" x14ac:dyDescent="0.2">
      <c r="D2498" s="164"/>
    </row>
    <row r="2499" spans="4:4" x14ac:dyDescent="0.2">
      <c r="D2499" s="164"/>
    </row>
    <row r="2500" spans="4:4" x14ac:dyDescent="0.2">
      <c r="D2500" s="164"/>
    </row>
    <row r="2501" spans="4:4" x14ac:dyDescent="0.2">
      <c r="D2501" s="164"/>
    </row>
    <row r="2502" spans="4:4" x14ac:dyDescent="0.2">
      <c r="D2502" s="164"/>
    </row>
    <row r="2503" spans="4:4" x14ac:dyDescent="0.2">
      <c r="D2503" s="164"/>
    </row>
    <row r="2504" spans="4:4" x14ac:dyDescent="0.2">
      <c r="D2504" s="164"/>
    </row>
    <row r="2505" spans="4:4" x14ac:dyDescent="0.2">
      <c r="D2505" s="164"/>
    </row>
    <row r="2506" spans="4:4" x14ac:dyDescent="0.2">
      <c r="D2506" s="164"/>
    </row>
    <row r="2507" spans="4:4" x14ac:dyDescent="0.2">
      <c r="D2507" s="164"/>
    </row>
    <row r="2508" spans="4:4" x14ac:dyDescent="0.2">
      <c r="D2508" s="164"/>
    </row>
    <row r="2509" spans="4:4" x14ac:dyDescent="0.2">
      <c r="D2509" s="164"/>
    </row>
    <row r="2510" spans="4:4" x14ac:dyDescent="0.2">
      <c r="D2510" s="164"/>
    </row>
    <row r="2511" spans="4:4" x14ac:dyDescent="0.2">
      <c r="D2511" s="164"/>
    </row>
    <row r="2512" spans="4:4" x14ac:dyDescent="0.2">
      <c r="D2512" s="164"/>
    </row>
    <row r="2513" spans="4:4" x14ac:dyDescent="0.2">
      <c r="D2513" s="164"/>
    </row>
    <row r="2514" spans="4:4" x14ac:dyDescent="0.2">
      <c r="D2514" s="164"/>
    </row>
    <row r="2515" spans="4:4" x14ac:dyDescent="0.2">
      <c r="D2515" s="164"/>
    </row>
    <row r="2516" spans="4:4" x14ac:dyDescent="0.2">
      <c r="D2516" s="164"/>
    </row>
    <row r="2517" spans="4:4" x14ac:dyDescent="0.2">
      <c r="D2517" s="164"/>
    </row>
    <row r="2518" spans="4:4" x14ac:dyDescent="0.2">
      <c r="D2518" s="164"/>
    </row>
    <row r="2519" spans="4:4" x14ac:dyDescent="0.2">
      <c r="D2519" s="164"/>
    </row>
    <row r="2520" spans="4:4" x14ac:dyDescent="0.2">
      <c r="D2520" s="164"/>
    </row>
    <row r="2521" spans="4:4" x14ac:dyDescent="0.2">
      <c r="D2521" s="164"/>
    </row>
    <row r="2522" spans="4:4" x14ac:dyDescent="0.2">
      <c r="D2522" s="164"/>
    </row>
    <row r="2523" spans="4:4" x14ac:dyDescent="0.2">
      <c r="D2523" s="164"/>
    </row>
    <row r="2524" spans="4:4" x14ac:dyDescent="0.2">
      <c r="D2524" s="164"/>
    </row>
    <row r="2525" spans="4:4" x14ac:dyDescent="0.2">
      <c r="D2525" s="164"/>
    </row>
    <row r="2526" spans="4:4" x14ac:dyDescent="0.2">
      <c r="D2526" s="164"/>
    </row>
    <row r="2527" spans="4:4" x14ac:dyDescent="0.2">
      <c r="D2527" s="164"/>
    </row>
    <row r="2528" spans="4:4" x14ac:dyDescent="0.2">
      <c r="D2528" s="164"/>
    </row>
    <row r="2529" spans="4:4" x14ac:dyDescent="0.2">
      <c r="D2529" s="164"/>
    </row>
    <row r="2530" spans="4:4" x14ac:dyDescent="0.2">
      <c r="D2530" s="164"/>
    </row>
    <row r="2531" spans="4:4" x14ac:dyDescent="0.2">
      <c r="D2531" s="164"/>
    </row>
    <row r="2532" spans="4:4" x14ac:dyDescent="0.2">
      <c r="D2532" s="164"/>
    </row>
    <row r="2533" spans="4:4" x14ac:dyDescent="0.2">
      <c r="D2533" s="164"/>
    </row>
    <row r="2534" spans="4:4" x14ac:dyDescent="0.2">
      <c r="D2534" s="164"/>
    </row>
    <row r="2535" spans="4:4" x14ac:dyDescent="0.2">
      <c r="D2535" s="164"/>
    </row>
    <row r="2536" spans="4:4" x14ac:dyDescent="0.2">
      <c r="D2536" s="164"/>
    </row>
    <row r="2537" spans="4:4" x14ac:dyDescent="0.2">
      <c r="D2537" s="164"/>
    </row>
    <row r="2538" spans="4:4" x14ac:dyDescent="0.2">
      <c r="D2538" s="164"/>
    </row>
    <row r="2539" spans="4:4" x14ac:dyDescent="0.2">
      <c r="D2539" s="164"/>
    </row>
    <row r="2540" spans="4:4" x14ac:dyDescent="0.2">
      <c r="D2540" s="164"/>
    </row>
    <row r="2541" spans="4:4" x14ac:dyDescent="0.2">
      <c r="D2541" s="164"/>
    </row>
    <row r="2542" spans="4:4" x14ac:dyDescent="0.2">
      <c r="D2542" s="164"/>
    </row>
    <row r="2543" spans="4:4" x14ac:dyDescent="0.2">
      <c r="D2543" s="164"/>
    </row>
    <row r="2544" spans="4:4" x14ac:dyDescent="0.2">
      <c r="D2544" s="164"/>
    </row>
    <row r="2545" spans="4:4" x14ac:dyDescent="0.2">
      <c r="D2545" s="164"/>
    </row>
    <row r="2546" spans="4:4" x14ac:dyDescent="0.2">
      <c r="D2546" s="164"/>
    </row>
    <row r="2547" spans="4:4" x14ac:dyDescent="0.2">
      <c r="D2547" s="164"/>
    </row>
    <row r="2548" spans="4:4" x14ac:dyDescent="0.2">
      <c r="D2548" s="164"/>
    </row>
    <row r="2549" spans="4:4" x14ac:dyDescent="0.2">
      <c r="D2549" s="164"/>
    </row>
    <row r="2550" spans="4:4" x14ac:dyDescent="0.2">
      <c r="D2550" s="164"/>
    </row>
    <row r="2551" spans="4:4" x14ac:dyDescent="0.2">
      <c r="D2551" s="164"/>
    </row>
    <row r="2552" spans="4:4" x14ac:dyDescent="0.2">
      <c r="D2552" s="164"/>
    </row>
    <row r="2553" spans="4:4" x14ac:dyDescent="0.2">
      <c r="D2553" s="164"/>
    </row>
    <row r="2554" spans="4:4" x14ac:dyDescent="0.2">
      <c r="D2554" s="164"/>
    </row>
    <row r="2555" spans="4:4" x14ac:dyDescent="0.2">
      <c r="D2555" s="164"/>
    </row>
    <row r="2556" spans="4:4" x14ac:dyDescent="0.2">
      <c r="D2556" s="164"/>
    </row>
    <row r="2557" spans="4:4" x14ac:dyDescent="0.2">
      <c r="D2557" s="164"/>
    </row>
    <row r="2558" spans="4:4" x14ac:dyDescent="0.2">
      <c r="D2558" s="164"/>
    </row>
    <row r="2559" spans="4:4" x14ac:dyDescent="0.2">
      <c r="D2559" s="164"/>
    </row>
    <row r="2560" spans="4:4" x14ac:dyDescent="0.2">
      <c r="D2560" s="164"/>
    </row>
    <row r="2561" spans="4:4" x14ac:dyDescent="0.2">
      <c r="D2561" s="164"/>
    </row>
    <row r="2562" spans="4:4" x14ac:dyDescent="0.2">
      <c r="D2562" s="164"/>
    </row>
    <row r="2563" spans="4:4" x14ac:dyDescent="0.2">
      <c r="D2563" s="164"/>
    </row>
    <row r="2564" spans="4:4" x14ac:dyDescent="0.2">
      <c r="D2564" s="164"/>
    </row>
    <row r="2565" spans="4:4" x14ac:dyDescent="0.2">
      <c r="D2565" s="164"/>
    </row>
    <row r="2566" spans="4:4" x14ac:dyDescent="0.2">
      <c r="D2566" s="164"/>
    </row>
    <row r="2567" spans="4:4" x14ac:dyDescent="0.2">
      <c r="D2567" s="164"/>
    </row>
    <row r="2568" spans="4:4" x14ac:dyDescent="0.2">
      <c r="D2568" s="164"/>
    </row>
    <row r="2569" spans="4:4" x14ac:dyDescent="0.2">
      <c r="D2569" s="164"/>
    </row>
    <row r="2570" spans="4:4" x14ac:dyDescent="0.2">
      <c r="D2570" s="164"/>
    </row>
    <row r="2571" spans="4:4" x14ac:dyDescent="0.2">
      <c r="D2571" s="164"/>
    </row>
    <row r="2572" spans="4:4" x14ac:dyDescent="0.2">
      <c r="D2572" s="164"/>
    </row>
    <row r="2573" spans="4:4" x14ac:dyDescent="0.2">
      <c r="D2573" s="164"/>
    </row>
    <row r="2574" spans="4:4" x14ac:dyDescent="0.2">
      <c r="D2574" s="164"/>
    </row>
    <row r="2575" spans="4:4" x14ac:dyDescent="0.2">
      <c r="D2575" s="164"/>
    </row>
    <row r="2576" spans="4:4" x14ac:dyDescent="0.2">
      <c r="D2576" s="164"/>
    </row>
    <row r="2577" spans="4:4" x14ac:dyDescent="0.2">
      <c r="D2577" s="164"/>
    </row>
    <row r="2578" spans="4:4" x14ac:dyDescent="0.2">
      <c r="D2578" s="164"/>
    </row>
    <row r="2579" spans="4:4" x14ac:dyDescent="0.2">
      <c r="D2579" s="164"/>
    </row>
    <row r="2580" spans="4:4" x14ac:dyDescent="0.2">
      <c r="D2580" s="164"/>
    </row>
    <row r="2581" spans="4:4" x14ac:dyDescent="0.2">
      <c r="D2581" s="164"/>
    </row>
    <row r="2582" spans="4:4" x14ac:dyDescent="0.2">
      <c r="D2582" s="164"/>
    </row>
    <row r="2583" spans="4:4" x14ac:dyDescent="0.2">
      <c r="D2583" s="164"/>
    </row>
    <row r="2584" spans="4:4" x14ac:dyDescent="0.2">
      <c r="D2584" s="164"/>
    </row>
    <row r="2585" spans="4:4" x14ac:dyDescent="0.2">
      <c r="D2585" s="164"/>
    </row>
    <row r="2586" spans="4:4" x14ac:dyDescent="0.2">
      <c r="D2586" s="164"/>
    </row>
    <row r="2587" spans="4:4" x14ac:dyDescent="0.2">
      <c r="D2587" s="164"/>
    </row>
    <row r="2588" spans="4:4" x14ac:dyDescent="0.2">
      <c r="D2588" s="164"/>
    </row>
    <row r="2589" spans="4:4" x14ac:dyDescent="0.2">
      <c r="D2589" s="164"/>
    </row>
    <row r="2590" spans="4:4" x14ac:dyDescent="0.2">
      <c r="D2590" s="164"/>
    </row>
    <row r="2591" spans="4:4" x14ac:dyDescent="0.2">
      <c r="D2591" s="164"/>
    </row>
    <row r="2592" spans="4:4" x14ac:dyDescent="0.2">
      <c r="D2592" s="164"/>
    </row>
    <row r="2593" spans="4:4" x14ac:dyDescent="0.2">
      <c r="D2593" s="164"/>
    </row>
    <row r="2594" spans="4:4" x14ac:dyDescent="0.2">
      <c r="D2594" s="164"/>
    </row>
    <row r="2595" spans="4:4" x14ac:dyDescent="0.2">
      <c r="D2595" s="164"/>
    </row>
    <row r="2596" spans="4:4" x14ac:dyDescent="0.2">
      <c r="D2596" s="164"/>
    </row>
    <row r="2597" spans="4:4" x14ac:dyDescent="0.2">
      <c r="D2597" s="164"/>
    </row>
    <row r="2598" spans="4:4" x14ac:dyDescent="0.2">
      <c r="D2598" s="164"/>
    </row>
    <row r="2599" spans="4:4" x14ac:dyDescent="0.2">
      <c r="D2599" s="164"/>
    </row>
    <row r="2600" spans="4:4" x14ac:dyDescent="0.2">
      <c r="D2600" s="164"/>
    </row>
    <row r="2601" spans="4:4" x14ac:dyDescent="0.2">
      <c r="D2601" s="164"/>
    </row>
    <row r="2602" spans="4:4" x14ac:dyDescent="0.2">
      <c r="D2602" s="164"/>
    </row>
    <row r="2603" spans="4:4" x14ac:dyDescent="0.2">
      <c r="D2603" s="164"/>
    </row>
    <row r="2604" spans="4:4" x14ac:dyDescent="0.2">
      <c r="D2604" s="164"/>
    </row>
    <row r="2605" spans="4:4" x14ac:dyDescent="0.2">
      <c r="D2605" s="164"/>
    </row>
    <row r="2606" spans="4:4" x14ac:dyDescent="0.2">
      <c r="D2606" s="164"/>
    </row>
    <row r="2607" spans="4:4" x14ac:dyDescent="0.2">
      <c r="D2607" s="164"/>
    </row>
    <row r="2608" spans="4:4" x14ac:dyDescent="0.2">
      <c r="D2608" s="164"/>
    </row>
    <row r="2609" spans="4:4" x14ac:dyDescent="0.2">
      <c r="D2609" s="164"/>
    </row>
    <row r="2610" spans="4:4" x14ac:dyDescent="0.2">
      <c r="D2610" s="164"/>
    </row>
    <row r="2611" spans="4:4" x14ac:dyDescent="0.2">
      <c r="D2611" s="164"/>
    </row>
    <row r="2612" spans="4:4" x14ac:dyDescent="0.2">
      <c r="D2612" s="164"/>
    </row>
    <row r="2613" spans="4:4" x14ac:dyDescent="0.2">
      <c r="D2613" s="164"/>
    </row>
    <row r="2614" spans="4:4" x14ac:dyDescent="0.2">
      <c r="D2614" s="164"/>
    </row>
    <row r="2615" spans="4:4" x14ac:dyDescent="0.2">
      <c r="D2615" s="164"/>
    </row>
    <row r="2616" spans="4:4" x14ac:dyDescent="0.2">
      <c r="D2616" s="164"/>
    </row>
    <row r="2617" spans="4:4" x14ac:dyDescent="0.2">
      <c r="D2617" s="164"/>
    </row>
    <row r="2618" spans="4:4" x14ac:dyDescent="0.2">
      <c r="D2618" s="164"/>
    </row>
    <row r="2619" spans="4:4" x14ac:dyDescent="0.2">
      <c r="D2619" s="164"/>
    </row>
    <row r="2620" spans="4:4" x14ac:dyDescent="0.2">
      <c r="D2620" s="164"/>
    </row>
    <row r="2621" spans="4:4" x14ac:dyDescent="0.2">
      <c r="D2621" s="164"/>
    </row>
    <row r="2622" spans="4:4" x14ac:dyDescent="0.2">
      <c r="D2622" s="164"/>
    </row>
    <row r="2623" spans="4:4" x14ac:dyDescent="0.2">
      <c r="D2623" s="164"/>
    </row>
    <row r="2624" spans="4:4" x14ac:dyDescent="0.2">
      <c r="D2624" s="164"/>
    </row>
    <row r="2625" spans="4:4" x14ac:dyDescent="0.2">
      <c r="D2625" s="164"/>
    </row>
    <row r="2626" spans="4:4" x14ac:dyDescent="0.2">
      <c r="D2626" s="164"/>
    </row>
    <row r="2627" spans="4:4" x14ac:dyDescent="0.2">
      <c r="D2627" s="164"/>
    </row>
    <row r="2628" spans="4:4" x14ac:dyDescent="0.2">
      <c r="D2628" s="164"/>
    </row>
    <row r="2629" spans="4:4" x14ac:dyDescent="0.2">
      <c r="D2629" s="164"/>
    </row>
    <row r="2630" spans="4:4" x14ac:dyDescent="0.2">
      <c r="D2630" s="164"/>
    </row>
    <row r="2631" spans="4:4" x14ac:dyDescent="0.2">
      <c r="D2631" s="164"/>
    </row>
    <row r="2632" spans="4:4" x14ac:dyDescent="0.2">
      <c r="D2632" s="164"/>
    </row>
    <row r="2633" spans="4:4" x14ac:dyDescent="0.2">
      <c r="D2633" s="164"/>
    </row>
    <row r="2634" spans="4:4" x14ac:dyDescent="0.2">
      <c r="D2634" s="164"/>
    </row>
    <row r="2635" spans="4:4" x14ac:dyDescent="0.2">
      <c r="D2635" s="164"/>
    </row>
    <row r="2636" spans="4:4" x14ac:dyDescent="0.2">
      <c r="D2636" s="164"/>
    </row>
    <row r="2637" spans="4:4" x14ac:dyDescent="0.2">
      <c r="D2637" s="164"/>
    </row>
    <row r="2638" spans="4:4" x14ac:dyDescent="0.2">
      <c r="D2638" s="164"/>
    </row>
    <row r="2639" spans="4:4" x14ac:dyDescent="0.2">
      <c r="D2639" s="164"/>
    </row>
    <row r="2640" spans="4:4" x14ac:dyDescent="0.2">
      <c r="D2640" s="164"/>
    </row>
    <row r="2641" spans="4:4" x14ac:dyDescent="0.2">
      <c r="D2641" s="164"/>
    </row>
    <row r="2642" spans="4:4" x14ac:dyDescent="0.2">
      <c r="D2642" s="164"/>
    </row>
    <row r="2643" spans="4:4" x14ac:dyDescent="0.2">
      <c r="D2643" s="164"/>
    </row>
    <row r="2644" spans="4:4" x14ac:dyDescent="0.2">
      <c r="D2644" s="164"/>
    </row>
    <row r="2645" spans="4:4" x14ac:dyDescent="0.2">
      <c r="D2645" s="164"/>
    </row>
    <row r="2646" spans="4:4" x14ac:dyDescent="0.2">
      <c r="D2646" s="164"/>
    </row>
    <row r="2647" spans="4:4" x14ac:dyDescent="0.2">
      <c r="D2647" s="164"/>
    </row>
    <row r="2648" spans="4:4" x14ac:dyDescent="0.2">
      <c r="D2648" s="164"/>
    </row>
    <row r="2649" spans="4:4" x14ac:dyDescent="0.2">
      <c r="D2649" s="164"/>
    </row>
    <row r="2650" spans="4:4" x14ac:dyDescent="0.2">
      <c r="D2650" s="164"/>
    </row>
    <row r="2651" spans="4:4" x14ac:dyDescent="0.2">
      <c r="D2651" s="164"/>
    </row>
    <row r="2652" spans="4:4" x14ac:dyDescent="0.2">
      <c r="D2652" s="164"/>
    </row>
    <row r="2653" spans="4:4" x14ac:dyDescent="0.2">
      <c r="D2653" s="164"/>
    </row>
    <row r="2654" spans="4:4" x14ac:dyDescent="0.2">
      <c r="D2654" s="164"/>
    </row>
    <row r="2655" spans="4:4" x14ac:dyDescent="0.2">
      <c r="D2655" s="164"/>
    </row>
    <row r="2656" spans="4:4" x14ac:dyDescent="0.2">
      <c r="D2656" s="164"/>
    </row>
    <row r="2657" spans="4:4" x14ac:dyDescent="0.2">
      <c r="D2657" s="164"/>
    </row>
    <row r="2658" spans="4:4" x14ac:dyDescent="0.2">
      <c r="D2658" s="164"/>
    </row>
    <row r="2659" spans="4:4" x14ac:dyDescent="0.2">
      <c r="D2659" s="164"/>
    </row>
    <row r="2660" spans="4:4" x14ac:dyDescent="0.2">
      <c r="D2660" s="164"/>
    </row>
    <row r="2661" spans="4:4" x14ac:dyDescent="0.2">
      <c r="D2661" s="164"/>
    </row>
    <row r="2662" spans="4:4" x14ac:dyDescent="0.2">
      <c r="D2662" s="164"/>
    </row>
    <row r="2663" spans="4:4" x14ac:dyDescent="0.2">
      <c r="D2663" s="164"/>
    </row>
    <row r="2664" spans="4:4" x14ac:dyDescent="0.2">
      <c r="D2664" s="164"/>
    </row>
    <row r="2665" spans="4:4" x14ac:dyDescent="0.2">
      <c r="D2665" s="164"/>
    </row>
    <row r="2666" spans="4:4" x14ac:dyDescent="0.2">
      <c r="D2666" s="164"/>
    </row>
    <row r="2667" spans="4:4" x14ac:dyDescent="0.2">
      <c r="D2667" s="164"/>
    </row>
    <row r="2668" spans="4:4" x14ac:dyDescent="0.2">
      <c r="D2668" s="164"/>
    </row>
    <row r="2669" spans="4:4" x14ac:dyDescent="0.2">
      <c r="D2669" s="164"/>
    </row>
    <row r="2670" spans="4:4" x14ac:dyDescent="0.2">
      <c r="D2670" s="164"/>
    </row>
    <row r="2671" spans="4:4" x14ac:dyDescent="0.2">
      <c r="D2671" s="164"/>
    </row>
    <row r="2672" spans="4:4" x14ac:dyDescent="0.2">
      <c r="D2672" s="164"/>
    </row>
    <row r="2673" spans="4:4" x14ac:dyDescent="0.2">
      <c r="D2673" s="164"/>
    </row>
    <row r="2674" spans="4:4" x14ac:dyDescent="0.2">
      <c r="D2674" s="164"/>
    </row>
    <row r="2675" spans="4:4" x14ac:dyDescent="0.2">
      <c r="D2675" s="164"/>
    </row>
    <row r="2676" spans="4:4" x14ac:dyDescent="0.2">
      <c r="D2676" s="164"/>
    </row>
    <row r="2677" spans="4:4" x14ac:dyDescent="0.2">
      <c r="D2677" s="164"/>
    </row>
    <row r="2678" spans="4:4" x14ac:dyDescent="0.2">
      <c r="D2678" s="164"/>
    </row>
    <row r="2679" spans="4:4" x14ac:dyDescent="0.2">
      <c r="D2679" s="164"/>
    </row>
    <row r="2680" spans="4:4" x14ac:dyDescent="0.2">
      <c r="D2680" s="164"/>
    </row>
    <row r="2681" spans="4:4" x14ac:dyDescent="0.2">
      <c r="D2681" s="164"/>
    </row>
    <row r="2682" spans="4:4" x14ac:dyDescent="0.2">
      <c r="D2682" s="164"/>
    </row>
    <row r="2683" spans="4:4" x14ac:dyDescent="0.2">
      <c r="D2683" s="164"/>
    </row>
    <row r="2684" spans="4:4" x14ac:dyDescent="0.2">
      <c r="D2684" s="164"/>
    </row>
    <row r="2685" spans="4:4" x14ac:dyDescent="0.2">
      <c r="D2685" s="164"/>
    </row>
    <row r="2686" spans="4:4" x14ac:dyDescent="0.2">
      <c r="D2686" s="164"/>
    </row>
    <row r="2687" spans="4:4" x14ac:dyDescent="0.2">
      <c r="D2687" s="164"/>
    </row>
    <row r="2688" spans="4:4" x14ac:dyDescent="0.2">
      <c r="D2688" s="164"/>
    </row>
    <row r="2689" spans="4:4" x14ac:dyDescent="0.2">
      <c r="D2689" s="164"/>
    </row>
    <row r="2690" spans="4:4" x14ac:dyDescent="0.2">
      <c r="D2690" s="164"/>
    </row>
    <row r="2691" spans="4:4" x14ac:dyDescent="0.2">
      <c r="D2691" s="164"/>
    </row>
    <row r="2692" spans="4:4" x14ac:dyDescent="0.2">
      <c r="D2692" s="164"/>
    </row>
    <row r="2693" spans="4:4" x14ac:dyDescent="0.2">
      <c r="D2693" s="164"/>
    </row>
    <row r="2694" spans="4:4" x14ac:dyDescent="0.2">
      <c r="D2694" s="164"/>
    </row>
    <row r="2695" spans="4:4" x14ac:dyDescent="0.2">
      <c r="D2695" s="164"/>
    </row>
    <row r="2696" spans="4:4" x14ac:dyDescent="0.2">
      <c r="D2696" s="164"/>
    </row>
    <row r="2697" spans="4:4" x14ac:dyDescent="0.2">
      <c r="D2697" s="164"/>
    </row>
    <row r="2698" spans="4:4" x14ac:dyDescent="0.2">
      <c r="D2698" s="164"/>
    </row>
    <row r="2699" spans="4:4" x14ac:dyDescent="0.2">
      <c r="D2699" s="164"/>
    </row>
    <row r="2700" spans="4:4" x14ac:dyDescent="0.2">
      <c r="D2700" s="164"/>
    </row>
    <row r="2701" spans="4:4" x14ac:dyDescent="0.2">
      <c r="D2701" s="164"/>
    </row>
    <row r="2702" spans="4:4" x14ac:dyDescent="0.2">
      <c r="D2702" s="164"/>
    </row>
    <row r="2703" spans="4:4" x14ac:dyDescent="0.2">
      <c r="D2703" s="164"/>
    </row>
    <row r="2704" spans="4:4" x14ac:dyDescent="0.2">
      <c r="D2704" s="164"/>
    </row>
    <row r="2705" spans="4:4" x14ac:dyDescent="0.2">
      <c r="D2705" s="164"/>
    </row>
    <row r="2706" spans="4:4" x14ac:dyDescent="0.2">
      <c r="D2706" s="164"/>
    </row>
    <row r="2707" spans="4:4" x14ac:dyDescent="0.2">
      <c r="D2707" s="164"/>
    </row>
    <row r="2708" spans="4:4" x14ac:dyDescent="0.2">
      <c r="D2708" s="164"/>
    </row>
    <row r="2709" spans="4:4" x14ac:dyDescent="0.2">
      <c r="D2709" s="164"/>
    </row>
    <row r="2710" spans="4:4" x14ac:dyDescent="0.2">
      <c r="D2710" s="164"/>
    </row>
    <row r="2711" spans="4:4" x14ac:dyDescent="0.2">
      <c r="D2711" s="164"/>
    </row>
    <row r="2712" spans="4:4" x14ac:dyDescent="0.2">
      <c r="D2712" s="164"/>
    </row>
    <row r="2713" spans="4:4" x14ac:dyDescent="0.2">
      <c r="D2713" s="164"/>
    </row>
    <row r="2714" spans="4:4" x14ac:dyDescent="0.2">
      <c r="D2714" s="164"/>
    </row>
    <row r="2715" spans="4:4" x14ac:dyDescent="0.2">
      <c r="D2715" s="164"/>
    </row>
    <row r="2716" spans="4:4" x14ac:dyDescent="0.2">
      <c r="D2716" s="164"/>
    </row>
    <row r="2717" spans="4:4" x14ac:dyDescent="0.2">
      <c r="D2717" s="164"/>
    </row>
    <row r="2718" spans="4:4" x14ac:dyDescent="0.2">
      <c r="D2718" s="164"/>
    </row>
    <row r="2719" spans="4:4" x14ac:dyDescent="0.2">
      <c r="D2719" s="164"/>
    </row>
    <row r="2720" spans="4:4" x14ac:dyDescent="0.2">
      <c r="D2720" s="164"/>
    </row>
    <row r="2721" spans="4:4" x14ac:dyDescent="0.2">
      <c r="D2721" s="164"/>
    </row>
    <row r="2722" spans="4:4" x14ac:dyDescent="0.2">
      <c r="D2722" s="164"/>
    </row>
    <row r="2723" spans="4:4" x14ac:dyDescent="0.2">
      <c r="D2723" s="164"/>
    </row>
    <row r="2724" spans="4:4" x14ac:dyDescent="0.2">
      <c r="D2724" s="164"/>
    </row>
    <row r="2725" spans="4:4" x14ac:dyDescent="0.2">
      <c r="D2725" s="164"/>
    </row>
    <row r="2726" spans="4:4" x14ac:dyDescent="0.2">
      <c r="D2726" s="164"/>
    </row>
    <row r="2727" spans="4:4" x14ac:dyDescent="0.2">
      <c r="D2727" s="164"/>
    </row>
    <row r="2728" spans="4:4" x14ac:dyDescent="0.2">
      <c r="D2728" s="164"/>
    </row>
    <row r="2729" spans="4:4" x14ac:dyDescent="0.2">
      <c r="D2729" s="164"/>
    </row>
    <row r="2730" spans="4:4" x14ac:dyDescent="0.2">
      <c r="D2730" s="164"/>
    </row>
    <row r="2731" spans="4:4" x14ac:dyDescent="0.2">
      <c r="D2731" s="164"/>
    </row>
    <row r="2732" spans="4:4" x14ac:dyDescent="0.2">
      <c r="D2732" s="164"/>
    </row>
    <row r="2733" spans="4:4" x14ac:dyDescent="0.2">
      <c r="D2733" s="164"/>
    </row>
    <row r="2734" spans="4:4" x14ac:dyDescent="0.2">
      <c r="D2734" s="164"/>
    </row>
    <row r="2735" spans="4:4" x14ac:dyDescent="0.2">
      <c r="D2735" s="164"/>
    </row>
    <row r="2736" spans="4:4" x14ac:dyDescent="0.2">
      <c r="D2736" s="164"/>
    </row>
    <row r="2737" spans="4:4" x14ac:dyDescent="0.2">
      <c r="D2737" s="164"/>
    </row>
    <row r="2738" spans="4:4" x14ac:dyDescent="0.2">
      <c r="D2738" s="164"/>
    </row>
    <row r="2739" spans="4:4" x14ac:dyDescent="0.2">
      <c r="D2739" s="164"/>
    </row>
    <row r="2740" spans="4:4" x14ac:dyDescent="0.2">
      <c r="D2740" s="164"/>
    </row>
    <row r="2741" spans="4:4" x14ac:dyDescent="0.2">
      <c r="D2741" s="164"/>
    </row>
    <row r="2742" spans="4:4" x14ac:dyDescent="0.2">
      <c r="D2742" s="164"/>
    </row>
    <row r="2743" spans="4:4" x14ac:dyDescent="0.2">
      <c r="D2743" s="164"/>
    </row>
    <row r="2744" spans="4:4" x14ac:dyDescent="0.2">
      <c r="D2744" s="164"/>
    </row>
    <row r="2745" spans="4:4" x14ac:dyDescent="0.2">
      <c r="D2745" s="164"/>
    </row>
    <row r="2746" spans="4:4" x14ac:dyDescent="0.2">
      <c r="D2746" s="164"/>
    </row>
    <row r="2747" spans="4:4" x14ac:dyDescent="0.2">
      <c r="D2747" s="164"/>
    </row>
    <row r="2748" spans="4:4" x14ac:dyDescent="0.2">
      <c r="D2748" s="164"/>
    </row>
    <row r="2749" spans="4:4" x14ac:dyDescent="0.2">
      <c r="D2749" s="164"/>
    </row>
    <row r="2750" spans="4:4" x14ac:dyDescent="0.2">
      <c r="D2750" s="164"/>
    </row>
    <row r="2751" spans="4:4" x14ac:dyDescent="0.2">
      <c r="D2751" s="164"/>
    </row>
    <row r="2752" spans="4:4" x14ac:dyDescent="0.2">
      <c r="D2752" s="164"/>
    </row>
    <row r="2753" spans="4:4" x14ac:dyDescent="0.2">
      <c r="D2753" s="164"/>
    </row>
    <row r="2754" spans="4:4" x14ac:dyDescent="0.2">
      <c r="D2754" s="164"/>
    </row>
    <row r="2755" spans="4:4" x14ac:dyDescent="0.2">
      <c r="D2755" s="164"/>
    </row>
    <row r="2756" spans="4:4" x14ac:dyDescent="0.2">
      <c r="D2756" s="164"/>
    </row>
    <row r="2757" spans="4:4" x14ac:dyDescent="0.2">
      <c r="D2757" s="164"/>
    </row>
    <row r="2758" spans="4:4" x14ac:dyDescent="0.2">
      <c r="D2758" s="164"/>
    </row>
    <row r="2759" spans="4:4" x14ac:dyDescent="0.2">
      <c r="D2759" s="164"/>
    </row>
    <row r="2760" spans="4:4" x14ac:dyDescent="0.2">
      <c r="D2760" s="164"/>
    </row>
    <row r="2761" spans="4:4" x14ac:dyDescent="0.2">
      <c r="D2761" s="164"/>
    </row>
    <row r="2762" spans="4:4" x14ac:dyDescent="0.2">
      <c r="D2762" s="164"/>
    </row>
    <row r="2763" spans="4:4" x14ac:dyDescent="0.2">
      <c r="D2763" s="164"/>
    </row>
    <row r="2764" spans="4:4" x14ac:dyDescent="0.2">
      <c r="D2764" s="164"/>
    </row>
    <row r="2765" spans="4:4" x14ac:dyDescent="0.2">
      <c r="D2765" s="164"/>
    </row>
    <row r="2766" spans="4:4" x14ac:dyDescent="0.2">
      <c r="D2766" s="164"/>
    </row>
    <row r="2767" spans="4:4" x14ac:dyDescent="0.2">
      <c r="D2767" s="164"/>
    </row>
    <row r="2768" spans="4:4" x14ac:dyDescent="0.2">
      <c r="D2768" s="164"/>
    </row>
    <row r="2769" spans="4:4" x14ac:dyDescent="0.2">
      <c r="D2769" s="164"/>
    </row>
    <row r="2770" spans="4:4" x14ac:dyDescent="0.2">
      <c r="D2770" s="164"/>
    </row>
    <row r="2771" spans="4:4" x14ac:dyDescent="0.2">
      <c r="D2771" s="164"/>
    </row>
    <row r="2772" spans="4:4" x14ac:dyDescent="0.2">
      <c r="D2772" s="164"/>
    </row>
    <row r="2773" spans="4:4" x14ac:dyDescent="0.2">
      <c r="D2773" s="164"/>
    </row>
    <row r="2774" spans="4:4" x14ac:dyDescent="0.2">
      <c r="D2774" s="164"/>
    </row>
    <row r="2775" spans="4:4" x14ac:dyDescent="0.2">
      <c r="D2775" s="164"/>
    </row>
    <row r="2776" spans="4:4" x14ac:dyDescent="0.2">
      <c r="D2776" s="164"/>
    </row>
    <row r="2777" spans="4:4" x14ac:dyDescent="0.2">
      <c r="D2777" s="164"/>
    </row>
    <row r="2778" spans="4:4" x14ac:dyDescent="0.2">
      <c r="D2778" s="164"/>
    </row>
    <row r="2779" spans="4:4" x14ac:dyDescent="0.2">
      <c r="D2779" s="164"/>
    </row>
    <row r="2780" spans="4:4" x14ac:dyDescent="0.2">
      <c r="D2780" s="164"/>
    </row>
    <row r="2781" spans="4:4" x14ac:dyDescent="0.2">
      <c r="D2781" s="164"/>
    </row>
    <row r="2782" spans="4:4" x14ac:dyDescent="0.2">
      <c r="D2782" s="164"/>
    </row>
    <row r="2783" spans="4:4" x14ac:dyDescent="0.2">
      <c r="D2783" s="164"/>
    </row>
    <row r="2784" spans="4:4" x14ac:dyDescent="0.2">
      <c r="D2784" s="164"/>
    </row>
    <row r="2785" spans="4:4" x14ac:dyDescent="0.2">
      <c r="D2785" s="164"/>
    </row>
    <row r="2786" spans="4:4" x14ac:dyDescent="0.2">
      <c r="D2786" s="164"/>
    </row>
    <row r="2787" spans="4:4" x14ac:dyDescent="0.2">
      <c r="D2787" s="164"/>
    </row>
    <row r="2788" spans="4:4" x14ac:dyDescent="0.2">
      <c r="D2788" s="164"/>
    </row>
    <row r="2789" spans="4:4" x14ac:dyDescent="0.2">
      <c r="D2789" s="164"/>
    </row>
    <row r="2790" spans="4:4" x14ac:dyDescent="0.2">
      <c r="D2790" s="164"/>
    </row>
    <row r="2791" spans="4:4" x14ac:dyDescent="0.2">
      <c r="D2791" s="164"/>
    </row>
    <row r="2792" spans="4:4" x14ac:dyDescent="0.2">
      <c r="D2792" s="164"/>
    </row>
    <row r="2793" spans="4:4" x14ac:dyDescent="0.2">
      <c r="D2793" s="164"/>
    </row>
    <row r="2794" spans="4:4" x14ac:dyDescent="0.2">
      <c r="D2794" s="164"/>
    </row>
    <row r="2795" spans="4:4" x14ac:dyDescent="0.2">
      <c r="D2795" s="164"/>
    </row>
    <row r="2796" spans="4:4" x14ac:dyDescent="0.2">
      <c r="D2796" s="164"/>
    </row>
    <row r="2797" spans="4:4" x14ac:dyDescent="0.2">
      <c r="D2797" s="164"/>
    </row>
    <row r="2798" spans="4:4" x14ac:dyDescent="0.2">
      <c r="D2798" s="164"/>
    </row>
    <row r="2799" spans="4:4" x14ac:dyDescent="0.2">
      <c r="D2799" s="164"/>
    </row>
    <row r="2800" spans="4:4" x14ac:dyDescent="0.2">
      <c r="D2800" s="164"/>
    </row>
    <row r="2801" spans="4:4" x14ac:dyDescent="0.2">
      <c r="D2801" s="164"/>
    </row>
    <row r="2802" spans="4:4" x14ac:dyDescent="0.2">
      <c r="D2802" s="164"/>
    </row>
    <row r="2803" spans="4:4" x14ac:dyDescent="0.2">
      <c r="D2803" s="164"/>
    </row>
    <row r="2804" spans="4:4" x14ac:dyDescent="0.2">
      <c r="D2804" s="164"/>
    </row>
    <row r="2805" spans="4:4" x14ac:dyDescent="0.2">
      <c r="D2805" s="164"/>
    </row>
    <row r="2806" spans="4:4" x14ac:dyDescent="0.2">
      <c r="D2806" s="164"/>
    </row>
    <row r="2807" spans="4:4" x14ac:dyDescent="0.2">
      <c r="D2807" s="164"/>
    </row>
    <row r="2808" spans="4:4" x14ac:dyDescent="0.2">
      <c r="D2808" s="164"/>
    </row>
    <row r="2809" spans="4:4" x14ac:dyDescent="0.2">
      <c r="D2809" s="164"/>
    </row>
    <row r="2810" spans="4:4" x14ac:dyDescent="0.2">
      <c r="D2810" s="164"/>
    </row>
    <row r="2811" spans="4:4" x14ac:dyDescent="0.2">
      <c r="D2811" s="164"/>
    </row>
    <row r="2812" spans="4:4" x14ac:dyDescent="0.2">
      <c r="D2812" s="164"/>
    </row>
    <row r="2813" spans="4:4" x14ac:dyDescent="0.2">
      <c r="D2813" s="164"/>
    </row>
    <row r="2814" spans="4:4" x14ac:dyDescent="0.2">
      <c r="D2814" s="164"/>
    </row>
    <row r="2815" spans="4:4" x14ac:dyDescent="0.2">
      <c r="D2815" s="164"/>
    </row>
    <row r="2816" spans="4:4" x14ac:dyDescent="0.2">
      <c r="D2816" s="164"/>
    </row>
    <row r="2817" spans="4:4" x14ac:dyDescent="0.2">
      <c r="D2817" s="164"/>
    </row>
    <row r="2818" spans="4:4" x14ac:dyDescent="0.2">
      <c r="D2818" s="164"/>
    </row>
    <row r="2819" spans="4:4" x14ac:dyDescent="0.2">
      <c r="D2819" s="164"/>
    </row>
    <row r="2820" spans="4:4" x14ac:dyDescent="0.2">
      <c r="D2820" s="164"/>
    </row>
    <row r="2821" spans="4:4" x14ac:dyDescent="0.2">
      <c r="D2821" s="164"/>
    </row>
    <row r="2822" spans="4:4" x14ac:dyDescent="0.2">
      <c r="D2822" s="164"/>
    </row>
    <row r="2823" spans="4:4" x14ac:dyDescent="0.2">
      <c r="D2823" s="164"/>
    </row>
    <row r="2824" spans="4:4" x14ac:dyDescent="0.2">
      <c r="D2824" s="164"/>
    </row>
    <row r="2825" spans="4:4" x14ac:dyDescent="0.2">
      <c r="D2825" s="164"/>
    </row>
    <row r="2826" spans="4:4" x14ac:dyDescent="0.2">
      <c r="D2826" s="164"/>
    </row>
    <row r="2827" spans="4:4" x14ac:dyDescent="0.2">
      <c r="D2827" s="164"/>
    </row>
    <row r="2828" spans="4:4" x14ac:dyDescent="0.2">
      <c r="D2828" s="164"/>
    </row>
    <row r="2829" spans="4:4" x14ac:dyDescent="0.2">
      <c r="D2829" s="164"/>
    </row>
    <row r="2830" spans="4:4" x14ac:dyDescent="0.2">
      <c r="D2830" s="164"/>
    </row>
    <row r="2831" spans="4:4" x14ac:dyDescent="0.2">
      <c r="D2831" s="164"/>
    </row>
    <row r="2832" spans="4:4" x14ac:dyDescent="0.2">
      <c r="D2832" s="164"/>
    </row>
    <row r="2833" spans="4:4" x14ac:dyDescent="0.2">
      <c r="D2833" s="164"/>
    </row>
    <row r="2834" spans="4:4" x14ac:dyDescent="0.2">
      <c r="D2834" s="164"/>
    </row>
    <row r="2835" spans="4:4" x14ac:dyDescent="0.2">
      <c r="D2835" s="164"/>
    </row>
    <row r="2836" spans="4:4" x14ac:dyDescent="0.2">
      <c r="D2836" s="164"/>
    </row>
    <row r="2837" spans="4:4" x14ac:dyDescent="0.2">
      <c r="D2837" s="164"/>
    </row>
    <row r="2838" spans="4:4" x14ac:dyDescent="0.2">
      <c r="D2838" s="164"/>
    </row>
    <row r="2839" spans="4:4" x14ac:dyDescent="0.2">
      <c r="D2839" s="164"/>
    </row>
    <row r="2840" spans="4:4" x14ac:dyDescent="0.2">
      <c r="D2840" s="164"/>
    </row>
    <row r="2841" spans="4:4" x14ac:dyDescent="0.2">
      <c r="D2841" s="164"/>
    </row>
    <row r="2842" spans="4:4" x14ac:dyDescent="0.2">
      <c r="D2842" s="164"/>
    </row>
    <row r="2843" spans="4:4" x14ac:dyDescent="0.2">
      <c r="D2843" s="164"/>
    </row>
    <row r="2844" spans="4:4" x14ac:dyDescent="0.2">
      <c r="D2844" s="164"/>
    </row>
    <row r="2845" spans="4:4" x14ac:dyDescent="0.2">
      <c r="D2845" s="164"/>
    </row>
    <row r="2846" spans="4:4" x14ac:dyDescent="0.2">
      <c r="D2846" s="164"/>
    </row>
    <row r="2847" spans="4:4" x14ac:dyDescent="0.2">
      <c r="D2847" s="164"/>
    </row>
    <row r="2848" spans="4:4" x14ac:dyDescent="0.2">
      <c r="D2848" s="164"/>
    </row>
    <row r="2849" spans="4:4" x14ac:dyDescent="0.2">
      <c r="D2849" s="164"/>
    </row>
    <row r="2850" spans="4:4" x14ac:dyDescent="0.2">
      <c r="D2850" s="164"/>
    </row>
    <row r="2851" spans="4:4" x14ac:dyDescent="0.2">
      <c r="D2851" s="164"/>
    </row>
    <row r="2852" spans="4:4" x14ac:dyDescent="0.2">
      <c r="D2852" s="164"/>
    </row>
    <row r="2853" spans="4:4" x14ac:dyDescent="0.2">
      <c r="D2853" s="164"/>
    </row>
    <row r="2854" spans="4:4" x14ac:dyDescent="0.2">
      <c r="D2854" s="164"/>
    </row>
    <row r="2855" spans="4:4" x14ac:dyDescent="0.2">
      <c r="D2855" s="164"/>
    </row>
    <row r="2856" spans="4:4" x14ac:dyDescent="0.2">
      <c r="D2856" s="164"/>
    </row>
    <row r="2857" spans="4:4" x14ac:dyDescent="0.2">
      <c r="D2857" s="164"/>
    </row>
    <row r="2858" spans="4:4" x14ac:dyDescent="0.2">
      <c r="D2858" s="164"/>
    </row>
    <row r="2859" spans="4:4" x14ac:dyDescent="0.2">
      <c r="D2859" s="164"/>
    </row>
    <row r="2860" spans="4:4" x14ac:dyDescent="0.2">
      <c r="D2860" s="164"/>
    </row>
    <row r="2861" spans="4:4" x14ac:dyDescent="0.2">
      <c r="D2861" s="164"/>
    </row>
    <row r="2862" spans="4:4" x14ac:dyDescent="0.2">
      <c r="D2862" s="164"/>
    </row>
    <row r="2863" spans="4:4" x14ac:dyDescent="0.2">
      <c r="D2863" s="164"/>
    </row>
    <row r="2864" spans="4:4" x14ac:dyDescent="0.2">
      <c r="D2864" s="164"/>
    </row>
    <row r="2865" spans="4:4" x14ac:dyDescent="0.2">
      <c r="D2865" s="164"/>
    </row>
    <row r="2866" spans="4:4" x14ac:dyDescent="0.2">
      <c r="D2866" s="164"/>
    </row>
    <row r="2867" spans="4:4" x14ac:dyDescent="0.2">
      <c r="D2867" s="164"/>
    </row>
    <row r="2868" spans="4:4" x14ac:dyDescent="0.2">
      <c r="D2868" s="164"/>
    </row>
    <row r="2869" spans="4:4" x14ac:dyDescent="0.2">
      <c r="D2869" s="164"/>
    </row>
    <row r="2870" spans="4:4" x14ac:dyDescent="0.2">
      <c r="D2870" s="164"/>
    </row>
    <row r="2871" spans="4:4" x14ac:dyDescent="0.2">
      <c r="D2871" s="164"/>
    </row>
    <row r="2872" spans="4:4" x14ac:dyDescent="0.2">
      <c r="D2872" s="164"/>
    </row>
    <row r="2873" spans="4:4" x14ac:dyDescent="0.2">
      <c r="D2873" s="164"/>
    </row>
    <row r="2874" spans="4:4" x14ac:dyDescent="0.2">
      <c r="D2874" s="164"/>
    </row>
    <row r="2875" spans="4:4" x14ac:dyDescent="0.2">
      <c r="D2875" s="164"/>
    </row>
    <row r="2876" spans="4:4" x14ac:dyDescent="0.2">
      <c r="D2876" s="164"/>
    </row>
    <row r="2877" spans="4:4" x14ac:dyDescent="0.2">
      <c r="D2877" s="164"/>
    </row>
    <row r="2878" spans="4:4" x14ac:dyDescent="0.2">
      <c r="D2878" s="164"/>
    </row>
    <row r="2879" spans="4:4" x14ac:dyDescent="0.2">
      <c r="D2879" s="164"/>
    </row>
    <row r="2880" spans="4:4" x14ac:dyDescent="0.2">
      <c r="D2880" s="164"/>
    </row>
    <row r="2881" spans="4:4" x14ac:dyDescent="0.2">
      <c r="D2881" s="164"/>
    </row>
    <row r="2882" spans="4:4" x14ac:dyDescent="0.2">
      <c r="D2882" s="164"/>
    </row>
    <row r="2883" spans="4:4" x14ac:dyDescent="0.2">
      <c r="D2883" s="164"/>
    </row>
    <row r="2884" spans="4:4" x14ac:dyDescent="0.2">
      <c r="D2884" s="164"/>
    </row>
    <row r="2885" spans="4:4" x14ac:dyDescent="0.2">
      <c r="D2885" s="164"/>
    </row>
    <row r="2886" spans="4:4" x14ac:dyDescent="0.2">
      <c r="D2886" s="164"/>
    </row>
    <row r="2887" spans="4:4" x14ac:dyDescent="0.2">
      <c r="D2887" s="164"/>
    </row>
    <row r="2888" spans="4:4" x14ac:dyDescent="0.2">
      <c r="D2888" s="164"/>
    </row>
    <row r="2889" spans="4:4" x14ac:dyDescent="0.2">
      <c r="D2889" s="164"/>
    </row>
    <row r="2890" spans="4:4" x14ac:dyDescent="0.2">
      <c r="D2890" s="164"/>
    </row>
    <row r="2891" spans="4:4" x14ac:dyDescent="0.2">
      <c r="D2891" s="164"/>
    </row>
    <row r="2892" spans="4:4" x14ac:dyDescent="0.2">
      <c r="D2892" s="164"/>
    </row>
    <row r="2893" spans="4:4" x14ac:dyDescent="0.2">
      <c r="D2893" s="164"/>
    </row>
    <row r="2894" spans="4:4" x14ac:dyDescent="0.2">
      <c r="D2894" s="164"/>
    </row>
    <row r="2895" spans="4:4" x14ac:dyDescent="0.2">
      <c r="D2895" s="164"/>
    </row>
    <row r="2896" spans="4:4" x14ac:dyDescent="0.2">
      <c r="D2896" s="164"/>
    </row>
    <row r="2897" spans="4:4" x14ac:dyDescent="0.2">
      <c r="D2897" s="164"/>
    </row>
    <row r="2898" spans="4:4" x14ac:dyDescent="0.2">
      <c r="D2898" s="164"/>
    </row>
    <row r="2899" spans="4:4" x14ac:dyDescent="0.2">
      <c r="D2899" s="164"/>
    </row>
    <row r="2900" spans="4:4" x14ac:dyDescent="0.2">
      <c r="D2900" s="164"/>
    </row>
    <row r="2901" spans="4:4" x14ac:dyDescent="0.2">
      <c r="D2901" s="164"/>
    </row>
    <row r="2902" spans="4:4" x14ac:dyDescent="0.2">
      <c r="D2902" s="164"/>
    </row>
    <row r="2903" spans="4:4" x14ac:dyDescent="0.2">
      <c r="D2903" s="164"/>
    </row>
    <row r="2904" spans="4:4" x14ac:dyDescent="0.2">
      <c r="D2904" s="164"/>
    </row>
    <row r="2905" spans="4:4" x14ac:dyDescent="0.2">
      <c r="D2905" s="164"/>
    </row>
    <row r="2906" spans="4:4" x14ac:dyDescent="0.2">
      <c r="D2906" s="164"/>
    </row>
    <row r="2907" spans="4:4" x14ac:dyDescent="0.2">
      <c r="D2907" s="164"/>
    </row>
    <row r="2908" spans="4:4" x14ac:dyDescent="0.2">
      <c r="D2908" s="164"/>
    </row>
    <row r="2909" spans="4:4" x14ac:dyDescent="0.2">
      <c r="D2909" s="164"/>
    </row>
    <row r="2910" spans="4:4" x14ac:dyDescent="0.2">
      <c r="D2910" s="164"/>
    </row>
    <row r="2911" spans="4:4" x14ac:dyDescent="0.2">
      <c r="D2911" s="164"/>
    </row>
    <row r="2912" spans="4:4" x14ac:dyDescent="0.2">
      <c r="D2912" s="164"/>
    </row>
    <row r="2913" spans="4:4" x14ac:dyDescent="0.2">
      <c r="D2913" s="164"/>
    </row>
    <row r="2914" spans="4:4" x14ac:dyDescent="0.2">
      <c r="D2914" s="164"/>
    </row>
    <row r="2915" spans="4:4" x14ac:dyDescent="0.2">
      <c r="D2915" s="164"/>
    </row>
    <row r="2916" spans="4:4" x14ac:dyDescent="0.2">
      <c r="D2916" s="164"/>
    </row>
    <row r="2917" spans="4:4" x14ac:dyDescent="0.2">
      <c r="D2917" s="164"/>
    </row>
    <row r="2918" spans="4:4" x14ac:dyDescent="0.2">
      <c r="D2918" s="164"/>
    </row>
    <row r="2919" spans="4:4" x14ac:dyDescent="0.2">
      <c r="D2919" s="164"/>
    </row>
    <row r="2920" spans="4:4" x14ac:dyDescent="0.2">
      <c r="D2920" s="164"/>
    </row>
    <row r="2921" spans="4:4" x14ac:dyDescent="0.2">
      <c r="D2921" s="164"/>
    </row>
    <row r="2922" spans="4:4" x14ac:dyDescent="0.2">
      <c r="D2922" s="164"/>
    </row>
    <row r="2923" spans="4:4" x14ac:dyDescent="0.2">
      <c r="D2923" s="164"/>
    </row>
    <row r="2924" spans="4:4" x14ac:dyDescent="0.2">
      <c r="D2924" s="164"/>
    </row>
    <row r="2925" spans="4:4" x14ac:dyDescent="0.2">
      <c r="D2925" s="164"/>
    </row>
    <row r="2926" spans="4:4" x14ac:dyDescent="0.2">
      <c r="D2926" s="164"/>
    </row>
    <row r="2927" spans="4:4" x14ac:dyDescent="0.2">
      <c r="D2927" s="164"/>
    </row>
    <row r="2928" spans="4:4" x14ac:dyDescent="0.2">
      <c r="D2928" s="164"/>
    </row>
    <row r="2929" spans="4:4" x14ac:dyDescent="0.2">
      <c r="D2929" s="164"/>
    </row>
    <row r="2930" spans="4:4" x14ac:dyDescent="0.2">
      <c r="D2930" s="164"/>
    </row>
    <row r="2931" spans="4:4" x14ac:dyDescent="0.2">
      <c r="D2931" s="164"/>
    </row>
    <row r="2932" spans="4:4" x14ac:dyDescent="0.2">
      <c r="D2932" s="164"/>
    </row>
    <row r="2933" spans="4:4" x14ac:dyDescent="0.2">
      <c r="D2933" s="164"/>
    </row>
    <row r="2934" spans="4:4" x14ac:dyDescent="0.2">
      <c r="D2934" s="164"/>
    </row>
    <row r="2935" spans="4:4" x14ac:dyDescent="0.2">
      <c r="D2935" s="164"/>
    </row>
    <row r="2936" spans="4:4" x14ac:dyDescent="0.2">
      <c r="D2936" s="164"/>
    </row>
    <row r="2937" spans="4:4" x14ac:dyDescent="0.2">
      <c r="D2937" s="164"/>
    </row>
    <row r="2938" spans="4:4" x14ac:dyDescent="0.2">
      <c r="D2938" s="164"/>
    </row>
    <row r="2939" spans="4:4" x14ac:dyDescent="0.2">
      <c r="D2939" s="164"/>
    </row>
    <row r="2940" spans="4:4" x14ac:dyDescent="0.2">
      <c r="D2940" s="164"/>
    </row>
    <row r="2941" spans="4:4" x14ac:dyDescent="0.2">
      <c r="D2941" s="164"/>
    </row>
    <row r="2942" spans="4:4" x14ac:dyDescent="0.2">
      <c r="D2942" s="164"/>
    </row>
    <row r="2943" spans="4:4" x14ac:dyDescent="0.2">
      <c r="D2943" s="164"/>
    </row>
    <row r="2944" spans="4:4" x14ac:dyDescent="0.2">
      <c r="D2944" s="164"/>
    </row>
    <row r="2945" spans="4:4" x14ac:dyDescent="0.2">
      <c r="D2945" s="164"/>
    </row>
    <row r="2946" spans="4:4" x14ac:dyDescent="0.2">
      <c r="D2946" s="164"/>
    </row>
    <row r="2947" spans="4:4" x14ac:dyDescent="0.2">
      <c r="D2947" s="164"/>
    </row>
    <row r="2948" spans="4:4" x14ac:dyDescent="0.2">
      <c r="D2948" s="164"/>
    </row>
    <row r="2949" spans="4:4" x14ac:dyDescent="0.2">
      <c r="D2949" s="164"/>
    </row>
    <row r="2950" spans="4:4" x14ac:dyDescent="0.2">
      <c r="D2950" s="164"/>
    </row>
    <row r="2951" spans="4:4" x14ac:dyDescent="0.2">
      <c r="D2951" s="164"/>
    </row>
    <row r="2952" spans="4:4" x14ac:dyDescent="0.2">
      <c r="D2952" s="164"/>
    </row>
    <row r="2953" spans="4:4" x14ac:dyDescent="0.2">
      <c r="D2953" s="164"/>
    </row>
    <row r="2954" spans="4:4" x14ac:dyDescent="0.2">
      <c r="D2954" s="164"/>
    </row>
    <row r="2955" spans="4:4" x14ac:dyDescent="0.2">
      <c r="D2955" s="164"/>
    </row>
    <row r="2956" spans="4:4" x14ac:dyDescent="0.2">
      <c r="D2956" s="164"/>
    </row>
    <row r="2957" spans="4:4" x14ac:dyDescent="0.2">
      <c r="D2957" s="164"/>
    </row>
    <row r="2958" spans="4:4" x14ac:dyDescent="0.2">
      <c r="D2958" s="164"/>
    </row>
    <row r="2959" spans="4:4" x14ac:dyDescent="0.2">
      <c r="D2959" s="164"/>
    </row>
    <row r="2960" spans="4:4" x14ac:dyDescent="0.2">
      <c r="D2960" s="164"/>
    </row>
    <row r="2961" spans="4:4" x14ac:dyDescent="0.2">
      <c r="D2961" s="164"/>
    </row>
    <row r="2962" spans="4:4" x14ac:dyDescent="0.2">
      <c r="D2962" s="164"/>
    </row>
    <row r="2963" spans="4:4" x14ac:dyDescent="0.2">
      <c r="D2963" s="164"/>
    </row>
    <row r="2964" spans="4:4" x14ac:dyDescent="0.2">
      <c r="D2964" s="164"/>
    </row>
    <row r="2965" spans="4:4" x14ac:dyDescent="0.2">
      <c r="D2965" s="164"/>
    </row>
    <row r="2966" spans="4:4" x14ac:dyDescent="0.2">
      <c r="D2966" s="164"/>
    </row>
    <row r="2967" spans="4:4" x14ac:dyDescent="0.2">
      <c r="D2967" s="164"/>
    </row>
    <row r="2968" spans="4:4" x14ac:dyDescent="0.2">
      <c r="D2968" s="164"/>
    </row>
    <row r="2969" spans="4:4" x14ac:dyDescent="0.2">
      <c r="D2969" s="164"/>
    </row>
    <row r="2970" spans="4:4" x14ac:dyDescent="0.2">
      <c r="D2970" s="164"/>
    </row>
    <row r="2971" spans="4:4" x14ac:dyDescent="0.2">
      <c r="D2971" s="164"/>
    </row>
    <row r="2972" spans="4:4" x14ac:dyDescent="0.2">
      <c r="D2972" s="164"/>
    </row>
    <row r="2973" spans="4:4" x14ac:dyDescent="0.2">
      <c r="D2973" s="164"/>
    </row>
    <row r="2974" spans="4:4" x14ac:dyDescent="0.2">
      <c r="D2974" s="164"/>
    </row>
    <row r="2975" spans="4:4" x14ac:dyDescent="0.2">
      <c r="D2975" s="164"/>
    </row>
    <row r="2976" spans="4:4" x14ac:dyDescent="0.2">
      <c r="D2976" s="164"/>
    </row>
    <row r="2977" spans="4:4" x14ac:dyDescent="0.2">
      <c r="D2977" s="164"/>
    </row>
    <row r="2978" spans="4:4" x14ac:dyDescent="0.2">
      <c r="D2978" s="164"/>
    </row>
    <row r="2979" spans="4:4" x14ac:dyDescent="0.2">
      <c r="D2979" s="164"/>
    </row>
    <row r="2980" spans="4:4" x14ac:dyDescent="0.2">
      <c r="D2980" s="164"/>
    </row>
    <row r="2981" spans="4:4" x14ac:dyDescent="0.2">
      <c r="D2981" s="164"/>
    </row>
    <row r="2982" spans="4:4" x14ac:dyDescent="0.2">
      <c r="D2982" s="164"/>
    </row>
    <row r="2983" spans="4:4" x14ac:dyDescent="0.2">
      <c r="D2983" s="164"/>
    </row>
    <row r="2984" spans="4:4" x14ac:dyDescent="0.2">
      <c r="D2984" s="164"/>
    </row>
    <row r="2985" spans="4:4" x14ac:dyDescent="0.2">
      <c r="D2985" s="164"/>
    </row>
    <row r="2986" spans="4:4" x14ac:dyDescent="0.2">
      <c r="D2986" s="164"/>
    </row>
    <row r="2987" spans="4:4" x14ac:dyDescent="0.2">
      <c r="D2987" s="164"/>
    </row>
    <row r="2988" spans="4:4" x14ac:dyDescent="0.2">
      <c r="D2988" s="164"/>
    </row>
    <row r="2989" spans="4:4" x14ac:dyDescent="0.2">
      <c r="D2989" s="164"/>
    </row>
    <row r="2990" spans="4:4" x14ac:dyDescent="0.2">
      <c r="D2990" s="164"/>
    </row>
    <row r="2991" spans="4:4" x14ac:dyDescent="0.2">
      <c r="D2991" s="164"/>
    </row>
    <row r="2992" spans="4:4" x14ac:dyDescent="0.2">
      <c r="D2992" s="164"/>
    </row>
    <row r="2993" spans="4:4" x14ac:dyDescent="0.2">
      <c r="D2993" s="164"/>
    </row>
    <row r="2994" spans="4:4" x14ac:dyDescent="0.2">
      <c r="D2994" s="164"/>
    </row>
    <row r="2995" spans="4:4" x14ac:dyDescent="0.2">
      <c r="D2995" s="164"/>
    </row>
    <row r="2996" spans="4:4" x14ac:dyDescent="0.2">
      <c r="D2996" s="164"/>
    </row>
    <row r="2997" spans="4:4" x14ac:dyDescent="0.2">
      <c r="D2997" s="164"/>
    </row>
    <row r="2998" spans="4:4" x14ac:dyDescent="0.2">
      <c r="D2998" s="164"/>
    </row>
    <row r="2999" spans="4:4" x14ac:dyDescent="0.2">
      <c r="D2999" s="164"/>
    </row>
    <row r="3000" spans="4:4" x14ac:dyDescent="0.2">
      <c r="D3000" s="164"/>
    </row>
    <row r="3001" spans="4:4" x14ac:dyDescent="0.2">
      <c r="D3001" s="164"/>
    </row>
    <row r="3002" spans="4:4" x14ac:dyDescent="0.2">
      <c r="D3002" s="164"/>
    </row>
    <row r="3003" spans="4:4" x14ac:dyDescent="0.2">
      <c r="D3003" s="164"/>
    </row>
    <row r="3004" spans="4:4" x14ac:dyDescent="0.2">
      <c r="D3004" s="164"/>
    </row>
    <row r="3005" spans="4:4" x14ac:dyDescent="0.2">
      <c r="D3005" s="164"/>
    </row>
    <row r="3006" spans="4:4" x14ac:dyDescent="0.2">
      <c r="D3006" s="164"/>
    </row>
    <row r="3007" spans="4:4" x14ac:dyDescent="0.2">
      <c r="D3007" s="164"/>
    </row>
    <row r="3008" spans="4:4" x14ac:dyDescent="0.2">
      <c r="D3008" s="164"/>
    </row>
    <row r="3009" spans="4:4" x14ac:dyDescent="0.2">
      <c r="D3009" s="164"/>
    </row>
    <row r="3010" spans="4:4" x14ac:dyDescent="0.2">
      <c r="D3010" s="164"/>
    </row>
    <row r="3011" spans="4:4" x14ac:dyDescent="0.2">
      <c r="D3011" s="164"/>
    </row>
    <row r="3012" spans="4:4" x14ac:dyDescent="0.2">
      <c r="D3012" s="164"/>
    </row>
    <row r="3013" spans="4:4" x14ac:dyDescent="0.2">
      <c r="D3013" s="164"/>
    </row>
    <row r="3014" spans="4:4" x14ac:dyDescent="0.2">
      <c r="D3014" s="164"/>
    </row>
    <row r="3015" spans="4:4" x14ac:dyDescent="0.2">
      <c r="D3015" s="164"/>
    </row>
    <row r="3016" spans="4:4" x14ac:dyDescent="0.2">
      <c r="D3016" s="164"/>
    </row>
    <row r="3017" spans="4:4" x14ac:dyDescent="0.2">
      <c r="D3017" s="164"/>
    </row>
    <row r="3018" spans="4:4" x14ac:dyDescent="0.2">
      <c r="D3018" s="164"/>
    </row>
    <row r="3019" spans="4:4" x14ac:dyDescent="0.2">
      <c r="D3019" s="164"/>
    </row>
    <row r="3020" spans="4:4" x14ac:dyDescent="0.2">
      <c r="D3020" s="164"/>
    </row>
    <row r="3021" spans="4:4" x14ac:dyDescent="0.2">
      <c r="D3021" s="164"/>
    </row>
    <row r="3022" spans="4:4" x14ac:dyDescent="0.2">
      <c r="D3022" s="164"/>
    </row>
    <row r="3023" spans="4:4" x14ac:dyDescent="0.2">
      <c r="D3023" s="164"/>
    </row>
    <row r="3024" spans="4:4" x14ac:dyDescent="0.2">
      <c r="D3024" s="164"/>
    </row>
    <row r="3025" spans="4:4" x14ac:dyDescent="0.2">
      <c r="D3025" s="164"/>
    </row>
    <row r="3026" spans="4:4" x14ac:dyDescent="0.2">
      <c r="D3026" s="164"/>
    </row>
    <row r="3027" spans="4:4" x14ac:dyDescent="0.2">
      <c r="D3027" s="164"/>
    </row>
    <row r="3028" spans="4:4" x14ac:dyDescent="0.2">
      <c r="D3028" s="164"/>
    </row>
    <row r="3029" spans="4:4" x14ac:dyDescent="0.2">
      <c r="D3029" s="164"/>
    </row>
    <row r="3030" spans="4:4" x14ac:dyDescent="0.2">
      <c r="D3030" s="164"/>
    </row>
    <row r="3031" spans="4:4" x14ac:dyDescent="0.2">
      <c r="D3031" s="164"/>
    </row>
    <row r="3032" spans="4:4" x14ac:dyDescent="0.2">
      <c r="D3032" s="164"/>
    </row>
    <row r="3033" spans="4:4" x14ac:dyDescent="0.2">
      <c r="D3033" s="164"/>
    </row>
    <row r="3034" spans="4:4" x14ac:dyDescent="0.2">
      <c r="D3034" s="164"/>
    </row>
    <row r="3035" spans="4:4" x14ac:dyDescent="0.2">
      <c r="D3035" s="164"/>
    </row>
    <row r="3036" spans="4:4" x14ac:dyDescent="0.2">
      <c r="D3036" s="164"/>
    </row>
    <row r="3037" spans="4:4" x14ac:dyDescent="0.2">
      <c r="D3037" s="164"/>
    </row>
    <row r="3038" spans="4:4" x14ac:dyDescent="0.2">
      <c r="D3038" s="164"/>
    </row>
    <row r="3039" spans="4:4" x14ac:dyDescent="0.2">
      <c r="D3039" s="164"/>
    </row>
    <row r="3040" spans="4:4" x14ac:dyDescent="0.2">
      <c r="D3040" s="164"/>
    </row>
    <row r="3041" spans="4:4" x14ac:dyDescent="0.2">
      <c r="D3041" s="164"/>
    </row>
    <row r="3042" spans="4:4" x14ac:dyDescent="0.2">
      <c r="D3042" s="164"/>
    </row>
    <row r="3043" spans="4:4" x14ac:dyDescent="0.2">
      <c r="D3043" s="164"/>
    </row>
    <row r="3044" spans="4:4" x14ac:dyDescent="0.2">
      <c r="D3044" s="164"/>
    </row>
    <row r="3045" spans="4:4" x14ac:dyDescent="0.2">
      <c r="D3045" s="164"/>
    </row>
    <row r="3046" spans="4:4" x14ac:dyDescent="0.2">
      <c r="D3046" s="164"/>
    </row>
    <row r="3047" spans="4:4" x14ac:dyDescent="0.2">
      <c r="D3047" s="164"/>
    </row>
    <row r="3048" spans="4:4" x14ac:dyDescent="0.2">
      <c r="D3048" s="164"/>
    </row>
    <row r="3049" spans="4:4" x14ac:dyDescent="0.2">
      <c r="D3049" s="164"/>
    </row>
    <row r="3050" spans="4:4" x14ac:dyDescent="0.2">
      <c r="D3050" s="164"/>
    </row>
    <row r="3051" spans="4:4" x14ac:dyDescent="0.2">
      <c r="D3051" s="164"/>
    </row>
    <row r="3052" spans="4:4" x14ac:dyDescent="0.2">
      <c r="D3052" s="164"/>
    </row>
    <row r="3053" spans="4:4" x14ac:dyDescent="0.2">
      <c r="D3053" s="164"/>
    </row>
    <row r="3054" spans="4:4" x14ac:dyDescent="0.2">
      <c r="D3054" s="164"/>
    </row>
    <row r="3055" spans="4:4" x14ac:dyDescent="0.2">
      <c r="D3055" s="164"/>
    </row>
    <row r="3056" spans="4:4" x14ac:dyDescent="0.2">
      <c r="D3056" s="164"/>
    </row>
    <row r="3057" spans="4:4" x14ac:dyDescent="0.2">
      <c r="D3057" s="164"/>
    </row>
    <row r="3058" spans="4:4" x14ac:dyDescent="0.2">
      <c r="D3058" s="164"/>
    </row>
    <row r="3059" spans="4:4" x14ac:dyDescent="0.2">
      <c r="D3059" s="164"/>
    </row>
    <row r="3060" spans="4:4" x14ac:dyDescent="0.2">
      <c r="D3060" s="164"/>
    </row>
    <row r="3061" spans="4:4" x14ac:dyDescent="0.2">
      <c r="D3061" s="164"/>
    </row>
    <row r="3062" spans="4:4" x14ac:dyDescent="0.2">
      <c r="D3062" s="164"/>
    </row>
    <row r="3063" spans="4:4" x14ac:dyDescent="0.2">
      <c r="D3063" s="164"/>
    </row>
    <row r="3064" spans="4:4" x14ac:dyDescent="0.2">
      <c r="D3064" s="164"/>
    </row>
    <row r="3065" spans="4:4" x14ac:dyDescent="0.2">
      <c r="D3065" s="164"/>
    </row>
    <row r="3066" spans="4:4" x14ac:dyDescent="0.2">
      <c r="D3066" s="164"/>
    </row>
    <row r="3067" spans="4:4" x14ac:dyDescent="0.2">
      <c r="D3067" s="164"/>
    </row>
    <row r="3068" spans="4:4" x14ac:dyDescent="0.2">
      <c r="D3068" s="164"/>
    </row>
    <row r="3069" spans="4:4" x14ac:dyDescent="0.2">
      <c r="D3069" s="164"/>
    </row>
    <row r="3070" spans="4:4" x14ac:dyDescent="0.2">
      <c r="D3070" s="164"/>
    </row>
    <row r="3071" spans="4:4" x14ac:dyDescent="0.2">
      <c r="D3071" s="164"/>
    </row>
    <row r="3072" spans="4:4" x14ac:dyDescent="0.2">
      <c r="D3072" s="164"/>
    </row>
    <row r="3073" spans="4:4" x14ac:dyDescent="0.2">
      <c r="D3073" s="164"/>
    </row>
    <row r="3074" spans="4:4" x14ac:dyDescent="0.2">
      <c r="D3074" s="164"/>
    </row>
    <row r="3075" spans="4:4" x14ac:dyDescent="0.2">
      <c r="D3075" s="164"/>
    </row>
    <row r="3076" spans="4:4" x14ac:dyDescent="0.2">
      <c r="D3076" s="164"/>
    </row>
    <row r="3077" spans="4:4" x14ac:dyDescent="0.2">
      <c r="D3077" s="164"/>
    </row>
    <row r="3078" spans="4:4" x14ac:dyDescent="0.2">
      <c r="D3078" s="164"/>
    </row>
    <row r="3079" spans="4:4" x14ac:dyDescent="0.2">
      <c r="D3079" s="164"/>
    </row>
    <row r="3080" spans="4:4" x14ac:dyDescent="0.2">
      <c r="D3080" s="164"/>
    </row>
    <row r="3081" spans="4:4" x14ac:dyDescent="0.2">
      <c r="D3081" s="164"/>
    </row>
    <row r="3082" spans="4:4" x14ac:dyDescent="0.2">
      <c r="D3082" s="164"/>
    </row>
    <row r="3083" spans="4:4" x14ac:dyDescent="0.2">
      <c r="D3083" s="164"/>
    </row>
    <row r="3084" spans="4:4" x14ac:dyDescent="0.2">
      <c r="D3084" s="164"/>
    </row>
    <row r="3085" spans="4:4" x14ac:dyDescent="0.2">
      <c r="D3085" s="164"/>
    </row>
    <row r="3086" spans="4:4" x14ac:dyDescent="0.2">
      <c r="D3086" s="164"/>
    </row>
    <row r="3087" spans="4:4" x14ac:dyDescent="0.2">
      <c r="D3087" s="164"/>
    </row>
    <row r="3088" spans="4:4" x14ac:dyDescent="0.2">
      <c r="D3088" s="164"/>
    </row>
    <row r="3089" spans="4:4" x14ac:dyDescent="0.2">
      <c r="D3089" s="164"/>
    </row>
    <row r="3090" spans="4:4" x14ac:dyDescent="0.2">
      <c r="D3090" s="164"/>
    </row>
    <row r="3091" spans="4:4" x14ac:dyDescent="0.2">
      <c r="D3091" s="164"/>
    </row>
    <row r="3092" spans="4:4" x14ac:dyDescent="0.2">
      <c r="D3092" s="164"/>
    </row>
    <row r="3093" spans="4:4" x14ac:dyDescent="0.2">
      <c r="D3093" s="164"/>
    </row>
    <row r="3094" spans="4:4" x14ac:dyDescent="0.2">
      <c r="D3094" s="164"/>
    </row>
    <row r="3095" spans="4:4" x14ac:dyDescent="0.2">
      <c r="D3095" s="164"/>
    </row>
    <row r="3096" spans="4:4" x14ac:dyDescent="0.2">
      <c r="D3096" s="164"/>
    </row>
    <row r="3097" spans="4:4" x14ac:dyDescent="0.2">
      <c r="D3097" s="164"/>
    </row>
    <row r="3098" spans="4:4" x14ac:dyDescent="0.2">
      <c r="D3098" s="164"/>
    </row>
    <row r="3099" spans="4:4" x14ac:dyDescent="0.2">
      <c r="D3099" s="164"/>
    </row>
    <row r="3100" spans="4:4" x14ac:dyDescent="0.2">
      <c r="D3100" s="164"/>
    </row>
    <row r="3101" spans="4:4" x14ac:dyDescent="0.2">
      <c r="D3101" s="164"/>
    </row>
    <row r="3102" spans="4:4" x14ac:dyDescent="0.2">
      <c r="D3102" s="164"/>
    </row>
    <row r="3103" spans="4:4" x14ac:dyDescent="0.2">
      <c r="D3103" s="164"/>
    </row>
    <row r="3104" spans="4:4" x14ac:dyDescent="0.2">
      <c r="D3104" s="164"/>
    </row>
    <row r="3105" spans="4:4" x14ac:dyDescent="0.2">
      <c r="D3105" s="164"/>
    </row>
    <row r="3106" spans="4:4" x14ac:dyDescent="0.2">
      <c r="D3106" s="164"/>
    </row>
    <row r="3107" spans="4:4" x14ac:dyDescent="0.2">
      <c r="D3107" s="164"/>
    </row>
    <row r="3108" spans="4:4" x14ac:dyDescent="0.2">
      <c r="D3108" s="164"/>
    </row>
    <row r="3109" spans="4:4" x14ac:dyDescent="0.2">
      <c r="D3109" s="164"/>
    </row>
    <row r="3110" spans="4:4" x14ac:dyDescent="0.2">
      <c r="D3110" s="164"/>
    </row>
    <row r="3111" spans="4:4" x14ac:dyDescent="0.2">
      <c r="D3111" s="164"/>
    </row>
    <row r="3112" spans="4:4" x14ac:dyDescent="0.2">
      <c r="D3112" s="164"/>
    </row>
    <row r="3113" spans="4:4" x14ac:dyDescent="0.2">
      <c r="D3113" s="164"/>
    </row>
    <row r="3114" spans="4:4" x14ac:dyDescent="0.2">
      <c r="D3114" s="164"/>
    </row>
    <row r="3115" spans="4:4" x14ac:dyDescent="0.2">
      <c r="D3115" s="164"/>
    </row>
    <row r="3116" spans="4:4" x14ac:dyDescent="0.2">
      <c r="D3116" s="164"/>
    </row>
    <row r="3117" spans="4:4" x14ac:dyDescent="0.2">
      <c r="D3117" s="164"/>
    </row>
    <row r="3118" spans="4:4" x14ac:dyDescent="0.2">
      <c r="D3118" s="164"/>
    </row>
    <row r="3119" spans="4:4" x14ac:dyDescent="0.2">
      <c r="D3119" s="164"/>
    </row>
    <row r="3120" spans="4:4" x14ac:dyDescent="0.2">
      <c r="D3120" s="164"/>
    </row>
    <row r="3121" spans="4:4" x14ac:dyDescent="0.2">
      <c r="D3121" s="164"/>
    </row>
    <row r="3122" spans="4:4" x14ac:dyDescent="0.2">
      <c r="D3122" s="164"/>
    </row>
    <row r="3123" spans="4:4" x14ac:dyDescent="0.2">
      <c r="D3123" s="164"/>
    </row>
    <row r="3124" spans="4:4" x14ac:dyDescent="0.2">
      <c r="D3124" s="164"/>
    </row>
    <row r="3125" spans="4:4" x14ac:dyDescent="0.2">
      <c r="D3125" s="164"/>
    </row>
    <row r="3126" spans="4:4" x14ac:dyDescent="0.2">
      <c r="D3126" s="164"/>
    </row>
    <row r="3127" spans="4:4" x14ac:dyDescent="0.2">
      <c r="D3127" s="164"/>
    </row>
    <row r="3128" spans="4:4" x14ac:dyDescent="0.2">
      <c r="D3128" s="164"/>
    </row>
    <row r="3129" spans="4:4" x14ac:dyDescent="0.2">
      <c r="D3129" s="164"/>
    </row>
    <row r="3130" spans="4:4" x14ac:dyDescent="0.2">
      <c r="D3130" s="164"/>
    </row>
    <row r="3131" spans="4:4" x14ac:dyDescent="0.2">
      <c r="D3131" s="164"/>
    </row>
    <row r="3132" spans="4:4" x14ac:dyDescent="0.2">
      <c r="D3132" s="164"/>
    </row>
    <row r="3133" spans="4:4" x14ac:dyDescent="0.2">
      <c r="D3133" s="164"/>
    </row>
    <row r="3134" spans="4:4" x14ac:dyDescent="0.2">
      <c r="D3134" s="164"/>
    </row>
    <row r="3135" spans="4:4" x14ac:dyDescent="0.2">
      <c r="D3135" s="164"/>
    </row>
    <row r="3136" spans="4:4" x14ac:dyDescent="0.2">
      <c r="D3136" s="164"/>
    </row>
    <row r="3137" spans="4:4" x14ac:dyDescent="0.2">
      <c r="D3137" s="164"/>
    </row>
    <row r="3138" spans="4:4" x14ac:dyDescent="0.2">
      <c r="D3138" s="164"/>
    </row>
    <row r="3139" spans="4:4" x14ac:dyDescent="0.2">
      <c r="D3139" s="164"/>
    </row>
    <row r="3140" spans="4:4" x14ac:dyDescent="0.2">
      <c r="D3140" s="164"/>
    </row>
    <row r="3141" spans="4:4" x14ac:dyDescent="0.2">
      <c r="D3141" s="164"/>
    </row>
    <row r="3142" spans="4:4" x14ac:dyDescent="0.2">
      <c r="D3142" s="164"/>
    </row>
    <row r="3143" spans="4:4" x14ac:dyDescent="0.2">
      <c r="D3143" s="164"/>
    </row>
    <row r="3144" spans="4:4" x14ac:dyDescent="0.2">
      <c r="D3144" s="164"/>
    </row>
    <row r="3145" spans="4:4" x14ac:dyDescent="0.2">
      <c r="D3145" s="164"/>
    </row>
    <row r="3146" spans="4:4" x14ac:dyDescent="0.2">
      <c r="D3146" s="164"/>
    </row>
    <row r="3147" spans="4:4" x14ac:dyDescent="0.2">
      <c r="D3147" s="164"/>
    </row>
    <row r="3148" spans="4:4" x14ac:dyDescent="0.2">
      <c r="D3148" s="164"/>
    </row>
    <row r="3149" spans="4:4" x14ac:dyDescent="0.2">
      <c r="D3149" s="164"/>
    </row>
    <row r="3150" spans="4:4" x14ac:dyDescent="0.2">
      <c r="D3150" s="164"/>
    </row>
    <row r="3151" spans="4:4" x14ac:dyDescent="0.2">
      <c r="D3151" s="164"/>
    </row>
    <row r="3152" spans="4:4" x14ac:dyDescent="0.2">
      <c r="D3152" s="164"/>
    </row>
    <row r="3153" spans="4:4" x14ac:dyDescent="0.2">
      <c r="D3153" s="164"/>
    </row>
    <row r="3154" spans="4:4" x14ac:dyDescent="0.2">
      <c r="D3154" s="164"/>
    </row>
    <row r="3155" spans="4:4" x14ac:dyDescent="0.2">
      <c r="D3155" s="164"/>
    </row>
    <row r="3156" spans="4:4" x14ac:dyDescent="0.2">
      <c r="D3156" s="164"/>
    </row>
    <row r="3157" spans="4:4" x14ac:dyDescent="0.2">
      <c r="D3157" s="164"/>
    </row>
    <row r="3158" spans="4:4" x14ac:dyDescent="0.2">
      <c r="D3158" s="164"/>
    </row>
    <row r="3159" spans="4:4" x14ac:dyDescent="0.2">
      <c r="D3159" s="164"/>
    </row>
    <row r="3160" spans="4:4" x14ac:dyDescent="0.2">
      <c r="D3160" s="164"/>
    </row>
    <row r="3161" spans="4:4" x14ac:dyDescent="0.2">
      <c r="D3161" s="164"/>
    </row>
    <row r="3162" spans="4:4" x14ac:dyDescent="0.2">
      <c r="D3162" s="164"/>
    </row>
    <row r="3163" spans="4:4" x14ac:dyDescent="0.2">
      <c r="D3163" s="164"/>
    </row>
    <row r="3164" spans="4:4" x14ac:dyDescent="0.2">
      <c r="D3164" s="164"/>
    </row>
    <row r="3165" spans="4:4" x14ac:dyDescent="0.2">
      <c r="D3165" s="164"/>
    </row>
    <row r="3166" spans="4:4" x14ac:dyDescent="0.2">
      <c r="D3166" s="164"/>
    </row>
    <row r="3167" spans="4:4" x14ac:dyDescent="0.2">
      <c r="D3167" s="164"/>
    </row>
    <row r="3168" spans="4:4" x14ac:dyDescent="0.2">
      <c r="D3168" s="164"/>
    </row>
    <row r="3169" spans="4:4" x14ac:dyDescent="0.2">
      <c r="D3169" s="164"/>
    </row>
    <row r="3170" spans="4:4" x14ac:dyDescent="0.2">
      <c r="D3170" s="164"/>
    </row>
    <row r="3171" spans="4:4" x14ac:dyDescent="0.2">
      <c r="D3171" s="164"/>
    </row>
    <row r="3172" spans="4:4" x14ac:dyDescent="0.2">
      <c r="D3172" s="164"/>
    </row>
    <row r="3173" spans="4:4" x14ac:dyDescent="0.2">
      <c r="D3173" s="164"/>
    </row>
    <row r="3174" spans="4:4" x14ac:dyDescent="0.2">
      <c r="D3174" s="164"/>
    </row>
    <row r="3175" spans="4:4" x14ac:dyDescent="0.2">
      <c r="D3175" s="164"/>
    </row>
    <row r="3176" spans="4:4" x14ac:dyDescent="0.2">
      <c r="D3176" s="164"/>
    </row>
    <row r="3177" spans="4:4" x14ac:dyDescent="0.2">
      <c r="D3177" s="164"/>
    </row>
    <row r="3178" spans="4:4" x14ac:dyDescent="0.2">
      <c r="D3178" s="164"/>
    </row>
    <row r="3179" spans="4:4" x14ac:dyDescent="0.2">
      <c r="D3179" s="164"/>
    </row>
    <row r="3180" spans="4:4" x14ac:dyDescent="0.2">
      <c r="D3180" s="164"/>
    </row>
    <row r="3181" spans="4:4" x14ac:dyDescent="0.2">
      <c r="D3181" s="164"/>
    </row>
    <row r="3182" spans="4:4" x14ac:dyDescent="0.2">
      <c r="D3182" s="164"/>
    </row>
    <row r="3183" spans="4:4" x14ac:dyDescent="0.2">
      <c r="D3183" s="164"/>
    </row>
    <row r="3184" spans="4:4" x14ac:dyDescent="0.2">
      <c r="D3184" s="164"/>
    </row>
    <row r="3185" spans="4:4" x14ac:dyDescent="0.2">
      <c r="D3185" s="164"/>
    </row>
    <row r="3186" spans="4:4" x14ac:dyDescent="0.2">
      <c r="D3186" s="164"/>
    </row>
    <row r="3187" spans="4:4" x14ac:dyDescent="0.2">
      <c r="D3187" s="164"/>
    </row>
    <row r="3188" spans="4:4" x14ac:dyDescent="0.2">
      <c r="D3188" s="164"/>
    </row>
    <row r="3189" spans="4:4" x14ac:dyDescent="0.2">
      <c r="D3189" s="164"/>
    </row>
    <row r="3190" spans="4:4" x14ac:dyDescent="0.2">
      <c r="D3190" s="164"/>
    </row>
    <row r="3191" spans="4:4" x14ac:dyDescent="0.2">
      <c r="D3191" s="164"/>
    </row>
    <row r="3192" spans="4:4" x14ac:dyDescent="0.2">
      <c r="D3192" s="164"/>
    </row>
    <row r="3193" spans="4:4" x14ac:dyDescent="0.2">
      <c r="D3193" s="164"/>
    </row>
    <row r="3194" spans="4:4" x14ac:dyDescent="0.2">
      <c r="D3194" s="164"/>
    </row>
    <row r="3195" spans="4:4" x14ac:dyDescent="0.2">
      <c r="D3195" s="164"/>
    </row>
    <row r="3196" spans="4:4" x14ac:dyDescent="0.2">
      <c r="D3196" s="164"/>
    </row>
    <row r="3197" spans="4:4" x14ac:dyDescent="0.2">
      <c r="D3197" s="164"/>
    </row>
    <row r="3198" spans="4:4" x14ac:dyDescent="0.2">
      <c r="D3198" s="164"/>
    </row>
    <row r="3199" spans="4:4" x14ac:dyDescent="0.2">
      <c r="D3199" s="164"/>
    </row>
    <row r="3200" spans="4:4" x14ac:dyDescent="0.2">
      <c r="D3200" s="164"/>
    </row>
    <row r="3201" spans="4:4" x14ac:dyDescent="0.2">
      <c r="D3201" s="164"/>
    </row>
    <row r="3202" spans="4:4" x14ac:dyDescent="0.2">
      <c r="D3202" s="164"/>
    </row>
    <row r="3203" spans="4:4" x14ac:dyDescent="0.2">
      <c r="D3203" s="164"/>
    </row>
    <row r="3204" spans="4:4" x14ac:dyDescent="0.2">
      <c r="D3204" s="164"/>
    </row>
    <row r="3205" spans="4:4" x14ac:dyDescent="0.2">
      <c r="D3205" s="164"/>
    </row>
    <row r="3206" spans="4:4" x14ac:dyDescent="0.2">
      <c r="D3206" s="164"/>
    </row>
    <row r="3207" spans="4:4" x14ac:dyDescent="0.2">
      <c r="D3207" s="164"/>
    </row>
    <row r="3208" spans="4:4" x14ac:dyDescent="0.2">
      <c r="D3208" s="164"/>
    </row>
    <row r="3209" spans="4:4" x14ac:dyDescent="0.2">
      <c r="D3209" s="164"/>
    </row>
    <row r="3210" spans="4:4" x14ac:dyDescent="0.2">
      <c r="D3210" s="164"/>
    </row>
    <row r="3211" spans="4:4" x14ac:dyDescent="0.2">
      <c r="D3211" s="164"/>
    </row>
    <row r="3212" spans="4:4" x14ac:dyDescent="0.2">
      <c r="D3212" s="164"/>
    </row>
    <row r="3213" spans="4:4" x14ac:dyDescent="0.2">
      <c r="D3213" s="164"/>
    </row>
    <row r="3214" spans="4:4" x14ac:dyDescent="0.2">
      <c r="D3214" s="164"/>
    </row>
    <row r="3215" spans="4:4" x14ac:dyDescent="0.2">
      <c r="D3215" s="164"/>
    </row>
    <row r="3216" spans="4:4" x14ac:dyDescent="0.2">
      <c r="D3216" s="164"/>
    </row>
    <row r="3217" spans="4:4" x14ac:dyDescent="0.2">
      <c r="D3217" s="164"/>
    </row>
    <row r="3218" spans="4:4" x14ac:dyDescent="0.2">
      <c r="D3218" s="164"/>
    </row>
    <row r="3219" spans="4:4" x14ac:dyDescent="0.2">
      <c r="D3219" s="164"/>
    </row>
    <row r="3220" spans="4:4" x14ac:dyDescent="0.2">
      <c r="D3220" s="164"/>
    </row>
    <row r="3221" spans="4:4" x14ac:dyDescent="0.2">
      <c r="D3221" s="164"/>
    </row>
    <row r="3222" spans="4:4" x14ac:dyDescent="0.2">
      <c r="D3222" s="164"/>
    </row>
    <row r="3223" spans="4:4" x14ac:dyDescent="0.2">
      <c r="D3223" s="164"/>
    </row>
    <row r="3224" spans="4:4" x14ac:dyDescent="0.2">
      <c r="D3224" s="164"/>
    </row>
    <row r="3225" spans="4:4" x14ac:dyDescent="0.2">
      <c r="D3225" s="164"/>
    </row>
    <row r="3226" spans="4:4" x14ac:dyDescent="0.2">
      <c r="D3226" s="164"/>
    </row>
    <row r="3227" spans="4:4" x14ac:dyDescent="0.2">
      <c r="D3227" s="164"/>
    </row>
    <row r="3228" spans="4:4" x14ac:dyDescent="0.2">
      <c r="D3228" s="164"/>
    </row>
    <row r="3229" spans="4:4" x14ac:dyDescent="0.2">
      <c r="D3229" s="164"/>
    </row>
    <row r="3230" spans="4:4" x14ac:dyDescent="0.2">
      <c r="D3230" s="164"/>
    </row>
    <row r="3231" spans="4:4" x14ac:dyDescent="0.2">
      <c r="D3231" s="164"/>
    </row>
    <row r="3232" spans="4:4" x14ac:dyDescent="0.2">
      <c r="D3232" s="164"/>
    </row>
    <row r="3233" spans="4:4" x14ac:dyDescent="0.2">
      <c r="D3233" s="164"/>
    </row>
    <row r="3234" spans="4:4" x14ac:dyDescent="0.2">
      <c r="D3234" s="164"/>
    </row>
    <row r="3235" spans="4:4" x14ac:dyDescent="0.2">
      <c r="D3235" s="164"/>
    </row>
    <row r="3236" spans="4:4" x14ac:dyDescent="0.2">
      <c r="D3236" s="164"/>
    </row>
    <row r="3237" spans="4:4" x14ac:dyDescent="0.2">
      <c r="D3237" s="164"/>
    </row>
    <row r="3238" spans="4:4" x14ac:dyDescent="0.2">
      <c r="D3238" s="164"/>
    </row>
    <row r="3239" spans="4:4" x14ac:dyDescent="0.2">
      <c r="D3239" s="164"/>
    </row>
    <row r="3240" spans="4:4" x14ac:dyDescent="0.2">
      <c r="D3240" s="164"/>
    </row>
    <row r="3241" spans="4:4" x14ac:dyDescent="0.2">
      <c r="D3241" s="164"/>
    </row>
    <row r="3242" spans="4:4" x14ac:dyDescent="0.2">
      <c r="D3242" s="164"/>
    </row>
    <row r="3243" spans="4:4" x14ac:dyDescent="0.2">
      <c r="D3243" s="164"/>
    </row>
    <row r="3244" spans="4:4" x14ac:dyDescent="0.2">
      <c r="D3244" s="164"/>
    </row>
    <row r="3245" spans="4:4" x14ac:dyDescent="0.2">
      <c r="D3245" s="164"/>
    </row>
    <row r="3246" spans="4:4" x14ac:dyDescent="0.2">
      <c r="D3246" s="164"/>
    </row>
    <row r="3247" spans="4:4" x14ac:dyDescent="0.2">
      <c r="D3247" s="164"/>
    </row>
    <row r="3248" spans="4:4" x14ac:dyDescent="0.2">
      <c r="D3248" s="164"/>
    </row>
    <row r="3249" spans="4:4" x14ac:dyDescent="0.2">
      <c r="D3249" s="164"/>
    </row>
    <row r="3250" spans="4:4" x14ac:dyDescent="0.2">
      <c r="D3250" s="164"/>
    </row>
    <row r="3251" spans="4:4" x14ac:dyDescent="0.2">
      <c r="D3251" s="164"/>
    </row>
    <row r="3252" spans="4:4" x14ac:dyDescent="0.2">
      <c r="D3252" s="164"/>
    </row>
    <row r="3253" spans="4:4" x14ac:dyDescent="0.2">
      <c r="D3253" s="164"/>
    </row>
    <row r="3254" spans="4:4" x14ac:dyDescent="0.2">
      <c r="D3254" s="164"/>
    </row>
    <row r="3255" spans="4:4" x14ac:dyDescent="0.2">
      <c r="D3255" s="164"/>
    </row>
    <row r="3256" spans="4:4" x14ac:dyDescent="0.2">
      <c r="D3256" s="164"/>
    </row>
    <row r="3257" spans="4:4" x14ac:dyDescent="0.2">
      <c r="D3257" s="164"/>
    </row>
    <row r="3258" spans="4:4" x14ac:dyDescent="0.2">
      <c r="D3258" s="164"/>
    </row>
    <row r="3259" spans="4:4" x14ac:dyDescent="0.2">
      <c r="D3259" s="164"/>
    </row>
    <row r="3260" spans="4:4" x14ac:dyDescent="0.2">
      <c r="D3260" s="164"/>
    </row>
    <row r="3261" spans="4:4" x14ac:dyDescent="0.2">
      <c r="D3261" s="164"/>
    </row>
    <row r="3262" spans="4:4" x14ac:dyDescent="0.2">
      <c r="D3262" s="164"/>
    </row>
    <row r="3263" spans="4:4" x14ac:dyDescent="0.2">
      <c r="D3263" s="164"/>
    </row>
    <row r="3264" spans="4:4" x14ac:dyDescent="0.2">
      <c r="D3264" s="164"/>
    </row>
    <row r="3265" spans="4:4" x14ac:dyDescent="0.2">
      <c r="D3265" s="164"/>
    </row>
    <row r="3266" spans="4:4" x14ac:dyDescent="0.2">
      <c r="D3266" s="164"/>
    </row>
    <row r="3267" spans="4:4" x14ac:dyDescent="0.2">
      <c r="D3267" s="164"/>
    </row>
    <row r="3268" spans="4:4" x14ac:dyDescent="0.2">
      <c r="D3268" s="164"/>
    </row>
    <row r="3269" spans="4:4" x14ac:dyDescent="0.2">
      <c r="D3269" s="164"/>
    </row>
    <row r="3270" spans="4:4" x14ac:dyDescent="0.2">
      <c r="D3270" s="164"/>
    </row>
    <row r="3271" spans="4:4" x14ac:dyDescent="0.2">
      <c r="D3271" s="164"/>
    </row>
    <row r="3272" spans="4:4" x14ac:dyDescent="0.2">
      <c r="D3272" s="164"/>
    </row>
    <row r="3273" spans="4:4" x14ac:dyDescent="0.2">
      <c r="D3273" s="164"/>
    </row>
    <row r="3274" spans="4:4" x14ac:dyDescent="0.2">
      <c r="D3274" s="164"/>
    </row>
    <row r="3275" spans="4:4" x14ac:dyDescent="0.2">
      <c r="D3275" s="164"/>
    </row>
    <row r="3276" spans="4:4" x14ac:dyDescent="0.2">
      <c r="D3276" s="164"/>
    </row>
    <row r="3277" spans="4:4" x14ac:dyDescent="0.2">
      <c r="D3277" s="164"/>
    </row>
    <row r="3278" spans="4:4" x14ac:dyDescent="0.2">
      <c r="D3278" s="164"/>
    </row>
    <row r="3279" spans="4:4" x14ac:dyDescent="0.2">
      <c r="D3279" s="164"/>
    </row>
    <row r="3280" spans="4:4" x14ac:dyDescent="0.2">
      <c r="D3280" s="164"/>
    </row>
    <row r="3281" spans="4:4" x14ac:dyDescent="0.2">
      <c r="D3281" s="164"/>
    </row>
    <row r="3282" spans="4:4" x14ac:dyDescent="0.2">
      <c r="D3282" s="164"/>
    </row>
    <row r="3283" spans="4:4" x14ac:dyDescent="0.2">
      <c r="D3283" s="164"/>
    </row>
    <row r="3284" spans="4:4" x14ac:dyDescent="0.2">
      <c r="D3284" s="164"/>
    </row>
    <row r="3285" spans="4:4" x14ac:dyDescent="0.2">
      <c r="D3285" s="164"/>
    </row>
    <row r="3286" spans="4:4" x14ac:dyDescent="0.2">
      <c r="D3286" s="164"/>
    </row>
    <row r="3287" spans="4:4" x14ac:dyDescent="0.2">
      <c r="D3287" s="164"/>
    </row>
    <row r="3288" spans="4:4" x14ac:dyDescent="0.2">
      <c r="D3288" s="164"/>
    </row>
    <row r="3289" spans="4:4" x14ac:dyDescent="0.2">
      <c r="D3289" s="164"/>
    </row>
    <row r="3290" spans="4:4" x14ac:dyDescent="0.2">
      <c r="D3290" s="164"/>
    </row>
    <row r="3291" spans="4:4" x14ac:dyDescent="0.2">
      <c r="D3291" s="164"/>
    </row>
    <row r="3292" spans="4:4" x14ac:dyDescent="0.2">
      <c r="D3292" s="164"/>
    </row>
    <row r="3293" spans="4:4" x14ac:dyDescent="0.2">
      <c r="D3293" s="164"/>
    </row>
    <row r="3294" spans="4:4" x14ac:dyDescent="0.2">
      <c r="D3294" s="164"/>
    </row>
    <row r="3295" spans="4:4" x14ac:dyDescent="0.2">
      <c r="D3295" s="164"/>
    </row>
    <row r="3296" spans="4:4" x14ac:dyDescent="0.2">
      <c r="D3296" s="164"/>
    </row>
    <row r="3297" spans="4:4" x14ac:dyDescent="0.2">
      <c r="D3297" s="164"/>
    </row>
    <row r="3298" spans="4:4" x14ac:dyDescent="0.2">
      <c r="D3298" s="164"/>
    </row>
    <row r="3299" spans="4:4" x14ac:dyDescent="0.2">
      <c r="D3299" s="164"/>
    </row>
    <row r="3300" spans="4:4" x14ac:dyDescent="0.2">
      <c r="D3300" s="164"/>
    </row>
    <row r="3301" spans="4:4" x14ac:dyDescent="0.2">
      <c r="D3301" s="164"/>
    </row>
    <row r="3302" spans="4:4" x14ac:dyDescent="0.2">
      <c r="D3302" s="164"/>
    </row>
    <row r="3303" spans="4:4" x14ac:dyDescent="0.2">
      <c r="D3303" s="164"/>
    </row>
    <row r="3304" spans="4:4" x14ac:dyDescent="0.2">
      <c r="D3304" s="164"/>
    </row>
    <row r="3305" spans="4:4" x14ac:dyDescent="0.2">
      <c r="D3305" s="164"/>
    </row>
    <row r="3306" spans="4:4" x14ac:dyDescent="0.2">
      <c r="D3306" s="164"/>
    </row>
    <row r="3307" spans="4:4" x14ac:dyDescent="0.2">
      <c r="D3307" s="164"/>
    </row>
    <row r="3308" spans="4:4" x14ac:dyDescent="0.2">
      <c r="D3308" s="164"/>
    </row>
    <row r="3309" spans="4:4" x14ac:dyDescent="0.2">
      <c r="D3309" s="164"/>
    </row>
    <row r="3310" spans="4:4" x14ac:dyDescent="0.2">
      <c r="D3310" s="164"/>
    </row>
    <row r="3311" spans="4:4" x14ac:dyDescent="0.2">
      <c r="D3311" s="164"/>
    </row>
    <row r="3312" spans="4:4" x14ac:dyDescent="0.2">
      <c r="D3312" s="164"/>
    </row>
    <row r="3313" spans="4:4" x14ac:dyDescent="0.2">
      <c r="D3313" s="164"/>
    </row>
    <row r="3314" spans="4:4" x14ac:dyDescent="0.2">
      <c r="D3314" s="164"/>
    </row>
    <row r="3315" spans="4:4" x14ac:dyDescent="0.2">
      <c r="D3315" s="164"/>
    </row>
    <row r="3316" spans="4:4" x14ac:dyDescent="0.2">
      <c r="D3316" s="164"/>
    </row>
    <row r="3317" spans="4:4" x14ac:dyDescent="0.2">
      <c r="D3317" s="164"/>
    </row>
    <row r="3318" spans="4:4" x14ac:dyDescent="0.2">
      <c r="D3318" s="164"/>
    </row>
    <row r="3319" spans="4:4" x14ac:dyDescent="0.2">
      <c r="D3319" s="164"/>
    </row>
    <row r="3320" spans="4:4" x14ac:dyDescent="0.2">
      <c r="D3320" s="164"/>
    </row>
    <row r="3321" spans="4:4" x14ac:dyDescent="0.2">
      <c r="D3321" s="164"/>
    </row>
    <row r="3322" spans="4:4" x14ac:dyDescent="0.2">
      <c r="D3322" s="164"/>
    </row>
    <row r="3323" spans="4:4" x14ac:dyDescent="0.2">
      <c r="D3323" s="164"/>
    </row>
    <row r="3324" spans="4:4" x14ac:dyDescent="0.2">
      <c r="D3324" s="164"/>
    </row>
    <row r="3325" spans="4:4" x14ac:dyDescent="0.2">
      <c r="D3325" s="164"/>
    </row>
    <row r="3326" spans="4:4" x14ac:dyDescent="0.2">
      <c r="D3326" s="164"/>
    </row>
    <row r="3327" spans="4:4" x14ac:dyDescent="0.2">
      <c r="D3327" s="164"/>
    </row>
    <row r="3328" spans="4:4" x14ac:dyDescent="0.2">
      <c r="D3328" s="164"/>
    </row>
    <row r="3329" spans="4:4" x14ac:dyDescent="0.2">
      <c r="D3329" s="164"/>
    </row>
    <row r="3330" spans="4:4" x14ac:dyDescent="0.2">
      <c r="D3330" s="164"/>
    </row>
    <row r="3331" spans="4:4" x14ac:dyDescent="0.2">
      <c r="D3331" s="164"/>
    </row>
    <row r="3332" spans="4:4" x14ac:dyDescent="0.2">
      <c r="D3332" s="164"/>
    </row>
    <row r="3333" spans="4:4" x14ac:dyDescent="0.2">
      <c r="D3333" s="164"/>
    </row>
    <row r="3334" spans="4:4" x14ac:dyDescent="0.2">
      <c r="D3334" s="164"/>
    </row>
    <row r="3335" spans="4:4" x14ac:dyDescent="0.2">
      <c r="D3335" s="164"/>
    </row>
    <row r="3336" spans="4:4" x14ac:dyDescent="0.2">
      <c r="D3336" s="164"/>
    </row>
    <row r="3337" spans="4:4" x14ac:dyDescent="0.2">
      <c r="D3337" s="164"/>
    </row>
    <row r="3338" spans="4:4" x14ac:dyDescent="0.2">
      <c r="D3338" s="164"/>
    </row>
    <row r="3339" spans="4:4" x14ac:dyDescent="0.2">
      <c r="D3339" s="164"/>
    </row>
    <row r="3340" spans="4:4" x14ac:dyDescent="0.2">
      <c r="D3340" s="164"/>
    </row>
    <row r="3341" spans="4:4" x14ac:dyDescent="0.2">
      <c r="D3341" s="164"/>
    </row>
    <row r="3342" spans="4:4" x14ac:dyDescent="0.2">
      <c r="D3342" s="164"/>
    </row>
    <row r="3343" spans="4:4" x14ac:dyDescent="0.2">
      <c r="D3343" s="164"/>
    </row>
    <row r="3344" spans="4:4" x14ac:dyDescent="0.2">
      <c r="D3344" s="164"/>
    </row>
    <row r="3345" spans="4:4" x14ac:dyDescent="0.2">
      <c r="D3345" s="164"/>
    </row>
    <row r="3346" spans="4:4" x14ac:dyDescent="0.2">
      <c r="D3346" s="164"/>
    </row>
    <row r="3347" spans="4:4" x14ac:dyDescent="0.2">
      <c r="D3347" s="164"/>
    </row>
    <row r="3348" spans="4:4" x14ac:dyDescent="0.2">
      <c r="D3348" s="164"/>
    </row>
    <row r="3349" spans="4:4" x14ac:dyDescent="0.2">
      <c r="D3349" s="164"/>
    </row>
    <row r="3350" spans="4:4" x14ac:dyDescent="0.2">
      <c r="D3350" s="164"/>
    </row>
    <row r="3351" spans="4:4" x14ac:dyDescent="0.2">
      <c r="D3351" s="164"/>
    </row>
    <row r="3352" spans="4:4" x14ac:dyDescent="0.2">
      <c r="D3352" s="164"/>
    </row>
    <row r="3353" spans="4:4" x14ac:dyDescent="0.2">
      <c r="D3353" s="164"/>
    </row>
    <row r="3354" spans="4:4" x14ac:dyDescent="0.2">
      <c r="D3354" s="164"/>
    </row>
    <row r="3355" spans="4:4" x14ac:dyDescent="0.2">
      <c r="D3355" s="164"/>
    </row>
    <row r="3356" spans="4:4" x14ac:dyDescent="0.2">
      <c r="D3356" s="164"/>
    </row>
    <row r="3357" spans="4:4" x14ac:dyDescent="0.2">
      <c r="D3357" s="164"/>
    </row>
    <row r="3358" spans="4:4" x14ac:dyDescent="0.2">
      <c r="D3358" s="164"/>
    </row>
    <row r="3359" spans="4:4" x14ac:dyDescent="0.2">
      <c r="D3359" s="164"/>
    </row>
    <row r="3360" spans="4:4" x14ac:dyDescent="0.2">
      <c r="D3360" s="164"/>
    </row>
    <row r="3361" spans="4:4" x14ac:dyDescent="0.2">
      <c r="D3361" s="164"/>
    </row>
    <row r="3362" spans="4:4" x14ac:dyDescent="0.2">
      <c r="D3362" s="164"/>
    </row>
    <row r="3363" spans="4:4" x14ac:dyDescent="0.2">
      <c r="D3363" s="164"/>
    </row>
    <row r="3364" spans="4:4" x14ac:dyDescent="0.2">
      <c r="D3364" s="164"/>
    </row>
    <row r="3365" spans="4:4" x14ac:dyDescent="0.2">
      <c r="D3365" s="164"/>
    </row>
    <row r="3366" spans="4:4" x14ac:dyDescent="0.2">
      <c r="D3366" s="164"/>
    </row>
    <row r="3367" spans="4:4" x14ac:dyDescent="0.2">
      <c r="D3367" s="164"/>
    </row>
    <row r="3368" spans="4:4" x14ac:dyDescent="0.2">
      <c r="D3368" s="164"/>
    </row>
    <row r="3369" spans="4:4" x14ac:dyDescent="0.2">
      <c r="D3369" s="164"/>
    </row>
    <row r="3370" spans="4:4" x14ac:dyDescent="0.2">
      <c r="D3370" s="164"/>
    </row>
    <row r="3371" spans="4:4" x14ac:dyDescent="0.2">
      <c r="D3371" s="164"/>
    </row>
    <row r="3372" spans="4:4" x14ac:dyDescent="0.2">
      <c r="D3372" s="164"/>
    </row>
    <row r="3373" spans="4:4" x14ac:dyDescent="0.2">
      <c r="D3373" s="164"/>
    </row>
    <row r="3374" spans="4:4" x14ac:dyDescent="0.2">
      <c r="D3374" s="164"/>
    </row>
    <row r="3375" spans="4:4" x14ac:dyDescent="0.2">
      <c r="D3375" s="164"/>
    </row>
    <row r="3376" spans="4:4" x14ac:dyDescent="0.2">
      <c r="D3376" s="164"/>
    </row>
    <row r="3377" spans="4:4" x14ac:dyDescent="0.2">
      <c r="D3377" s="164"/>
    </row>
    <row r="3378" spans="4:4" x14ac:dyDescent="0.2">
      <c r="D3378" s="164"/>
    </row>
    <row r="3379" spans="4:4" x14ac:dyDescent="0.2">
      <c r="D3379" s="164"/>
    </row>
    <row r="3380" spans="4:4" x14ac:dyDescent="0.2">
      <c r="D3380" s="164"/>
    </row>
    <row r="3381" spans="4:4" x14ac:dyDescent="0.2">
      <c r="D3381" s="164"/>
    </row>
    <row r="3382" spans="4:4" x14ac:dyDescent="0.2">
      <c r="D3382" s="164"/>
    </row>
    <row r="3383" spans="4:4" x14ac:dyDescent="0.2">
      <c r="D3383" s="164"/>
    </row>
    <row r="3384" spans="4:4" x14ac:dyDescent="0.2">
      <c r="D3384" s="164"/>
    </row>
    <row r="3385" spans="4:4" x14ac:dyDescent="0.2">
      <c r="D3385" s="164"/>
    </row>
    <row r="3386" spans="4:4" x14ac:dyDescent="0.2">
      <c r="D3386" s="164"/>
    </row>
    <row r="3387" spans="4:4" x14ac:dyDescent="0.2">
      <c r="D3387" s="164"/>
    </row>
    <row r="3388" spans="4:4" x14ac:dyDescent="0.2">
      <c r="D3388" s="164"/>
    </row>
    <row r="3389" spans="4:4" x14ac:dyDescent="0.2">
      <c r="D3389" s="164"/>
    </row>
    <row r="3390" spans="4:4" x14ac:dyDescent="0.2">
      <c r="D3390" s="164"/>
    </row>
    <row r="3391" spans="4:4" x14ac:dyDescent="0.2">
      <c r="D3391" s="164"/>
    </row>
    <row r="3392" spans="4:4" x14ac:dyDescent="0.2">
      <c r="D3392" s="164"/>
    </row>
    <row r="3393" spans="4:4" x14ac:dyDescent="0.2">
      <c r="D3393" s="164"/>
    </row>
    <row r="3394" spans="4:4" x14ac:dyDescent="0.2">
      <c r="D3394" s="164"/>
    </row>
    <row r="3395" spans="4:4" x14ac:dyDescent="0.2">
      <c r="D3395" s="164"/>
    </row>
    <row r="3396" spans="4:4" x14ac:dyDescent="0.2">
      <c r="D3396" s="164"/>
    </row>
    <row r="3397" spans="4:4" x14ac:dyDescent="0.2">
      <c r="D3397" s="164"/>
    </row>
    <row r="3398" spans="4:4" x14ac:dyDescent="0.2">
      <c r="D3398" s="164"/>
    </row>
    <row r="3399" spans="4:4" x14ac:dyDescent="0.2">
      <c r="D3399" s="164"/>
    </row>
    <row r="3400" spans="4:4" x14ac:dyDescent="0.2">
      <c r="D3400" s="164"/>
    </row>
    <row r="3401" spans="4:4" x14ac:dyDescent="0.2">
      <c r="D3401" s="164"/>
    </row>
    <row r="3402" spans="4:4" x14ac:dyDescent="0.2">
      <c r="D3402" s="164"/>
    </row>
    <row r="3403" spans="4:4" x14ac:dyDescent="0.2">
      <c r="D3403" s="164"/>
    </row>
    <row r="3404" spans="4:4" x14ac:dyDescent="0.2">
      <c r="D3404" s="164"/>
    </row>
    <row r="3405" spans="4:4" x14ac:dyDescent="0.2">
      <c r="D3405" s="164"/>
    </row>
    <row r="3406" spans="4:4" x14ac:dyDescent="0.2">
      <c r="D3406" s="164"/>
    </row>
    <row r="3407" spans="4:4" x14ac:dyDescent="0.2">
      <c r="D3407" s="164"/>
    </row>
    <row r="3408" spans="4:4" x14ac:dyDescent="0.2">
      <c r="D3408" s="164"/>
    </row>
    <row r="3409" spans="4:4" x14ac:dyDescent="0.2">
      <c r="D3409" s="164"/>
    </row>
    <row r="3410" spans="4:4" x14ac:dyDescent="0.2">
      <c r="D3410" s="164"/>
    </row>
    <row r="3411" spans="4:4" x14ac:dyDescent="0.2">
      <c r="D3411" s="164"/>
    </row>
    <row r="3412" spans="4:4" x14ac:dyDescent="0.2">
      <c r="D3412" s="164"/>
    </row>
    <row r="3413" spans="4:4" x14ac:dyDescent="0.2">
      <c r="D3413" s="164"/>
    </row>
    <row r="3414" spans="4:4" x14ac:dyDescent="0.2">
      <c r="D3414" s="164"/>
    </row>
    <row r="3415" spans="4:4" x14ac:dyDescent="0.2">
      <c r="D3415" s="164"/>
    </row>
    <row r="3416" spans="4:4" x14ac:dyDescent="0.2">
      <c r="D3416" s="164"/>
    </row>
    <row r="3417" spans="4:4" x14ac:dyDescent="0.2">
      <c r="D3417" s="164"/>
    </row>
    <row r="3418" spans="4:4" x14ac:dyDescent="0.2">
      <c r="D3418" s="164"/>
    </row>
    <row r="3419" spans="4:4" x14ac:dyDescent="0.2">
      <c r="D3419" s="164"/>
    </row>
    <row r="3420" spans="4:4" x14ac:dyDescent="0.2">
      <c r="D3420" s="164"/>
    </row>
    <row r="3421" spans="4:4" x14ac:dyDescent="0.2">
      <c r="D3421" s="164"/>
    </row>
    <row r="3422" spans="4:4" x14ac:dyDescent="0.2">
      <c r="D3422" s="164"/>
    </row>
    <row r="3423" spans="4:4" x14ac:dyDescent="0.2">
      <c r="D3423" s="164"/>
    </row>
    <row r="3424" spans="4:4" x14ac:dyDescent="0.2">
      <c r="D3424" s="164"/>
    </row>
    <row r="3425" spans="4:4" x14ac:dyDescent="0.2">
      <c r="D3425" s="164"/>
    </row>
    <row r="3426" spans="4:4" x14ac:dyDescent="0.2">
      <c r="D3426" s="164"/>
    </row>
    <row r="3427" spans="4:4" x14ac:dyDescent="0.2">
      <c r="D3427" s="164"/>
    </row>
    <row r="3428" spans="4:4" x14ac:dyDescent="0.2">
      <c r="D3428" s="164"/>
    </row>
    <row r="3429" spans="4:4" x14ac:dyDescent="0.2">
      <c r="D3429" s="164"/>
    </row>
    <row r="3430" spans="4:4" x14ac:dyDescent="0.2">
      <c r="D3430" s="164"/>
    </row>
    <row r="3431" spans="4:4" x14ac:dyDescent="0.2">
      <c r="D3431" s="164"/>
    </row>
    <row r="3432" spans="4:4" x14ac:dyDescent="0.2">
      <c r="D3432" s="164"/>
    </row>
    <row r="3433" spans="4:4" x14ac:dyDescent="0.2">
      <c r="D3433" s="164"/>
    </row>
    <row r="3434" spans="4:4" x14ac:dyDescent="0.2">
      <c r="D3434" s="164"/>
    </row>
    <row r="3435" spans="4:4" x14ac:dyDescent="0.2">
      <c r="D3435" s="164"/>
    </row>
    <row r="3436" spans="4:4" x14ac:dyDescent="0.2">
      <c r="D3436" s="164"/>
    </row>
    <row r="3437" spans="4:4" x14ac:dyDescent="0.2">
      <c r="D3437" s="164"/>
    </row>
    <row r="3438" spans="4:4" x14ac:dyDescent="0.2">
      <c r="D3438" s="164"/>
    </row>
    <row r="3439" spans="4:4" x14ac:dyDescent="0.2">
      <c r="D3439" s="164"/>
    </row>
    <row r="3440" spans="4:4" x14ac:dyDescent="0.2">
      <c r="D3440" s="164"/>
    </row>
    <row r="3441" spans="4:4" x14ac:dyDescent="0.2">
      <c r="D3441" s="164"/>
    </row>
    <row r="3442" spans="4:4" x14ac:dyDescent="0.2">
      <c r="D3442" s="164"/>
    </row>
    <row r="3443" spans="4:4" x14ac:dyDescent="0.2">
      <c r="D3443" s="164"/>
    </row>
    <row r="3444" spans="4:4" x14ac:dyDescent="0.2">
      <c r="D3444" s="164"/>
    </row>
    <row r="3445" spans="4:4" x14ac:dyDescent="0.2">
      <c r="D3445" s="164"/>
    </row>
    <row r="3446" spans="4:4" x14ac:dyDescent="0.2">
      <c r="D3446" s="164"/>
    </row>
    <row r="3447" spans="4:4" x14ac:dyDescent="0.2">
      <c r="D3447" s="164"/>
    </row>
    <row r="3448" spans="4:4" x14ac:dyDescent="0.2">
      <c r="D3448" s="164"/>
    </row>
    <row r="3449" spans="4:4" x14ac:dyDescent="0.2">
      <c r="D3449" s="164"/>
    </row>
    <row r="3450" spans="4:4" x14ac:dyDescent="0.2">
      <c r="D3450" s="164"/>
    </row>
    <row r="3451" spans="4:4" x14ac:dyDescent="0.2">
      <c r="D3451" s="164"/>
    </row>
    <row r="3452" spans="4:4" x14ac:dyDescent="0.2">
      <c r="D3452" s="164"/>
    </row>
    <row r="3453" spans="4:4" x14ac:dyDescent="0.2">
      <c r="D3453" s="164"/>
    </row>
    <row r="3454" spans="4:4" x14ac:dyDescent="0.2">
      <c r="D3454" s="164"/>
    </row>
    <row r="3455" spans="4:4" x14ac:dyDescent="0.2">
      <c r="D3455" s="164"/>
    </row>
    <row r="3456" spans="4:4" x14ac:dyDescent="0.2">
      <c r="D3456" s="164"/>
    </row>
    <row r="3457" spans="4:4" x14ac:dyDescent="0.2">
      <c r="D3457" s="164"/>
    </row>
    <row r="3458" spans="4:4" x14ac:dyDescent="0.2">
      <c r="D3458" s="164"/>
    </row>
    <row r="3459" spans="4:4" x14ac:dyDescent="0.2">
      <c r="D3459" s="164"/>
    </row>
    <row r="3460" spans="4:4" x14ac:dyDescent="0.2">
      <c r="D3460" s="164"/>
    </row>
    <row r="3461" spans="4:4" x14ac:dyDescent="0.2">
      <c r="D3461" s="164"/>
    </row>
    <row r="3462" spans="4:4" x14ac:dyDescent="0.2">
      <c r="D3462" s="164"/>
    </row>
    <row r="3463" spans="4:4" x14ac:dyDescent="0.2">
      <c r="D3463" s="164"/>
    </row>
    <row r="3464" spans="4:4" x14ac:dyDescent="0.2">
      <c r="D3464" s="164"/>
    </row>
    <row r="3465" spans="4:4" x14ac:dyDescent="0.2">
      <c r="D3465" s="164"/>
    </row>
    <row r="3466" spans="4:4" x14ac:dyDescent="0.2">
      <c r="D3466" s="164"/>
    </row>
    <row r="3467" spans="4:4" x14ac:dyDescent="0.2">
      <c r="D3467" s="164"/>
    </row>
    <row r="3468" spans="4:4" x14ac:dyDescent="0.2">
      <c r="D3468" s="164"/>
    </row>
    <row r="3469" spans="4:4" x14ac:dyDescent="0.2">
      <c r="D3469" s="164"/>
    </row>
    <row r="3470" spans="4:4" x14ac:dyDescent="0.2">
      <c r="D3470" s="164"/>
    </row>
    <row r="3471" spans="4:4" x14ac:dyDescent="0.2">
      <c r="D3471" s="164"/>
    </row>
    <row r="3472" spans="4:4" x14ac:dyDescent="0.2">
      <c r="D3472" s="164"/>
    </row>
    <row r="3473" spans="4:4" x14ac:dyDescent="0.2">
      <c r="D3473" s="164"/>
    </row>
    <row r="3474" spans="4:4" x14ac:dyDescent="0.2">
      <c r="D3474" s="164"/>
    </row>
    <row r="3475" spans="4:4" x14ac:dyDescent="0.2">
      <c r="D3475" s="164"/>
    </row>
    <row r="3476" spans="4:4" x14ac:dyDescent="0.2">
      <c r="D3476" s="164"/>
    </row>
    <row r="3477" spans="4:4" x14ac:dyDescent="0.2">
      <c r="D3477" s="164"/>
    </row>
    <row r="3478" spans="4:4" x14ac:dyDescent="0.2">
      <c r="D3478" s="164"/>
    </row>
    <row r="3479" spans="4:4" x14ac:dyDescent="0.2">
      <c r="D3479" s="164"/>
    </row>
    <row r="3480" spans="4:4" x14ac:dyDescent="0.2">
      <c r="D3480" s="164"/>
    </row>
    <row r="3481" spans="4:4" x14ac:dyDescent="0.2">
      <c r="D3481" s="164"/>
    </row>
    <row r="3482" spans="4:4" x14ac:dyDescent="0.2">
      <c r="D3482" s="164"/>
    </row>
    <row r="3483" spans="4:4" x14ac:dyDescent="0.2">
      <c r="D3483" s="164"/>
    </row>
    <row r="3484" spans="4:4" x14ac:dyDescent="0.2">
      <c r="D3484" s="164"/>
    </row>
    <row r="3485" spans="4:4" x14ac:dyDescent="0.2">
      <c r="D3485" s="164"/>
    </row>
    <row r="3486" spans="4:4" x14ac:dyDescent="0.2">
      <c r="D3486" s="164"/>
    </row>
    <row r="3487" spans="4:4" x14ac:dyDescent="0.2">
      <c r="D3487" s="164"/>
    </row>
    <row r="3488" spans="4:4" x14ac:dyDescent="0.2">
      <c r="D3488" s="164"/>
    </row>
    <row r="3489" spans="4:4" x14ac:dyDescent="0.2">
      <c r="D3489" s="164"/>
    </row>
    <row r="3490" spans="4:4" x14ac:dyDescent="0.2">
      <c r="D3490" s="164"/>
    </row>
    <row r="3491" spans="4:4" x14ac:dyDescent="0.2">
      <c r="D3491" s="164"/>
    </row>
    <row r="3492" spans="4:4" x14ac:dyDescent="0.2">
      <c r="D3492" s="164"/>
    </row>
    <row r="3493" spans="4:4" x14ac:dyDescent="0.2">
      <c r="D3493" s="164"/>
    </row>
    <row r="3494" spans="4:4" x14ac:dyDescent="0.2">
      <c r="D3494" s="164"/>
    </row>
    <row r="3495" spans="4:4" x14ac:dyDescent="0.2">
      <c r="D3495" s="164"/>
    </row>
    <row r="3496" spans="4:4" x14ac:dyDescent="0.2">
      <c r="D3496" s="164"/>
    </row>
    <row r="3497" spans="4:4" x14ac:dyDescent="0.2">
      <c r="D3497" s="164"/>
    </row>
    <row r="3498" spans="4:4" x14ac:dyDescent="0.2">
      <c r="D3498" s="164"/>
    </row>
    <row r="3499" spans="4:4" x14ac:dyDescent="0.2">
      <c r="D3499" s="164"/>
    </row>
    <row r="3500" spans="4:4" x14ac:dyDescent="0.2">
      <c r="D3500" s="164"/>
    </row>
    <row r="3501" spans="4:4" x14ac:dyDescent="0.2">
      <c r="D3501" s="164"/>
    </row>
    <row r="3502" spans="4:4" x14ac:dyDescent="0.2">
      <c r="D3502" s="164"/>
    </row>
    <row r="3503" spans="4:4" x14ac:dyDescent="0.2">
      <c r="D3503" s="164"/>
    </row>
    <row r="3504" spans="4:4" x14ac:dyDescent="0.2">
      <c r="D3504" s="164"/>
    </row>
    <row r="3505" spans="4:4" x14ac:dyDescent="0.2">
      <c r="D3505" s="164"/>
    </row>
    <row r="3506" spans="4:4" x14ac:dyDescent="0.2">
      <c r="D3506" s="164"/>
    </row>
    <row r="3507" spans="4:4" x14ac:dyDescent="0.2">
      <c r="D3507" s="164"/>
    </row>
    <row r="3508" spans="4:4" x14ac:dyDescent="0.2">
      <c r="D3508" s="164"/>
    </row>
    <row r="3509" spans="4:4" x14ac:dyDescent="0.2">
      <c r="D3509" s="164"/>
    </row>
    <row r="3510" spans="4:4" x14ac:dyDescent="0.2">
      <c r="D3510" s="164"/>
    </row>
    <row r="3511" spans="4:4" x14ac:dyDescent="0.2">
      <c r="D3511" s="164"/>
    </row>
    <row r="3512" spans="4:4" x14ac:dyDescent="0.2">
      <c r="D3512" s="164"/>
    </row>
    <row r="3513" spans="4:4" x14ac:dyDescent="0.2">
      <c r="D3513" s="164"/>
    </row>
    <row r="3514" spans="4:4" x14ac:dyDescent="0.2">
      <c r="D3514" s="164"/>
    </row>
    <row r="3515" spans="4:4" x14ac:dyDescent="0.2">
      <c r="D3515" s="164"/>
    </row>
    <row r="3516" spans="4:4" x14ac:dyDescent="0.2">
      <c r="D3516" s="164"/>
    </row>
    <row r="3517" spans="4:4" x14ac:dyDescent="0.2">
      <c r="D3517" s="164"/>
    </row>
    <row r="3518" spans="4:4" x14ac:dyDescent="0.2">
      <c r="D3518" s="164"/>
    </row>
    <row r="3519" spans="4:4" x14ac:dyDescent="0.2">
      <c r="D3519" s="164"/>
    </row>
    <row r="3520" spans="4:4" x14ac:dyDescent="0.2">
      <c r="D3520" s="164"/>
    </row>
    <row r="3521" spans="4:4" x14ac:dyDescent="0.2">
      <c r="D3521" s="164"/>
    </row>
    <row r="3522" spans="4:4" x14ac:dyDescent="0.2">
      <c r="D3522" s="164"/>
    </row>
    <row r="3523" spans="4:4" x14ac:dyDescent="0.2">
      <c r="D3523" s="164"/>
    </row>
    <row r="3524" spans="4:4" x14ac:dyDescent="0.2">
      <c r="D3524" s="164"/>
    </row>
    <row r="3525" spans="4:4" x14ac:dyDescent="0.2">
      <c r="D3525" s="164"/>
    </row>
    <row r="3526" spans="4:4" x14ac:dyDescent="0.2">
      <c r="D3526" s="164"/>
    </row>
    <row r="3527" spans="4:4" x14ac:dyDescent="0.2">
      <c r="D3527" s="164"/>
    </row>
    <row r="3528" spans="4:4" x14ac:dyDescent="0.2">
      <c r="D3528" s="164"/>
    </row>
    <row r="3529" spans="4:4" x14ac:dyDescent="0.2">
      <c r="D3529" s="164"/>
    </row>
    <row r="3530" spans="4:4" x14ac:dyDescent="0.2">
      <c r="D3530" s="164"/>
    </row>
    <row r="3531" spans="4:4" x14ac:dyDescent="0.2">
      <c r="D3531" s="164"/>
    </row>
    <row r="3532" spans="4:4" x14ac:dyDescent="0.2">
      <c r="D3532" s="164"/>
    </row>
    <row r="3533" spans="4:4" x14ac:dyDescent="0.2">
      <c r="D3533" s="164"/>
    </row>
    <row r="3534" spans="4:4" x14ac:dyDescent="0.2">
      <c r="D3534" s="164"/>
    </row>
    <row r="3535" spans="4:4" x14ac:dyDescent="0.2">
      <c r="D3535" s="164"/>
    </row>
    <row r="3536" spans="4:4" x14ac:dyDescent="0.2">
      <c r="D3536" s="164"/>
    </row>
    <row r="3537" spans="4:4" x14ac:dyDescent="0.2">
      <c r="D3537" s="164"/>
    </row>
    <row r="3538" spans="4:4" x14ac:dyDescent="0.2">
      <c r="D3538" s="164"/>
    </row>
    <row r="3539" spans="4:4" x14ac:dyDescent="0.2">
      <c r="D3539" s="164"/>
    </row>
    <row r="3540" spans="4:4" x14ac:dyDescent="0.2">
      <c r="D3540" s="164"/>
    </row>
    <row r="3541" spans="4:4" x14ac:dyDescent="0.2">
      <c r="D3541" s="164"/>
    </row>
    <row r="3542" spans="4:4" x14ac:dyDescent="0.2">
      <c r="D3542" s="164"/>
    </row>
    <row r="3543" spans="4:4" x14ac:dyDescent="0.2">
      <c r="D3543" s="164"/>
    </row>
    <row r="3544" spans="4:4" x14ac:dyDescent="0.2">
      <c r="D3544" s="164"/>
    </row>
    <row r="3545" spans="4:4" x14ac:dyDescent="0.2">
      <c r="D3545" s="164"/>
    </row>
    <row r="3546" spans="4:4" x14ac:dyDescent="0.2">
      <c r="D3546" s="164"/>
    </row>
    <row r="3547" spans="4:4" x14ac:dyDescent="0.2">
      <c r="D3547" s="164"/>
    </row>
    <row r="3548" spans="4:4" x14ac:dyDescent="0.2">
      <c r="D3548" s="164"/>
    </row>
    <row r="3549" spans="4:4" x14ac:dyDescent="0.2">
      <c r="D3549" s="164"/>
    </row>
    <row r="3550" spans="4:4" x14ac:dyDescent="0.2">
      <c r="D3550" s="164"/>
    </row>
    <row r="3551" spans="4:4" x14ac:dyDescent="0.2">
      <c r="D3551" s="164"/>
    </row>
    <row r="3552" spans="4:4" x14ac:dyDescent="0.2">
      <c r="D3552" s="164"/>
    </row>
    <row r="3553" spans="4:4" x14ac:dyDescent="0.2">
      <c r="D3553" s="164"/>
    </row>
    <row r="3554" spans="4:4" x14ac:dyDescent="0.2">
      <c r="D3554" s="164"/>
    </row>
    <row r="3555" spans="4:4" x14ac:dyDescent="0.2">
      <c r="D3555" s="164"/>
    </row>
    <row r="3556" spans="4:4" x14ac:dyDescent="0.2">
      <c r="D3556" s="164"/>
    </row>
    <row r="3557" spans="4:4" x14ac:dyDescent="0.2">
      <c r="D3557" s="164"/>
    </row>
    <row r="3558" spans="4:4" x14ac:dyDescent="0.2">
      <c r="D3558" s="164"/>
    </row>
    <row r="3559" spans="4:4" x14ac:dyDescent="0.2">
      <c r="D3559" s="164"/>
    </row>
    <row r="3560" spans="4:4" x14ac:dyDescent="0.2">
      <c r="D3560" s="164"/>
    </row>
    <row r="3561" spans="4:4" x14ac:dyDescent="0.2">
      <c r="D3561" s="164"/>
    </row>
    <row r="3562" spans="4:4" x14ac:dyDescent="0.2">
      <c r="D3562" s="164"/>
    </row>
    <row r="3563" spans="4:4" x14ac:dyDescent="0.2">
      <c r="D3563" s="164"/>
    </row>
    <row r="3564" spans="4:4" x14ac:dyDescent="0.2">
      <c r="D3564" s="164"/>
    </row>
    <row r="3565" spans="4:4" x14ac:dyDescent="0.2">
      <c r="D3565" s="164"/>
    </row>
    <row r="3566" spans="4:4" x14ac:dyDescent="0.2">
      <c r="D3566" s="164"/>
    </row>
    <row r="3567" spans="4:4" x14ac:dyDescent="0.2">
      <c r="D3567" s="164"/>
    </row>
    <row r="3568" spans="4:4" x14ac:dyDescent="0.2">
      <c r="D3568" s="164"/>
    </row>
    <row r="3569" spans="4:4" x14ac:dyDescent="0.2">
      <c r="D3569" s="164"/>
    </row>
    <row r="3570" spans="4:4" x14ac:dyDescent="0.2">
      <c r="D3570" s="164"/>
    </row>
    <row r="3571" spans="4:4" x14ac:dyDescent="0.2">
      <c r="D3571" s="164"/>
    </row>
    <row r="3572" spans="4:4" x14ac:dyDescent="0.2">
      <c r="D3572" s="164"/>
    </row>
    <row r="3573" spans="4:4" x14ac:dyDescent="0.2">
      <c r="D3573" s="164"/>
    </row>
    <row r="3574" spans="4:4" x14ac:dyDescent="0.2">
      <c r="D3574" s="164"/>
    </row>
    <row r="3575" spans="4:4" x14ac:dyDescent="0.2">
      <c r="D3575" s="164"/>
    </row>
    <row r="3576" spans="4:4" x14ac:dyDescent="0.2">
      <c r="D3576" s="164"/>
    </row>
    <row r="3577" spans="4:4" x14ac:dyDescent="0.2">
      <c r="D3577" s="164"/>
    </row>
    <row r="3578" spans="4:4" x14ac:dyDescent="0.2">
      <c r="D3578" s="164"/>
    </row>
    <row r="3579" spans="4:4" x14ac:dyDescent="0.2">
      <c r="D3579" s="164"/>
    </row>
    <row r="3580" spans="4:4" x14ac:dyDescent="0.2">
      <c r="D3580" s="164"/>
    </row>
    <row r="3581" spans="4:4" x14ac:dyDescent="0.2">
      <c r="D3581" s="164"/>
    </row>
    <row r="3582" spans="4:4" x14ac:dyDescent="0.2">
      <c r="D3582" s="164"/>
    </row>
    <row r="3583" spans="4:4" x14ac:dyDescent="0.2">
      <c r="D3583" s="164"/>
    </row>
    <row r="3584" spans="4:4" x14ac:dyDescent="0.2">
      <c r="D3584" s="164"/>
    </row>
    <row r="3585" spans="4:4" x14ac:dyDescent="0.2">
      <c r="D3585" s="164"/>
    </row>
    <row r="3586" spans="4:4" x14ac:dyDescent="0.2">
      <c r="D3586" s="164"/>
    </row>
    <row r="3587" spans="4:4" x14ac:dyDescent="0.2">
      <c r="D3587" s="164"/>
    </row>
    <row r="3588" spans="4:4" x14ac:dyDescent="0.2">
      <c r="D3588" s="164"/>
    </row>
    <row r="3589" spans="4:4" x14ac:dyDescent="0.2">
      <c r="D3589" s="164"/>
    </row>
    <row r="3590" spans="4:4" x14ac:dyDescent="0.2">
      <c r="D3590" s="164"/>
    </row>
    <row r="3591" spans="4:4" x14ac:dyDescent="0.2">
      <c r="D3591" s="164"/>
    </row>
    <row r="3592" spans="4:4" x14ac:dyDescent="0.2">
      <c r="D3592" s="164"/>
    </row>
    <row r="3593" spans="4:4" x14ac:dyDescent="0.2">
      <c r="D3593" s="164"/>
    </row>
    <row r="3594" spans="4:4" x14ac:dyDescent="0.2">
      <c r="D3594" s="164"/>
    </row>
    <row r="3595" spans="4:4" x14ac:dyDescent="0.2">
      <c r="D3595" s="164"/>
    </row>
    <row r="3596" spans="4:4" x14ac:dyDescent="0.2">
      <c r="D3596" s="164"/>
    </row>
    <row r="3597" spans="4:4" x14ac:dyDescent="0.2">
      <c r="D3597" s="164"/>
    </row>
    <row r="3598" spans="4:4" x14ac:dyDescent="0.2">
      <c r="D3598" s="164"/>
    </row>
    <row r="3599" spans="4:4" x14ac:dyDescent="0.2">
      <c r="D3599" s="164"/>
    </row>
    <row r="3600" spans="4:4" x14ac:dyDescent="0.2">
      <c r="D3600" s="164"/>
    </row>
    <row r="3601" spans="4:4" x14ac:dyDescent="0.2">
      <c r="D3601" s="164"/>
    </row>
    <row r="3602" spans="4:4" x14ac:dyDescent="0.2">
      <c r="D3602" s="164"/>
    </row>
    <row r="3603" spans="4:4" x14ac:dyDescent="0.2">
      <c r="D3603" s="164"/>
    </row>
    <row r="3604" spans="4:4" x14ac:dyDescent="0.2">
      <c r="D3604" s="164"/>
    </row>
    <row r="3605" spans="4:4" x14ac:dyDescent="0.2">
      <c r="D3605" s="164"/>
    </row>
    <row r="3606" spans="4:4" x14ac:dyDescent="0.2">
      <c r="D3606" s="164"/>
    </row>
    <row r="3607" spans="4:4" x14ac:dyDescent="0.2">
      <c r="D3607" s="164"/>
    </row>
    <row r="3608" spans="4:4" x14ac:dyDescent="0.2">
      <c r="D3608" s="164"/>
    </row>
    <row r="3609" spans="4:4" x14ac:dyDescent="0.2">
      <c r="D3609" s="164"/>
    </row>
    <row r="3610" spans="4:4" x14ac:dyDescent="0.2">
      <c r="D3610" s="164"/>
    </row>
    <row r="3611" spans="4:4" x14ac:dyDescent="0.2">
      <c r="D3611" s="164"/>
    </row>
    <row r="3612" spans="4:4" x14ac:dyDescent="0.2">
      <c r="D3612" s="164"/>
    </row>
    <row r="3613" spans="4:4" x14ac:dyDescent="0.2">
      <c r="D3613" s="164"/>
    </row>
    <row r="3614" spans="4:4" x14ac:dyDescent="0.2">
      <c r="D3614" s="164"/>
    </row>
    <row r="3615" spans="4:4" x14ac:dyDescent="0.2">
      <c r="D3615" s="164"/>
    </row>
    <row r="3616" spans="4:4" x14ac:dyDescent="0.2">
      <c r="D3616" s="164"/>
    </row>
    <row r="3617" spans="4:4" x14ac:dyDescent="0.2">
      <c r="D3617" s="164"/>
    </row>
    <row r="3618" spans="4:4" x14ac:dyDescent="0.2">
      <c r="D3618" s="164"/>
    </row>
    <row r="3619" spans="4:4" x14ac:dyDescent="0.2">
      <c r="D3619" s="164"/>
    </row>
    <row r="3620" spans="4:4" x14ac:dyDescent="0.2">
      <c r="D3620" s="164"/>
    </row>
    <row r="3621" spans="4:4" x14ac:dyDescent="0.2">
      <c r="D3621" s="164"/>
    </row>
    <row r="3622" spans="4:4" x14ac:dyDescent="0.2">
      <c r="D3622" s="164"/>
    </row>
    <row r="3623" spans="4:4" x14ac:dyDescent="0.2">
      <c r="D3623" s="164"/>
    </row>
    <row r="3624" spans="4:4" x14ac:dyDescent="0.2">
      <c r="D3624" s="164"/>
    </row>
    <row r="3625" spans="4:4" x14ac:dyDescent="0.2">
      <c r="D3625" s="164"/>
    </row>
    <row r="3626" spans="4:4" x14ac:dyDescent="0.2">
      <c r="D3626" s="164"/>
    </row>
    <row r="3627" spans="4:4" x14ac:dyDescent="0.2">
      <c r="D3627" s="164"/>
    </row>
    <row r="3628" spans="4:4" x14ac:dyDescent="0.2">
      <c r="D3628" s="164"/>
    </row>
    <row r="3629" spans="4:4" x14ac:dyDescent="0.2">
      <c r="D3629" s="164"/>
    </row>
    <row r="3630" spans="4:4" x14ac:dyDescent="0.2">
      <c r="D3630" s="164"/>
    </row>
    <row r="3631" spans="4:4" x14ac:dyDescent="0.2">
      <c r="D3631" s="164"/>
    </row>
    <row r="3632" spans="4:4" x14ac:dyDescent="0.2">
      <c r="D3632" s="164"/>
    </row>
    <row r="3633" spans="4:4" x14ac:dyDescent="0.2">
      <c r="D3633" s="164"/>
    </row>
    <row r="3634" spans="4:4" x14ac:dyDescent="0.2">
      <c r="D3634" s="164"/>
    </row>
    <row r="3635" spans="4:4" x14ac:dyDescent="0.2">
      <c r="D3635" s="164"/>
    </row>
    <row r="3636" spans="4:4" x14ac:dyDescent="0.2">
      <c r="D3636" s="164"/>
    </row>
    <row r="3637" spans="4:4" x14ac:dyDescent="0.2">
      <c r="D3637" s="164"/>
    </row>
    <row r="3638" spans="4:4" x14ac:dyDescent="0.2">
      <c r="D3638" s="164"/>
    </row>
    <row r="3639" spans="4:4" x14ac:dyDescent="0.2">
      <c r="D3639" s="164"/>
    </row>
    <row r="3640" spans="4:4" x14ac:dyDescent="0.2">
      <c r="D3640" s="164"/>
    </row>
    <row r="3641" spans="4:4" x14ac:dyDescent="0.2">
      <c r="D3641" s="164"/>
    </row>
    <row r="3642" spans="4:4" x14ac:dyDescent="0.2">
      <c r="D3642" s="164"/>
    </row>
    <row r="3643" spans="4:4" x14ac:dyDescent="0.2">
      <c r="D3643" s="164"/>
    </row>
    <row r="3644" spans="4:4" x14ac:dyDescent="0.2">
      <c r="D3644" s="164"/>
    </row>
    <row r="3645" spans="4:4" x14ac:dyDescent="0.2">
      <c r="D3645" s="164"/>
    </row>
    <row r="3646" spans="4:4" x14ac:dyDescent="0.2">
      <c r="D3646" s="164"/>
    </row>
    <row r="3647" spans="4:4" x14ac:dyDescent="0.2">
      <c r="D3647" s="164"/>
    </row>
    <row r="3648" spans="4:4" x14ac:dyDescent="0.2">
      <c r="D3648" s="164"/>
    </row>
    <row r="3649" spans="4:4" x14ac:dyDescent="0.2">
      <c r="D3649" s="164"/>
    </row>
    <row r="3650" spans="4:4" x14ac:dyDescent="0.2">
      <c r="D3650" s="164"/>
    </row>
    <row r="3651" spans="4:4" x14ac:dyDescent="0.2">
      <c r="D3651" s="164"/>
    </row>
    <row r="3652" spans="4:4" x14ac:dyDescent="0.2">
      <c r="D3652" s="164"/>
    </row>
    <row r="3653" spans="4:4" x14ac:dyDescent="0.2">
      <c r="D3653" s="164"/>
    </row>
    <row r="3654" spans="4:4" x14ac:dyDescent="0.2">
      <c r="D3654" s="164"/>
    </row>
    <row r="3655" spans="4:4" x14ac:dyDescent="0.2">
      <c r="D3655" s="164"/>
    </row>
    <row r="3656" spans="4:4" x14ac:dyDescent="0.2">
      <c r="D3656" s="164"/>
    </row>
    <row r="3657" spans="4:4" x14ac:dyDescent="0.2">
      <c r="D3657" s="164"/>
    </row>
    <row r="3658" spans="4:4" x14ac:dyDescent="0.2">
      <c r="D3658" s="164"/>
    </row>
    <row r="3659" spans="4:4" x14ac:dyDescent="0.2">
      <c r="D3659" s="164"/>
    </row>
    <row r="3660" spans="4:4" x14ac:dyDescent="0.2">
      <c r="D3660" s="164"/>
    </row>
    <row r="3661" spans="4:4" x14ac:dyDescent="0.2">
      <c r="D3661" s="164"/>
    </row>
    <row r="3662" spans="4:4" x14ac:dyDescent="0.2">
      <c r="D3662" s="164"/>
    </row>
    <row r="3663" spans="4:4" x14ac:dyDescent="0.2">
      <c r="D3663" s="164"/>
    </row>
    <row r="3664" spans="4:4" x14ac:dyDescent="0.2">
      <c r="D3664" s="164"/>
    </row>
    <row r="3665" spans="4:4" x14ac:dyDescent="0.2">
      <c r="D3665" s="164"/>
    </row>
    <row r="3666" spans="4:4" x14ac:dyDescent="0.2">
      <c r="D3666" s="164"/>
    </row>
    <row r="3667" spans="4:4" x14ac:dyDescent="0.2">
      <c r="D3667" s="164"/>
    </row>
    <row r="3668" spans="4:4" x14ac:dyDescent="0.2">
      <c r="D3668" s="164"/>
    </row>
    <row r="3669" spans="4:4" x14ac:dyDescent="0.2">
      <c r="D3669" s="164"/>
    </row>
    <row r="3670" spans="4:4" x14ac:dyDescent="0.2">
      <c r="D3670" s="164"/>
    </row>
    <row r="3671" spans="4:4" x14ac:dyDescent="0.2">
      <c r="D3671" s="164"/>
    </row>
    <row r="3672" spans="4:4" x14ac:dyDescent="0.2">
      <c r="D3672" s="164"/>
    </row>
    <row r="3673" spans="4:4" x14ac:dyDescent="0.2">
      <c r="D3673" s="164"/>
    </row>
    <row r="3674" spans="4:4" x14ac:dyDescent="0.2">
      <c r="D3674" s="164"/>
    </row>
    <row r="3675" spans="4:4" x14ac:dyDescent="0.2">
      <c r="D3675" s="164"/>
    </row>
    <row r="3676" spans="4:4" x14ac:dyDescent="0.2">
      <c r="D3676" s="164"/>
    </row>
    <row r="3677" spans="4:4" x14ac:dyDescent="0.2">
      <c r="D3677" s="164"/>
    </row>
    <row r="3678" spans="4:4" x14ac:dyDescent="0.2">
      <c r="D3678" s="164"/>
    </row>
    <row r="3679" spans="4:4" x14ac:dyDescent="0.2">
      <c r="D3679" s="164"/>
    </row>
    <row r="3680" spans="4:4" x14ac:dyDescent="0.2">
      <c r="D3680" s="164"/>
    </row>
    <row r="3681" spans="4:4" x14ac:dyDescent="0.2">
      <c r="D3681" s="164"/>
    </row>
    <row r="3682" spans="4:4" x14ac:dyDescent="0.2">
      <c r="D3682" s="164"/>
    </row>
    <row r="3683" spans="4:4" x14ac:dyDescent="0.2">
      <c r="D3683" s="164"/>
    </row>
    <row r="3684" spans="4:4" x14ac:dyDescent="0.2">
      <c r="D3684" s="164"/>
    </row>
    <row r="3685" spans="4:4" x14ac:dyDescent="0.2">
      <c r="D3685" s="164"/>
    </row>
    <row r="3686" spans="4:4" x14ac:dyDescent="0.2">
      <c r="D3686" s="164"/>
    </row>
    <row r="3687" spans="4:4" x14ac:dyDescent="0.2">
      <c r="D3687" s="164"/>
    </row>
    <row r="3688" spans="4:4" x14ac:dyDescent="0.2">
      <c r="D3688" s="164"/>
    </row>
    <row r="3689" spans="4:4" x14ac:dyDescent="0.2">
      <c r="D3689" s="164"/>
    </row>
    <row r="3690" spans="4:4" x14ac:dyDescent="0.2">
      <c r="D3690" s="164"/>
    </row>
    <row r="3691" spans="4:4" x14ac:dyDescent="0.2">
      <c r="D3691" s="164"/>
    </row>
    <row r="3692" spans="4:4" x14ac:dyDescent="0.2">
      <c r="D3692" s="164"/>
    </row>
    <row r="3693" spans="4:4" x14ac:dyDescent="0.2">
      <c r="D3693" s="164"/>
    </row>
    <row r="3694" spans="4:4" x14ac:dyDescent="0.2">
      <c r="D3694" s="164"/>
    </row>
    <row r="3695" spans="4:4" x14ac:dyDescent="0.2">
      <c r="D3695" s="164"/>
    </row>
    <row r="3696" spans="4:4" x14ac:dyDescent="0.2">
      <c r="D3696" s="164"/>
    </row>
    <row r="3697" spans="4:4" x14ac:dyDescent="0.2">
      <c r="D3697" s="164"/>
    </row>
    <row r="3698" spans="4:4" x14ac:dyDescent="0.2">
      <c r="D3698" s="164"/>
    </row>
    <row r="3699" spans="4:4" x14ac:dyDescent="0.2">
      <c r="D3699" s="164"/>
    </row>
    <row r="3700" spans="4:4" x14ac:dyDescent="0.2">
      <c r="D3700" s="164"/>
    </row>
    <row r="3701" spans="4:4" x14ac:dyDescent="0.2">
      <c r="D3701" s="164"/>
    </row>
    <row r="3702" spans="4:4" x14ac:dyDescent="0.2">
      <c r="D3702" s="164"/>
    </row>
    <row r="3703" spans="4:4" x14ac:dyDescent="0.2">
      <c r="D3703" s="164"/>
    </row>
    <row r="3704" spans="4:4" x14ac:dyDescent="0.2">
      <c r="D3704" s="164"/>
    </row>
    <row r="3705" spans="4:4" x14ac:dyDescent="0.2">
      <c r="D3705" s="164"/>
    </row>
    <row r="3706" spans="4:4" x14ac:dyDescent="0.2">
      <c r="D3706" s="164"/>
    </row>
    <row r="3707" spans="4:4" x14ac:dyDescent="0.2">
      <c r="D3707" s="164"/>
    </row>
    <row r="3708" spans="4:4" x14ac:dyDescent="0.2">
      <c r="D3708" s="164"/>
    </row>
    <row r="3709" spans="4:4" x14ac:dyDescent="0.2">
      <c r="D3709" s="164"/>
    </row>
    <row r="3710" spans="4:4" x14ac:dyDescent="0.2">
      <c r="D3710" s="164"/>
    </row>
    <row r="3711" spans="4:4" x14ac:dyDescent="0.2">
      <c r="D3711" s="164"/>
    </row>
    <row r="3712" spans="4:4" x14ac:dyDescent="0.2">
      <c r="D3712" s="164"/>
    </row>
    <row r="3713" spans="4:4" x14ac:dyDescent="0.2">
      <c r="D3713" s="164"/>
    </row>
    <row r="3714" spans="4:4" x14ac:dyDescent="0.2">
      <c r="D3714" s="164"/>
    </row>
    <row r="3715" spans="4:4" x14ac:dyDescent="0.2">
      <c r="D3715" s="164"/>
    </row>
    <row r="3716" spans="4:4" x14ac:dyDescent="0.2">
      <c r="D3716" s="164"/>
    </row>
    <row r="3717" spans="4:4" x14ac:dyDescent="0.2">
      <c r="D3717" s="164"/>
    </row>
    <row r="3718" spans="4:4" x14ac:dyDescent="0.2">
      <c r="D3718" s="164"/>
    </row>
    <row r="3719" spans="4:4" x14ac:dyDescent="0.2">
      <c r="D3719" s="164"/>
    </row>
    <row r="3720" spans="4:4" x14ac:dyDescent="0.2">
      <c r="D3720" s="164"/>
    </row>
    <row r="3721" spans="4:4" x14ac:dyDescent="0.2">
      <c r="D3721" s="164"/>
    </row>
    <row r="3722" spans="4:4" x14ac:dyDescent="0.2">
      <c r="D3722" s="164"/>
    </row>
    <row r="3723" spans="4:4" x14ac:dyDescent="0.2">
      <c r="D3723" s="164"/>
    </row>
    <row r="3724" spans="4:4" x14ac:dyDescent="0.2">
      <c r="D3724" s="164"/>
    </row>
    <row r="3725" spans="4:4" x14ac:dyDescent="0.2">
      <c r="D3725" s="164"/>
    </row>
    <row r="3726" spans="4:4" x14ac:dyDescent="0.2">
      <c r="D3726" s="164"/>
    </row>
    <row r="3727" spans="4:4" x14ac:dyDescent="0.2">
      <c r="D3727" s="164"/>
    </row>
    <row r="3728" spans="4:4" x14ac:dyDescent="0.2">
      <c r="D3728" s="164"/>
    </row>
    <row r="3729" spans="4:4" x14ac:dyDescent="0.2">
      <c r="D3729" s="164"/>
    </row>
    <row r="3730" spans="4:4" x14ac:dyDescent="0.2">
      <c r="D3730" s="164"/>
    </row>
    <row r="3731" spans="4:4" x14ac:dyDescent="0.2">
      <c r="D3731" s="164"/>
    </row>
    <row r="3732" spans="4:4" x14ac:dyDescent="0.2">
      <c r="D3732" s="164"/>
    </row>
    <row r="3733" spans="4:4" x14ac:dyDescent="0.2">
      <c r="D3733" s="164"/>
    </row>
    <row r="3734" spans="4:4" x14ac:dyDescent="0.2">
      <c r="D3734" s="164"/>
    </row>
    <row r="3735" spans="4:4" x14ac:dyDescent="0.2">
      <c r="D3735" s="164"/>
    </row>
    <row r="3736" spans="4:4" x14ac:dyDescent="0.2">
      <c r="D3736" s="164"/>
    </row>
    <row r="3737" spans="4:4" x14ac:dyDescent="0.2">
      <c r="D3737" s="164"/>
    </row>
    <row r="3738" spans="4:4" x14ac:dyDescent="0.2">
      <c r="D3738" s="164"/>
    </row>
    <row r="3739" spans="4:4" x14ac:dyDescent="0.2">
      <c r="D3739" s="164"/>
    </row>
    <row r="3740" spans="4:4" x14ac:dyDescent="0.2">
      <c r="D3740" s="164"/>
    </row>
    <row r="3741" spans="4:4" x14ac:dyDescent="0.2">
      <c r="D3741" s="164"/>
    </row>
    <row r="3742" spans="4:4" x14ac:dyDescent="0.2">
      <c r="D3742" s="164"/>
    </row>
    <row r="3743" spans="4:4" x14ac:dyDescent="0.2">
      <c r="D3743" s="164"/>
    </row>
    <row r="3744" spans="4:4" x14ac:dyDescent="0.2">
      <c r="D3744" s="164"/>
    </row>
    <row r="3745" spans="4:4" x14ac:dyDescent="0.2">
      <c r="D3745" s="164"/>
    </row>
    <row r="3746" spans="4:4" x14ac:dyDescent="0.2">
      <c r="D3746" s="164"/>
    </row>
    <row r="3747" spans="4:4" x14ac:dyDescent="0.2">
      <c r="D3747" s="164"/>
    </row>
    <row r="3748" spans="4:4" x14ac:dyDescent="0.2">
      <c r="D3748" s="164"/>
    </row>
    <row r="3749" spans="4:4" x14ac:dyDescent="0.2">
      <c r="D3749" s="164"/>
    </row>
    <row r="3750" spans="4:4" x14ac:dyDescent="0.2">
      <c r="D3750" s="164"/>
    </row>
    <row r="3751" spans="4:4" x14ac:dyDescent="0.2">
      <c r="D3751" s="164"/>
    </row>
    <row r="3752" spans="4:4" x14ac:dyDescent="0.2">
      <c r="D3752" s="164"/>
    </row>
    <row r="3753" spans="4:4" x14ac:dyDescent="0.2">
      <c r="D3753" s="164"/>
    </row>
    <row r="3754" spans="4:4" x14ac:dyDescent="0.2">
      <c r="D3754" s="164"/>
    </row>
    <row r="3755" spans="4:4" x14ac:dyDescent="0.2">
      <c r="D3755" s="164"/>
    </row>
    <row r="3756" spans="4:4" x14ac:dyDescent="0.2">
      <c r="D3756" s="164"/>
    </row>
    <row r="3757" spans="4:4" x14ac:dyDescent="0.2">
      <c r="D3757" s="164"/>
    </row>
    <row r="3758" spans="4:4" x14ac:dyDescent="0.2">
      <c r="D3758" s="164"/>
    </row>
    <row r="3759" spans="4:4" x14ac:dyDescent="0.2">
      <c r="D3759" s="164"/>
    </row>
    <row r="3760" spans="4:4" x14ac:dyDescent="0.2">
      <c r="D3760" s="164"/>
    </row>
    <row r="3761" spans="4:4" x14ac:dyDescent="0.2">
      <c r="D3761" s="164"/>
    </row>
    <row r="3762" spans="4:4" x14ac:dyDescent="0.2">
      <c r="D3762" s="164"/>
    </row>
    <row r="3763" spans="4:4" x14ac:dyDescent="0.2">
      <c r="D3763" s="164"/>
    </row>
    <row r="3764" spans="4:4" x14ac:dyDescent="0.2">
      <c r="D3764" s="164"/>
    </row>
    <row r="3765" spans="4:4" x14ac:dyDescent="0.2">
      <c r="D3765" s="164"/>
    </row>
    <row r="3766" spans="4:4" x14ac:dyDescent="0.2">
      <c r="D3766" s="164"/>
    </row>
    <row r="3767" spans="4:4" x14ac:dyDescent="0.2">
      <c r="D3767" s="164"/>
    </row>
    <row r="3768" spans="4:4" x14ac:dyDescent="0.2">
      <c r="D3768" s="164"/>
    </row>
    <row r="3769" spans="4:4" x14ac:dyDescent="0.2">
      <c r="D3769" s="164"/>
    </row>
    <row r="3770" spans="4:4" x14ac:dyDescent="0.2">
      <c r="D3770" s="164"/>
    </row>
    <row r="3771" spans="4:4" x14ac:dyDescent="0.2">
      <c r="D3771" s="164"/>
    </row>
    <row r="3772" spans="4:4" x14ac:dyDescent="0.2">
      <c r="D3772" s="164"/>
    </row>
    <row r="3773" spans="4:4" x14ac:dyDescent="0.2">
      <c r="D3773" s="164"/>
    </row>
    <row r="3774" spans="4:4" x14ac:dyDescent="0.2">
      <c r="D3774" s="164"/>
    </row>
    <row r="3775" spans="4:4" x14ac:dyDescent="0.2">
      <c r="D3775" s="164"/>
    </row>
    <row r="3776" spans="4:4" x14ac:dyDescent="0.2">
      <c r="D3776" s="164"/>
    </row>
    <row r="3777" spans="4:4" x14ac:dyDescent="0.2">
      <c r="D3777" s="164"/>
    </row>
    <row r="3778" spans="4:4" x14ac:dyDescent="0.2">
      <c r="D3778" s="164"/>
    </row>
    <row r="3779" spans="4:4" x14ac:dyDescent="0.2">
      <c r="D3779" s="164"/>
    </row>
    <row r="3780" spans="4:4" x14ac:dyDescent="0.2">
      <c r="D3780" s="164"/>
    </row>
    <row r="3781" spans="4:4" x14ac:dyDescent="0.2">
      <c r="D3781" s="164"/>
    </row>
    <row r="3782" spans="4:4" x14ac:dyDescent="0.2">
      <c r="D3782" s="164"/>
    </row>
    <row r="3783" spans="4:4" x14ac:dyDescent="0.2">
      <c r="D3783" s="164"/>
    </row>
    <row r="3784" spans="4:4" x14ac:dyDescent="0.2">
      <c r="D3784" s="164"/>
    </row>
    <row r="3785" spans="4:4" x14ac:dyDescent="0.2">
      <c r="D3785" s="164"/>
    </row>
    <row r="3786" spans="4:4" x14ac:dyDescent="0.2">
      <c r="D3786" s="164"/>
    </row>
    <row r="3787" spans="4:4" x14ac:dyDescent="0.2">
      <c r="D3787" s="164"/>
    </row>
    <row r="3788" spans="4:4" x14ac:dyDescent="0.2">
      <c r="D3788" s="164"/>
    </row>
    <row r="3789" spans="4:4" x14ac:dyDescent="0.2">
      <c r="D3789" s="164"/>
    </row>
    <row r="3790" spans="4:4" x14ac:dyDescent="0.2">
      <c r="D3790" s="164"/>
    </row>
    <row r="3791" spans="4:4" x14ac:dyDescent="0.2">
      <c r="D3791" s="164"/>
    </row>
    <row r="3792" spans="4:4" x14ac:dyDescent="0.2">
      <c r="D3792" s="164"/>
    </row>
    <row r="3793" spans="4:4" x14ac:dyDescent="0.2">
      <c r="D3793" s="164"/>
    </row>
    <row r="3794" spans="4:4" x14ac:dyDescent="0.2">
      <c r="D3794" s="164"/>
    </row>
    <row r="3795" spans="4:4" x14ac:dyDescent="0.2">
      <c r="D3795" s="164"/>
    </row>
    <row r="3796" spans="4:4" x14ac:dyDescent="0.2">
      <c r="D3796" s="164"/>
    </row>
    <row r="3797" spans="4:4" x14ac:dyDescent="0.2">
      <c r="D3797" s="164"/>
    </row>
    <row r="3798" spans="4:4" x14ac:dyDescent="0.2">
      <c r="D3798" s="164"/>
    </row>
    <row r="3799" spans="4:4" x14ac:dyDescent="0.2">
      <c r="D3799" s="164"/>
    </row>
    <row r="3800" spans="4:4" x14ac:dyDescent="0.2">
      <c r="D3800" s="164"/>
    </row>
    <row r="3801" spans="4:4" x14ac:dyDescent="0.2">
      <c r="D3801" s="164"/>
    </row>
    <row r="3802" spans="4:4" x14ac:dyDescent="0.2">
      <c r="D3802" s="164"/>
    </row>
    <row r="3803" spans="4:4" x14ac:dyDescent="0.2">
      <c r="D3803" s="164"/>
    </row>
    <row r="3804" spans="4:4" x14ac:dyDescent="0.2">
      <c r="D3804" s="164"/>
    </row>
    <row r="3805" spans="4:4" x14ac:dyDescent="0.2">
      <c r="D3805" s="164"/>
    </row>
    <row r="3806" spans="4:4" x14ac:dyDescent="0.2">
      <c r="D3806" s="164"/>
    </row>
    <row r="3807" spans="4:4" x14ac:dyDescent="0.2">
      <c r="D3807" s="164"/>
    </row>
    <row r="3808" spans="4:4" x14ac:dyDescent="0.2">
      <c r="D3808" s="164"/>
    </row>
    <row r="3809" spans="4:4" x14ac:dyDescent="0.2">
      <c r="D3809" s="164"/>
    </row>
    <row r="3810" spans="4:4" x14ac:dyDescent="0.2">
      <c r="D3810" s="164"/>
    </row>
    <row r="3811" spans="4:4" x14ac:dyDescent="0.2">
      <c r="D3811" s="164"/>
    </row>
    <row r="3812" spans="4:4" x14ac:dyDescent="0.2">
      <c r="D3812" s="164"/>
    </row>
    <row r="3813" spans="4:4" x14ac:dyDescent="0.2">
      <c r="D3813" s="164"/>
    </row>
    <row r="3814" spans="4:4" x14ac:dyDescent="0.2">
      <c r="D3814" s="164"/>
    </row>
    <row r="3815" spans="4:4" x14ac:dyDescent="0.2">
      <c r="D3815" s="164"/>
    </row>
    <row r="3816" spans="4:4" x14ac:dyDescent="0.2">
      <c r="D3816" s="164"/>
    </row>
    <row r="3817" spans="4:4" x14ac:dyDescent="0.2">
      <c r="D3817" s="164"/>
    </row>
    <row r="3818" spans="4:4" x14ac:dyDescent="0.2">
      <c r="D3818" s="164"/>
    </row>
    <row r="3819" spans="4:4" x14ac:dyDescent="0.2">
      <c r="D3819" s="164"/>
    </row>
    <row r="3820" spans="4:4" x14ac:dyDescent="0.2">
      <c r="D3820" s="164"/>
    </row>
    <row r="3821" spans="4:4" x14ac:dyDescent="0.2">
      <c r="D3821" s="164"/>
    </row>
    <row r="3822" spans="4:4" x14ac:dyDescent="0.2">
      <c r="D3822" s="164"/>
    </row>
    <row r="3823" spans="4:4" x14ac:dyDescent="0.2">
      <c r="D3823" s="164"/>
    </row>
    <row r="3824" spans="4:4" x14ac:dyDescent="0.2">
      <c r="D3824" s="164"/>
    </row>
    <row r="3825" spans="4:4" x14ac:dyDescent="0.2">
      <c r="D3825" s="164"/>
    </row>
    <row r="3826" spans="4:4" x14ac:dyDescent="0.2">
      <c r="D3826" s="164"/>
    </row>
    <row r="3827" spans="4:4" x14ac:dyDescent="0.2">
      <c r="D3827" s="164"/>
    </row>
    <row r="3828" spans="4:4" x14ac:dyDescent="0.2">
      <c r="D3828" s="164"/>
    </row>
    <row r="3829" spans="4:4" x14ac:dyDescent="0.2">
      <c r="D3829" s="164"/>
    </row>
    <row r="3830" spans="4:4" x14ac:dyDescent="0.2">
      <c r="D3830" s="164"/>
    </row>
    <row r="3831" spans="4:4" x14ac:dyDescent="0.2">
      <c r="D3831" s="164"/>
    </row>
    <row r="3832" spans="4:4" x14ac:dyDescent="0.2">
      <c r="D3832" s="164"/>
    </row>
    <row r="3833" spans="4:4" x14ac:dyDescent="0.2">
      <c r="D3833" s="164"/>
    </row>
    <row r="3834" spans="4:4" x14ac:dyDescent="0.2">
      <c r="D3834" s="164"/>
    </row>
    <row r="3835" spans="4:4" x14ac:dyDescent="0.2">
      <c r="D3835" s="164"/>
    </row>
    <row r="3836" spans="4:4" x14ac:dyDescent="0.2">
      <c r="D3836" s="164"/>
    </row>
    <row r="3837" spans="4:4" x14ac:dyDescent="0.2">
      <c r="D3837" s="164"/>
    </row>
    <row r="3838" spans="4:4" x14ac:dyDescent="0.2">
      <c r="D3838" s="164"/>
    </row>
    <row r="3839" spans="4:4" x14ac:dyDescent="0.2">
      <c r="D3839" s="164"/>
    </row>
    <row r="3840" spans="4:4" x14ac:dyDescent="0.2">
      <c r="D3840" s="164"/>
    </row>
    <row r="3841" spans="4:4" x14ac:dyDescent="0.2">
      <c r="D3841" s="164"/>
    </row>
    <row r="3842" spans="4:4" x14ac:dyDescent="0.2">
      <c r="D3842" s="164"/>
    </row>
    <row r="3843" spans="4:4" x14ac:dyDescent="0.2">
      <c r="D3843" s="164"/>
    </row>
    <row r="3844" spans="4:4" x14ac:dyDescent="0.2">
      <c r="D3844" s="164"/>
    </row>
    <row r="3845" spans="4:4" x14ac:dyDescent="0.2">
      <c r="D3845" s="164"/>
    </row>
    <row r="3846" spans="4:4" x14ac:dyDescent="0.2">
      <c r="D3846" s="164"/>
    </row>
    <row r="3847" spans="4:4" x14ac:dyDescent="0.2">
      <c r="D3847" s="164"/>
    </row>
    <row r="3848" spans="4:4" x14ac:dyDescent="0.2">
      <c r="D3848" s="164"/>
    </row>
    <row r="3849" spans="4:4" x14ac:dyDescent="0.2">
      <c r="D3849" s="164"/>
    </row>
    <row r="3850" spans="4:4" x14ac:dyDescent="0.2">
      <c r="D3850" s="164"/>
    </row>
    <row r="3851" spans="4:4" x14ac:dyDescent="0.2">
      <c r="D3851" s="164"/>
    </row>
    <row r="3852" spans="4:4" x14ac:dyDescent="0.2">
      <c r="D3852" s="164"/>
    </row>
    <row r="3853" spans="4:4" x14ac:dyDescent="0.2">
      <c r="D3853" s="164"/>
    </row>
    <row r="3854" spans="4:4" x14ac:dyDescent="0.2">
      <c r="D3854" s="164"/>
    </row>
    <row r="3855" spans="4:4" x14ac:dyDescent="0.2">
      <c r="D3855" s="164"/>
    </row>
    <row r="3856" spans="4:4" x14ac:dyDescent="0.2">
      <c r="D3856" s="164"/>
    </row>
    <row r="3857" spans="4:4" x14ac:dyDescent="0.2">
      <c r="D3857" s="164"/>
    </row>
    <row r="3858" spans="4:4" x14ac:dyDescent="0.2">
      <c r="D3858" s="164"/>
    </row>
    <row r="3859" spans="4:4" x14ac:dyDescent="0.2">
      <c r="D3859" s="164"/>
    </row>
    <row r="3860" spans="4:4" x14ac:dyDescent="0.2">
      <c r="D3860" s="164"/>
    </row>
    <row r="3861" spans="4:4" x14ac:dyDescent="0.2">
      <c r="D3861" s="164"/>
    </row>
    <row r="3862" spans="4:4" x14ac:dyDescent="0.2">
      <c r="D3862" s="164"/>
    </row>
    <row r="3863" spans="4:4" x14ac:dyDescent="0.2">
      <c r="D3863" s="164"/>
    </row>
    <row r="3864" spans="4:4" x14ac:dyDescent="0.2">
      <c r="D3864" s="164"/>
    </row>
    <row r="3865" spans="4:4" x14ac:dyDescent="0.2">
      <c r="D3865" s="164"/>
    </row>
    <row r="3866" spans="4:4" x14ac:dyDescent="0.2">
      <c r="D3866" s="164"/>
    </row>
    <row r="3867" spans="4:4" x14ac:dyDescent="0.2">
      <c r="D3867" s="164"/>
    </row>
    <row r="3868" spans="4:4" x14ac:dyDescent="0.2">
      <c r="D3868" s="164"/>
    </row>
    <row r="3869" spans="4:4" x14ac:dyDescent="0.2">
      <c r="D3869" s="164"/>
    </row>
    <row r="3870" spans="4:4" x14ac:dyDescent="0.2">
      <c r="D3870" s="164"/>
    </row>
    <row r="3871" spans="4:4" x14ac:dyDescent="0.2">
      <c r="D3871" s="164"/>
    </row>
    <row r="3872" spans="4:4" x14ac:dyDescent="0.2">
      <c r="D3872" s="164"/>
    </row>
    <row r="3873" spans="4:4" x14ac:dyDescent="0.2">
      <c r="D3873" s="164"/>
    </row>
    <row r="3874" spans="4:4" x14ac:dyDescent="0.2">
      <c r="D3874" s="164"/>
    </row>
    <row r="3875" spans="4:4" x14ac:dyDescent="0.2">
      <c r="D3875" s="164"/>
    </row>
    <row r="3876" spans="4:4" x14ac:dyDescent="0.2">
      <c r="D3876" s="164"/>
    </row>
    <row r="3877" spans="4:4" x14ac:dyDescent="0.2">
      <c r="D3877" s="164"/>
    </row>
    <row r="3878" spans="4:4" x14ac:dyDescent="0.2">
      <c r="D3878" s="164"/>
    </row>
    <row r="3879" spans="4:4" x14ac:dyDescent="0.2">
      <c r="D3879" s="164"/>
    </row>
    <row r="3880" spans="4:4" x14ac:dyDescent="0.2">
      <c r="D3880" s="164"/>
    </row>
    <row r="3881" spans="4:4" x14ac:dyDescent="0.2">
      <c r="D3881" s="164"/>
    </row>
    <row r="3882" spans="4:4" x14ac:dyDescent="0.2">
      <c r="D3882" s="164"/>
    </row>
    <row r="3883" spans="4:4" x14ac:dyDescent="0.2">
      <c r="D3883" s="164"/>
    </row>
    <row r="3884" spans="4:4" x14ac:dyDescent="0.2">
      <c r="D3884" s="164"/>
    </row>
    <row r="3885" spans="4:4" x14ac:dyDescent="0.2">
      <c r="D3885" s="164"/>
    </row>
    <row r="3886" spans="4:4" x14ac:dyDescent="0.2">
      <c r="D3886" s="164"/>
    </row>
    <row r="3887" spans="4:4" x14ac:dyDescent="0.2">
      <c r="D3887" s="164"/>
    </row>
    <row r="3888" spans="4:4" x14ac:dyDescent="0.2">
      <c r="D3888" s="164"/>
    </row>
    <row r="3889" spans="4:4" x14ac:dyDescent="0.2">
      <c r="D3889" s="164"/>
    </row>
    <row r="3890" spans="4:4" x14ac:dyDescent="0.2">
      <c r="D3890" s="164"/>
    </row>
    <row r="3891" spans="4:4" x14ac:dyDescent="0.2">
      <c r="D3891" s="164"/>
    </row>
    <row r="3892" spans="4:4" x14ac:dyDescent="0.2">
      <c r="D3892" s="164"/>
    </row>
    <row r="3893" spans="4:4" x14ac:dyDescent="0.2">
      <c r="D3893" s="164"/>
    </row>
    <row r="3894" spans="4:4" x14ac:dyDescent="0.2">
      <c r="D3894" s="164"/>
    </row>
    <row r="3895" spans="4:4" x14ac:dyDescent="0.2">
      <c r="D3895" s="164"/>
    </row>
    <row r="3896" spans="4:4" x14ac:dyDescent="0.2">
      <c r="D3896" s="164"/>
    </row>
    <row r="3897" spans="4:4" x14ac:dyDescent="0.2">
      <c r="D3897" s="164"/>
    </row>
    <row r="3898" spans="4:4" x14ac:dyDescent="0.2">
      <c r="D3898" s="164"/>
    </row>
    <row r="3899" spans="4:4" x14ac:dyDescent="0.2">
      <c r="D3899" s="164"/>
    </row>
    <row r="3900" spans="4:4" x14ac:dyDescent="0.2">
      <c r="D3900" s="164"/>
    </row>
    <row r="3901" spans="4:4" x14ac:dyDescent="0.2">
      <c r="D3901" s="164"/>
    </row>
    <row r="3902" spans="4:4" x14ac:dyDescent="0.2">
      <c r="D3902" s="164"/>
    </row>
    <row r="3903" spans="4:4" x14ac:dyDescent="0.2">
      <c r="D3903" s="164"/>
    </row>
    <row r="3904" spans="4:4" x14ac:dyDescent="0.2">
      <c r="D3904" s="164"/>
    </row>
    <row r="3905" spans="4:4" x14ac:dyDescent="0.2">
      <c r="D3905" s="164"/>
    </row>
    <row r="3906" spans="4:4" x14ac:dyDescent="0.2">
      <c r="D3906" s="164"/>
    </row>
    <row r="3907" spans="4:4" x14ac:dyDescent="0.2">
      <c r="D3907" s="164"/>
    </row>
    <row r="3908" spans="4:4" x14ac:dyDescent="0.2">
      <c r="D3908" s="164"/>
    </row>
    <row r="3909" spans="4:4" x14ac:dyDescent="0.2">
      <c r="D3909" s="164"/>
    </row>
    <row r="3910" spans="4:4" x14ac:dyDescent="0.2">
      <c r="D3910" s="164"/>
    </row>
    <row r="3911" spans="4:4" x14ac:dyDescent="0.2">
      <c r="D3911" s="164"/>
    </row>
    <row r="3912" spans="4:4" x14ac:dyDescent="0.2">
      <c r="D3912" s="164"/>
    </row>
    <row r="3913" spans="4:4" x14ac:dyDescent="0.2">
      <c r="D3913" s="164"/>
    </row>
    <row r="3914" spans="4:4" x14ac:dyDescent="0.2">
      <c r="D3914" s="164"/>
    </row>
    <row r="3915" spans="4:4" x14ac:dyDescent="0.2">
      <c r="D3915" s="164"/>
    </row>
    <row r="3916" spans="4:4" x14ac:dyDescent="0.2">
      <c r="D3916" s="164"/>
    </row>
    <row r="3917" spans="4:4" x14ac:dyDescent="0.2">
      <c r="D3917" s="164"/>
    </row>
    <row r="3918" spans="4:4" x14ac:dyDescent="0.2">
      <c r="D3918" s="164"/>
    </row>
    <row r="3919" spans="4:4" x14ac:dyDescent="0.2">
      <c r="D3919" s="164"/>
    </row>
    <row r="3920" spans="4:4" x14ac:dyDescent="0.2">
      <c r="D3920" s="164"/>
    </row>
    <row r="3921" spans="4:4" x14ac:dyDescent="0.2">
      <c r="D3921" s="164"/>
    </row>
    <row r="3922" spans="4:4" x14ac:dyDescent="0.2">
      <c r="D3922" s="164"/>
    </row>
    <row r="3923" spans="4:4" x14ac:dyDescent="0.2">
      <c r="D3923" s="164"/>
    </row>
    <row r="3924" spans="4:4" x14ac:dyDescent="0.2">
      <c r="D3924" s="164"/>
    </row>
    <row r="3925" spans="4:4" x14ac:dyDescent="0.2">
      <c r="D3925" s="164"/>
    </row>
    <row r="3926" spans="4:4" x14ac:dyDescent="0.2">
      <c r="D3926" s="164"/>
    </row>
    <row r="3927" spans="4:4" x14ac:dyDescent="0.2">
      <c r="D3927" s="164"/>
    </row>
    <row r="3928" spans="4:4" x14ac:dyDescent="0.2">
      <c r="D3928" s="164"/>
    </row>
    <row r="3929" spans="4:4" x14ac:dyDescent="0.2">
      <c r="D3929" s="164"/>
    </row>
    <row r="3930" spans="4:4" x14ac:dyDescent="0.2">
      <c r="D3930" s="164"/>
    </row>
    <row r="3931" spans="4:4" x14ac:dyDescent="0.2">
      <c r="D3931" s="164"/>
    </row>
    <row r="3932" spans="4:4" x14ac:dyDescent="0.2">
      <c r="D3932" s="164"/>
    </row>
    <row r="3933" spans="4:4" x14ac:dyDescent="0.2">
      <c r="D3933" s="164"/>
    </row>
    <row r="3934" spans="4:4" x14ac:dyDescent="0.2">
      <c r="D3934" s="164"/>
    </row>
    <row r="3935" spans="4:4" x14ac:dyDescent="0.2">
      <c r="D3935" s="164"/>
    </row>
    <row r="3936" spans="4:4" x14ac:dyDescent="0.2">
      <c r="D3936" s="164"/>
    </row>
    <row r="3937" spans="4:4" x14ac:dyDescent="0.2">
      <c r="D3937" s="164"/>
    </row>
    <row r="3938" spans="4:4" x14ac:dyDescent="0.2">
      <c r="D3938" s="164"/>
    </row>
    <row r="3939" spans="4:4" x14ac:dyDescent="0.2">
      <c r="D3939" s="164"/>
    </row>
    <row r="3940" spans="4:4" x14ac:dyDescent="0.2">
      <c r="D3940" s="164"/>
    </row>
    <row r="3941" spans="4:4" x14ac:dyDescent="0.2">
      <c r="D3941" s="164"/>
    </row>
    <row r="3942" spans="4:4" x14ac:dyDescent="0.2">
      <c r="D3942" s="164"/>
    </row>
    <row r="3943" spans="4:4" x14ac:dyDescent="0.2">
      <c r="D3943" s="164"/>
    </row>
    <row r="3944" spans="4:4" x14ac:dyDescent="0.2">
      <c r="D3944" s="164"/>
    </row>
    <row r="3945" spans="4:4" x14ac:dyDescent="0.2">
      <c r="D3945" s="164"/>
    </row>
    <row r="3946" spans="4:4" x14ac:dyDescent="0.2">
      <c r="D3946" s="164"/>
    </row>
    <row r="3947" spans="4:4" x14ac:dyDescent="0.2">
      <c r="D3947" s="164"/>
    </row>
    <row r="3948" spans="4:4" x14ac:dyDescent="0.2">
      <c r="D3948" s="164"/>
    </row>
    <row r="3949" spans="4:4" x14ac:dyDescent="0.2">
      <c r="D3949" s="164"/>
    </row>
    <row r="3950" spans="4:4" x14ac:dyDescent="0.2">
      <c r="D3950" s="164"/>
    </row>
    <row r="3951" spans="4:4" x14ac:dyDescent="0.2">
      <c r="D3951" s="164"/>
    </row>
    <row r="3952" spans="4:4" x14ac:dyDescent="0.2">
      <c r="D3952" s="164"/>
    </row>
    <row r="3953" spans="4:4" x14ac:dyDescent="0.2">
      <c r="D3953" s="164"/>
    </row>
    <row r="3954" spans="4:4" x14ac:dyDescent="0.2">
      <c r="D3954" s="164"/>
    </row>
    <row r="3955" spans="4:4" x14ac:dyDescent="0.2">
      <c r="D3955" s="164"/>
    </row>
    <row r="3956" spans="4:4" x14ac:dyDescent="0.2">
      <c r="D3956" s="164"/>
    </row>
    <row r="3957" spans="4:4" x14ac:dyDescent="0.2">
      <c r="D3957" s="164"/>
    </row>
    <row r="3958" spans="4:4" x14ac:dyDescent="0.2">
      <c r="D3958" s="164"/>
    </row>
    <row r="3959" spans="4:4" x14ac:dyDescent="0.2">
      <c r="D3959" s="164"/>
    </row>
    <row r="3960" spans="4:4" x14ac:dyDescent="0.2">
      <c r="D3960" s="164"/>
    </row>
    <row r="3961" spans="4:4" x14ac:dyDescent="0.2">
      <c r="D3961" s="164"/>
    </row>
    <row r="3962" spans="4:4" x14ac:dyDescent="0.2">
      <c r="D3962" s="164"/>
    </row>
    <row r="3963" spans="4:4" x14ac:dyDescent="0.2">
      <c r="D3963" s="164"/>
    </row>
    <row r="3964" spans="4:4" x14ac:dyDescent="0.2">
      <c r="D3964" s="164"/>
    </row>
    <row r="3965" spans="4:4" x14ac:dyDescent="0.2">
      <c r="D3965" s="164"/>
    </row>
    <row r="3966" spans="4:4" x14ac:dyDescent="0.2">
      <c r="D3966" s="164"/>
    </row>
    <row r="3967" spans="4:4" x14ac:dyDescent="0.2">
      <c r="D3967" s="164"/>
    </row>
    <row r="3968" spans="4:4" x14ac:dyDescent="0.2">
      <c r="D3968" s="164"/>
    </row>
    <row r="3969" spans="4:4" x14ac:dyDescent="0.2">
      <c r="D3969" s="164"/>
    </row>
    <row r="3970" spans="4:4" x14ac:dyDescent="0.2">
      <c r="D3970" s="164"/>
    </row>
    <row r="3971" spans="4:4" x14ac:dyDescent="0.2">
      <c r="D3971" s="164"/>
    </row>
    <row r="3972" spans="4:4" x14ac:dyDescent="0.2">
      <c r="D3972" s="164"/>
    </row>
    <row r="3973" spans="4:4" x14ac:dyDescent="0.2">
      <c r="D3973" s="164"/>
    </row>
    <row r="3974" spans="4:4" x14ac:dyDescent="0.2">
      <c r="D3974" s="164"/>
    </row>
    <row r="3975" spans="4:4" x14ac:dyDescent="0.2">
      <c r="D3975" s="164"/>
    </row>
    <row r="3976" spans="4:4" x14ac:dyDescent="0.2">
      <c r="D3976" s="164"/>
    </row>
    <row r="3977" spans="4:4" x14ac:dyDescent="0.2">
      <c r="D3977" s="164"/>
    </row>
    <row r="3978" spans="4:4" x14ac:dyDescent="0.2">
      <c r="D3978" s="164"/>
    </row>
    <row r="3979" spans="4:4" x14ac:dyDescent="0.2">
      <c r="D3979" s="164"/>
    </row>
    <row r="3980" spans="4:4" x14ac:dyDescent="0.2">
      <c r="D3980" s="164"/>
    </row>
    <row r="3981" spans="4:4" x14ac:dyDescent="0.2">
      <c r="D3981" s="164"/>
    </row>
    <row r="3982" spans="4:4" x14ac:dyDescent="0.2">
      <c r="D3982" s="164"/>
    </row>
    <row r="3983" spans="4:4" x14ac:dyDescent="0.2">
      <c r="D3983" s="164"/>
    </row>
    <row r="3984" spans="4:4" x14ac:dyDescent="0.2">
      <c r="D3984" s="164"/>
    </row>
    <row r="3985" spans="4:4" x14ac:dyDescent="0.2">
      <c r="D3985" s="164"/>
    </row>
    <row r="3986" spans="4:4" x14ac:dyDescent="0.2">
      <c r="D3986" s="164"/>
    </row>
    <row r="3987" spans="4:4" x14ac:dyDescent="0.2">
      <c r="D3987" s="164"/>
    </row>
    <row r="3988" spans="4:4" x14ac:dyDescent="0.2">
      <c r="D3988" s="164"/>
    </row>
    <row r="3989" spans="4:4" x14ac:dyDescent="0.2">
      <c r="D3989" s="164"/>
    </row>
    <row r="3990" spans="4:4" x14ac:dyDescent="0.2">
      <c r="D3990" s="164"/>
    </row>
    <row r="3991" spans="4:4" x14ac:dyDescent="0.2">
      <c r="D3991" s="164"/>
    </row>
    <row r="3992" spans="4:4" x14ac:dyDescent="0.2">
      <c r="D3992" s="164"/>
    </row>
    <row r="3993" spans="4:4" x14ac:dyDescent="0.2">
      <c r="D3993" s="164"/>
    </row>
    <row r="3994" spans="4:4" x14ac:dyDescent="0.2">
      <c r="D3994" s="164"/>
    </row>
    <row r="3995" spans="4:4" x14ac:dyDescent="0.2">
      <c r="D3995" s="164"/>
    </row>
    <row r="3996" spans="4:4" x14ac:dyDescent="0.2">
      <c r="D3996" s="164"/>
    </row>
    <row r="3997" spans="4:4" x14ac:dyDescent="0.2">
      <c r="D3997" s="164"/>
    </row>
    <row r="3998" spans="4:4" x14ac:dyDescent="0.2">
      <c r="D3998" s="164"/>
    </row>
    <row r="3999" spans="4:4" x14ac:dyDescent="0.2">
      <c r="D3999" s="164"/>
    </row>
    <row r="4000" spans="4:4" x14ac:dyDescent="0.2">
      <c r="D4000" s="164"/>
    </row>
    <row r="4001" spans="4:4" x14ac:dyDescent="0.2">
      <c r="D4001" s="164"/>
    </row>
    <row r="4002" spans="4:4" x14ac:dyDescent="0.2">
      <c r="D4002" s="164"/>
    </row>
    <row r="4003" spans="4:4" x14ac:dyDescent="0.2">
      <c r="D4003" s="164"/>
    </row>
    <row r="4004" spans="4:4" x14ac:dyDescent="0.2">
      <c r="D4004" s="164"/>
    </row>
    <row r="4005" spans="4:4" x14ac:dyDescent="0.2">
      <c r="D4005" s="164"/>
    </row>
    <row r="4006" spans="4:4" x14ac:dyDescent="0.2">
      <c r="D4006" s="164"/>
    </row>
    <row r="4007" spans="4:4" x14ac:dyDescent="0.2">
      <c r="D4007" s="164"/>
    </row>
    <row r="4008" spans="4:4" x14ac:dyDescent="0.2">
      <c r="D4008" s="164"/>
    </row>
    <row r="4009" spans="4:4" x14ac:dyDescent="0.2">
      <c r="D4009" s="164"/>
    </row>
    <row r="4010" spans="4:4" x14ac:dyDescent="0.2">
      <c r="D4010" s="164"/>
    </row>
    <row r="4011" spans="4:4" x14ac:dyDescent="0.2">
      <c r="D4011" s="164"/>
    </row>
    <row r="4012" spans="4:4" x14ac:dyDescent="0.2">
      <c r="D4012" s="164"/>
    </row>
    <row r="4013" spans="4:4" x14ac:dyDescent="0.2">
      <c r="D4013" s="164"/>
    </row>
    <row r="4014" spans="4:4" x14ac:dyDescent="0.2">
      <c r="D4014" s="164"/>
    </row>
    <row r="4015" spans="4:4" x14ac:dyDescent="0.2">
      <c r="D4015" s="164"/>
    </row>
    <row r="4016" spans="4:4" x14ac:dyDescent="0.2">
      <c r="D4016" s="164"/>
    </row>
    <row r="4017" spans="4:4" x14ac:dyDescent="0.2">
      <c r="D4017" s="164"/>
    </row>
    <row r="4018" spans="4:4" x14ac:dyDescent="0.2">
      <c r="D4018" s="164"/>
    </row>
    <row r="4019" spans="4:4" x14ac:dyDescent="0.2">
      <c r="D4019" s="164"/>
    </row>
    <row r="4020" spans="4:4" x14ac:dyDescent="0.2">
      <c r="D4020" s="164"/>
    </row>
    <row r="4021" spans="4:4" x14ac:dyDescent="0.2">
      <c r="D4021" s="164"/>
    </row>
    <row r="4022" spans="4:4" x14ac:dyDescent="0.2">
      <c r="D4022" s="164"/>
    </row>
    <row r="4023" spans="4:4" x14ac:dyDescent="0.2">
      <c r="D4023" s="164"/>
    </row>
    <row r="4024" spans="4:4" x14ac:dyDescent="0.2">
      <c r="D4024" s="164"/>
    </row>
    <row r="4025" spans="4:4" x14ac:dyDescent="0.2">
      <c r="D4025" s="164"/>
    </row>
    <row r="4026" spans="4:4" x14ac:dyDescent="0.2">
      <c r="D4026" s="164"/>
    </row>
    <row r="4027" spans="4:4" x14ac:dyDescent="0.2">
      <c r="D4027" s="164"/>
    </row>
    <row r="4028" spans="4:4" x14ac:dyDescent="0.2">
      <c r="D4028" s="164"/>
    </row>
    <row r="4029" spans="4:4" x14ac:dyDescent="0.2">
      <c r="D4029" s="164"/>
    </row>
    <row r="4030" spans="4:4" x14ac:dyDescent="0.2">
      <c r="D4030" s="164"/>
    </row>
    <row r="4031" spans="4:4" x14ac:dyDescent="0.2">
      <c r="D4031" s="164"/>
    </row>
    <row r="4032" spans="4:4" x14ac:dyDescent="0.2">
      <c r="D4032" s="164"/>
    </row>
    <row r="4033" spans="4:4" x14ac:dyDescent="0.2">
      <c r="D4033" s="164"/>
    </row>
    <row r="4034" spans="4:4" x14ac:dyDescent="0.2">
      <c r="D4034" s="164"/>
    </row>
    <row r="4035" spans="4:4" x14ac:dyDescent="0.2">
      <c r="D4035" s="164"/>
    </row>
    <row r="4036" spans="4:4" x14ac:dyDescent="0.2">
      <c r="D4036" s="164"/>
    </row>
    <row r="4037" spans="4:4" x14ac:dyDescent="0.2">
      <c r="D4037" s="164"/>
    </row>
    <row r="4038" spans="4:4" x14ac:dyDescent="0.2">
      <c r="D4038" s="164"/>
    </row>
    <row r="4039" spans="4:4" x14ac:dyDescent="0.2">
      <c r="D4039" s="164"/>
    </row>
    <row r="4040" spans="4:4" x14ac:dyDescent="0.2">
      <c r="D4040" s="164"/>
    </row>
    <row r="4041" spans="4:4" x14ac:dyDescent="0.2">
      <c r="D4041" s="164"/>
    </row>
    <row r="4042" spans="4:4" x14ac:dyDescent="0.2">
      <c r="D4042" s="164"/>
    </row>
    <row r="4043" spans="4:4" x14ac:dyDescent="0.2">
      <c r="D4043" s="164"/>
    </row>
    <row r="4044" spans="4:4" x14ac:dyDescent="0.2">
      <c r="D4044" s="164"/>
    </row>
    <row r="4045" spans="4:4" x14ac:dyDescent="0.2">
      <c r="D4045" s="164"/>
    </row>
    <row r="4046" spans="4:4" x14ac:dyDescent="0.2">
      <c r="D4046" s="164"/>
    </row>
    <row r="4047" spans="4:4" x14ac:dyDescent="0.2">
      <c r="D4047" s="164"/>
    </row>
    <row r="4048" spans="4:4" x14ac:dyDescent="0.2">
      <c r="D4048" s="164"/>
    </row>
    <row r="4049" spans="4:4" x14ac:dyDescent="0.2">
      <c r="D4049" s="164"/>
    </row>
    <row r="4050" spans="4:4" x14ac:dyDescent="0.2">
      <c r="D4050" s="164"/>
    </row>
    <row r="4051" spans="4:4" x14ac:dyDescent="0.2">
      <c r="D4051" s="164"/>
    </row>
    <row r="4052" spans="4:4" x14ac:dyDescent="0.2">
      <c r="D4052" s="164"/>
    </row>
    <row r="4053" spans="4:4" x14ac:dyDescent="0.2">
      <c r="D4053" s="164"/>
    </row>
    <row r="4054" spans="4:4" x14ac:dyDescent="0.2">
      <c r="D4054" s="164"/>
    </row>
    <row r="4055" spans="4:4" x14ac:dyDescent="0.2">
      <c r="D4055" s="164"/>
    </row>
    <row r="4056" spans="4:4" x14ac:dyDescent="0.2">
      <c r="D4056" s="164"/>
    </row>
    <row r="4057" spans="4:4" x14ac:dyDescent="0.2">
      <c r="D4057" s="164"/>
    </row>
    <row r="4058" spans="4:4" x14ac:dyDescent="0.2">
      <c r="D4058" s="164"/>
    </row>
    <row r="4059" spans="4:4" x14ac:dyDescent="0.2">
      <c r="D4059" s="164"/>
    </row>
    <row r="4060" spans="4:4" x14ac:dyDescent="0.2">
      <c r="D4060" s="164"/>
    </row>
    <row r="4061" spans="4:4" x14ac:dyDescent="0.2">
      <c r="D4061" s="164"/>
    </row>
    <row r="4062" spans="4:4" x14ac:dyDescent="0.2">
      <c r="D4062" s="164"/>
    </row>
    <row r="4063" spans="4:4" x14ac:dyDescent="0.2">
      <c r="D4063" s="164"/>
    </row>
    <row r="4064" spans="4:4" x14ac:dyDescent="0.2">
      <c r="D4064" s="164"/>
    </row>
    <row r="4065" spans="4:4" x14ac:dyDescent="0.2">
      <c r="D4065" s="164"/>
    </row>
    <row r="4066" spans="4:4" x14ac:dyDescent="0.2">
      <c r="D4066" s="164"/>
    </row>
    <row r="4067" spans="4:4" x14ac:dyDescent="0.2">
      <c r="D4067" s="164"/>
    </row>
    <row r="4068" spans="4:4" x14ac:dyDescent="0.2">
      <c r="D4068" s="164"/>
    </row>
    <row r="4069" spans="4:4" x14ac:dyDescent="0.2">
      <c r="D4069" s="164"/>
    </row>
    <row r="4070" spans="4:4" x14ac:dyDescent="0.2">
      <c r="D4070" s="164"/>
    </row>
    <row r="4071" spans="4:4" x14ac:dyDescent="0.2">
      <c r="D4071" s="164"/>
    </row>
    <row r="4072" spans="4:4" x14ac:dyDescent="0.2">
      <c r="D4072" s="164"/>
    </row>
    <row r="4073" spans="4:4" x14ac:dyDescent="0.2">
      <c r="D4073" s="164"/>
    </row>
    <row r="4074" spans="4:4" x14ac:dyDescent="0.2">
      <c r="D4074" s="164"/>
    </row>
    <row r="4075" spans="4:4" x14ac:dyDescent="0.2">
      <c r="D4075" s="164"/>
    </row>
    <row r="4076" spans="4:4" x14ac:dyDescent="0.2">
      <c r="D4076" s="164"/>
    </row>
    <row r="4077" spans="4:4" x14ac:dyDescent="0.2">
      <c r="D4077" s="164"/>
    </row>
    <row r="4078" spans="4:4" x14ac:dyDescent="0.2">
      <c r="D4078" s="164"/>
    </row>
    <row r="4079" spans="4:4" x14ac:dyDescent="0.2">
      <c r="D4079" s="164"/>
    </row>
    <row r="4080" spans="4:4" x14ac:dyDescent="0.2">
      <c r="D4080" s="164"/>
    </row>
    <row r="4081" spans="4:4" x14ac:dyDescent="0.2">
      <c r="D4081" s="164"/>
    </row>
    <row r="4082" spans="4:4" x14ac:dyDescent="0.2">
      <c r="D4082" s="164"/>
    </row>
    <row r="4083" spans="4:4" x14ac:dyDescent="0.2">
      <c r="D4083" s="164"/>
    </row>
    <row r="4084" spans="4:4" x14ac:dyDescent="0.2">
      <c r="D4084" s="164"/>
    </row>
    <row r="4085" spans="4:4" x14ac:dyDescent="0.2">
      <c r="D4085" s="164"/>
    </row>
    <row r="4086" spans="4:4" x14ac:dyDescent="0.2">
      <c r="D4086" s="164"/>
    </row>
    <row r="4087" spans="4:4" x14ac:dyDescent="0.2">
      <c r="D4087" s="164"/>
    </row>
    <row r="4088" spans="4:4" x14ac:dyDescent="0.2">
      <c r="D4088" s="164"/>
    </row>
    <row r="4089" spans="4:4" x14ac:dyDescent="0.2">
      <c r="D4089" s="164"/>
    </row>
    <row r="4090" spans="4:4" x14ac:dyDescent="0.2">
      <c r="D4090" s="164"/>
    </row>
    <row r="4091" spans="4:4" x14ac:dyDescent="0.2">
      <c r="D4091" s="164"/>
    </row>
    <row r="4092" spans="4:4" x14ac:dyDescent="0.2">
      <c r="D4092" s="164"/>
    </row>
    <row r="4093" spans="4:4" x14ac:dyDescent="0.2">
      <c r="D4093" s="164"/>
    </row>
    <row r="4094" spans="4:4" x14ac:dyDescent="0.2">
      <c r="D4094" s="164"/>
    </row>
    <row r="4095" spans="4:4" x14ac:dyDescent="0.2">
      <c r="D4095" s="164"/>
    </row>
    <row r="4096" spans="4:4" x14ac:dyDescent="0.2">
      <c r="D4096" s="164"/>
    </row>
    <row r="4097" spans="4:4" x14ac:dyDescent="0.2">
      <c r="D4097" s="164"/>
    </row>
    <row r="4098" spans="4:4" x14ac:dyDescent="0.2">
      <c r="D4098" s="164"/>
    </row>
    <row r="4099" spans="4:4" x14ac:dyDescent="0.2">
      <c r="D4099" s="164"/>
    </row>
    <row r="4100" spans="4:4" x14ac:dyDescent="0.2">
      <c r="D4100" s="164"/>
    </row>
    <row r="4101" spans="4:4" x14ac:dyDescent="0.2">
      <c r="D4101" s="164"/>
    </row>
    <row r="4102" spans="4:4" x14ac:dyDescent="0.2">
      <c r="D4102" s="164"/>
    </row>
    <row r="4103" spans="4:4" x14ac:dyDescent="0.2">
      <c r="D4103" s="164"/>
    </row>
    <row r="4104" spans="4:4" x14ac:dyDescent="0.2">
      <c r="D4104" s="164"/>
    </row>
    <row r="4105" spans="4:4" x14ac:dyDescent="0.2">
      <c r="D4105" s="164"/>
    </row>
    <row r="4106" spans="4:4" x14ac:dyDescent="0.2">
      <c r="D4106" s="164"/>
    </row>
    <row r="4107" spans="4:4" x14ac:dyDescent="0.2">
      <c r="D4107" s="164"/>
    </row>
    <row r="4108" spans="4:4" x14ac:dyDescent="0.2">
      <c r="D4108" s="164"/>
    </row>
    <row r="4109" spans="4:4" x14ac:dyDescent="0.2">
      <c r="D4109" s="164"/>
    </row>
    <row r="4110" spans="4:4" x14ac:dyDescent="0.2">
      <c r="D4110" s="164"/>
    </row>
    <row r="4111" spans="4:4" x14ac:dyDescent="0.2">
      <c r="D4111" s="164"/>
    </row>
    <row r="4112" spans="4:4" x14ac:dyDescent="0.2">
      <c r="D4112" s="164"/>
    </row>
    <row r="4113" spans="4:4" x14ac:dyDescent="0.2">
      <c r="D4113" s="164"/>
    </row>
    <row r="4114" spans="4:4" x14ac:dyDescent="0.2">
      <c r="D4114" s="164"/>
    </row>
    <row r="4115" spans="4:4" x14ac:dyDescent="0.2">
      <c r="D4115" s="164"/>
    </row>
    <row r="4116" spans="4:4" x14ac:dyDescent="0.2">
      <c r="D4116" s="164"/>
    </row>
    <row r="4117" spans="4:4" x14ac:dyDescent="0.2">
      <c r="D4117" s="164"/>
    </row>
    <row r="4118" spans="4:4" x14ac:dyDescent="0.2">
      <c r="D4118" s="164"/>
    </row>
    <row r="4119" spans="4:4" x14ac:dyDescent="0.2">
      <c r="D4119" s="164"/>
    </row>
    <row r="4120" spans="4:4" x14ac:dyDescent="0.2">
      <c r="D4120" s="164"/>
    </row>
    <row r="4121" spans="4:4" x14ac:dyDescent="0.2">
      <c r="D4121" s="164"/>
    </row>
    <row r="4122" spans="4:4" x14ac:dyDescent="0.2">
      <c r="D4122" s="164"/>
    </row>
    <row r="4123" spans="4:4" x14ac:dyDescent="0.2">
      <c r="D4123" s="164"/>
    </row>
    <row r="4124" spans="4:4" x14ac:dyDescent="0.2">
      <c r="D4124" s="164"/>
    </row>
    <row r="4125" spans="4:4" x14ac:dyDescent="0.2">
      <c r="D4125" s="164"/>
    </row>
    <row r="4126" spans="4:4" x14ac:dyDescent="0.2">
      <c r="D4126" s="164"/>
    </row>
    <row r="4127" spans="4:4" x14ac:dyDescent="0.2">
      <c r="D4127" s="164"/>
    </row>
    <row r="4128" spans="4:4" x14ac:dyDescent="0.2">
      <c r="D4128" s="164"/>
    </row>
    <row r="4129" spans="4:4" x14ac:dyDescent="0.2">
      <c r="D4129" s="164"/>
    </row>
    <row r="4130" spans="4:4" x14ac:dyDescent="0.2">
      <c r="D4130" s="164"/>
    </row>
    <row r="4131" spans="4:4" x14ac:dyDescent="0.2">
      <c r="D4131" s="164"/>
    </row>
    <row r="4132" spans="4:4" x14ac:dyDescent="0.2">
      <c r="D4132" s="164"/>
    </row>
    <row r="4133" spans="4:4" x14ac:dyDescent="0.2">
      <c r="D4133" s="164"/>
    </row>
    <row r="4134" spans="4:4" x14ac:dyDescent="0.2">
      <c r="D4134" s="164"/>
    </row>
    <row r="4135" spans="4:4" x14ac:dyDescent="0.2">
      <c r="D4135" s="164"/>
    </row>
    <row r="4136" spans="4:4" x14ac:dyDescent="0.2">
      <c r="D4136" s="164"/>
    </row>
    <row r="4137" spans="4:4" x14ac:dyDescent="0.2">
      <c r="D4137" s="164"/>
    </row>
    <row r="4138" spans="4:4" x14ac:dyDescent="0.2">
      <c r="D4138" s="164"/>
    </row>
    <row r="4139" spans="4:4" x14ac:dyDescent="0.2">
      <c r="D4139" s="164"/>
    </row>
    <row r="4140" spans="4:4" x14ac:dyDescent="0.2">
      <c r="D4140" s="164"/>
    </row>
    <row r="4141" spans="4:4" x14ac:dyDescent="0.2">
      <c r="D4141" s="164"/>
    </row>
    <row r="4142" spans="4:4" x14ac:dyDescent="0.2">
      <c r="D4142" s="164"/>
    </row>
    <row r="4143" spans="4:4" x14ac:dyDescent="0.2">
      <c r="D4143" s="164"/>
    </row>
    <row r="4144" spans="4:4" x14ac:dyDescent="0.2">
      <c r="D4144" s="164"/>
    </row>
    <row r="4145" spans="4:4" x14ac:dyDescent="0.2">
      <c r="D4145" s="164"/>
    </row>
    <row r="4146" spans="4:4" x14ac:dyDescent="0.2">
      <c r="D4146" s="164"/>
    </row>
    <row r="4147" spans="4:4" x14ac:dyDescent="0.2">
      <c r="D4147" s="164"/>
    </row>
    <row r="4148" spans="4:4" x14ac:dyDescent="0.2">
      <c r="D4148" s="164"/>
    </row>
    <row r="4149" spans="4:4" x14ac:dyDescent="0.2">
      <c r="D4149" s="164"/>
    </row>
    <row r="4150" spans="4:4" x14ac:dyDescent="0.2">
      <c r="D4150" s="164"/>
    </row>
    <row r="4151" spans="4:4" x14ac:dyDescent="0.2">
      <c r="D4151" s="164"/>
    </row>
    <row r="4152" spans="4:4" x14ac:dyDescent="0.2">
      <c r="D4152" s="164"/>
    </row>
    <row r="4153" spans="4:4" x14ac:dyDescent="0.2">
      <c r="D4153" s="164"/>
    </row>
    <row r="4154" spans="4:4" x14ac:dyDescent="0.2">
      <c r="D4154" s="164"/>
    </row>
    <row r="4155" spans="4:4" x14ac:dyDescent="0.2">
      <c r="D4155" s="164"/>
    </row>
    <row r="4156" spans="4:4" x14ac:dyDescent="0.2">
      <c r="D4156" s="164"/>
    </row>
    <row r="4157" spans="4:4" x14ac:dyDescent="0.2">
      <c r="D4157" s="164"/>
    </row>
    <row r="4158" spans="4:4" x14ac:dyDescent="0.2">
      <c r="D4158" s="164"/>
    </row>
    <row r="4159" spans="4:4" x14ac:dyDescent="0.2">
      <c r="D4159" s="164"/>
    </row>
    <row r="4160" spans="4:4" x14ac:dyDescent="0.2">
      <c r="D4160" s="164"/>
    </row>
    <row r="4161" spans="4:4" x14ac:dyDescent="0.2">
      <c r="D4161" s="164"/>
    </row>
    <row r="4162" spans="4:4" x14ac:dyDescent="0.2">
      <c r="D4162" s="164"/>
    </row>
    <row r="4163" spans="4:4" x14ac:dyDescent="0.2">
      <c r="D4163" s="164"/>
    </row>
    <row r="4164" spans="4:4" x14ac:dyDescent="0.2">
      <c r="D4164" s="164"/>
    </row>
    <row r="4165" spans="4:4" x14ac:dyDescent="0.2">
      <c r="D4165" s="164"/>
    </row>
    <row r="4166" spans="4:4" x14ac:dyDescent="0.2">
      <c r="D4166" s="164"/>
    </row>
    <row r="4167" spans="4:4" x14ac:dyDescent="0.2">
      <c r="D4167" s="164"/>
    </row>
    <row r="4168" spans="4:4" x14ac:dyDescent="0.2">
      <c r="D4168" s="164"/>
    </row>
    <row r="4169" spans="4:4" x14ac:dyDescent="0.2">
      <c r="D4169" s="164"/>
    </row>
    <row r="4170" spans="4:4" x14ac:dyDescent="0.2">
      <c r="D4170" s="164"/>
    </row>
    <row r="4171" spans="4:4" x14ac:dyDescent="0.2">
      <c r="D4171" s="164"/>
    </row>
    <row r="4172" spans="4:4" x14ac:dyDescent="0.2">
      <c r="D4172" s="164"/>
    </row>
    <row r="4173" spans="4:4" x14ac:dyDescent="0.2">
      <c r="D4173" s="164"/>
    </row>
    <row r="4174" spans="4:4" x14ac:dyDescent="0.2">
      <c r="D4174" s="164"/>
    </row>
    <row r="4175" spans="4:4" x14ac:dyDescent="0.2">
      <c r="D4175" s="164"/>
    </row>
    <row r="4176" spans="4:4" x14ac:dyDescent="0.2">
      <c r="D4176" s="164"/>
    </row>
    <row r="4177" spans="4:4" x14ac:dyDescent="0.2">
      <c r="D4177" s="164"/>
    </row>
    <row r="4178" spans="4:4" x14ac:dyDescent="0.2">
      <c r="D4178" s="164"/>
    </row>
    <row r="4179" spans="4:4" x14ac:dyDescent="0.2">
      <c r="D4179" s="164"/>
    </row>
    <row r="4180" spans="4:4" x14ac:dyDescent="0.2">
      <c r="D4180" s="164"/>
    </row>
    <row r="4181" spans="4:4" x14ac:dyDescent="0.2">
      <c r="D4181" s="164"/>
    </row>
    <row r="4182" spans="4:4" x14ac:dyDescent="0.2">
      <c r="D4182" s="164"/>
    </row>
    <row r="4183" spans="4:4" x14ac:dyDescent="0.2">
      <c r="D4183" s="164"/>
    </row>
    <row r="4184" spans="4:4" x14ac:dyDescent="0.2">
      <c r="D4184" s="164"/>
    </row>
    <row r="4185" spans="4:4" x14ac:dyDescent="0.2">
      <c r="D4185" s="164"/>
    </row>
    <row r="4186" spans="4:4" x14ac:dyDescent="0.2">
      <c r="D4186" s="164"/>
    </row>
    <row r="4187" spans="4:4" x14ac:dyDescent="0.2">
      <c r="D4187" s="164"/>
    </row>
    <row r="4188" spans="4:4" x14ac:dyDescent="0.2">
      <c r="D4188" s="164"/>
    </row>
    <row r="4189" spans="4:4" x14ac:dyDescent="0.2">
      <c r="D4189" s="164"/>
    </row>
    <row r="4190" spans="4:4" x14ac:dyDescent="0.2">
      <c r="D4190" s="164"/>
    </row>
    <row r="4191" spans="4:4" x14ac:dyDescent="0.2">
      <c r="D4191" s="164"/>
    </row>
    <row r="4192" spans="4:4" x14ac:dyDescent="0.2">
      <c r="D4192" s="164"/>
    </row>
    <row r="4193" spans="4:4" x14ac:dyDescent="0.2">
      <c r="D4193" s="164"/>
    </row>
    <row r="4194" spans="4:4" x14ac:dyDescent="0.2">
      <c r="D4194" s="164"/>
    </row>
    <row r="4195" spans="4:4" x14ac:dyDescent="0.2">
      <c r="D4195" s="164"/>
    </row>
    <row r="4196" spans="4:4" x14ac:dyDescent="0.2">
      <c r="D4196" s="164"/>
    </row>
    <row r="4197" spans="4:4" x14ac:dyDescent="0.2">
      <c r="D4197" s="164"/>
    </row>
    <row r="4198" spans="4:4" x14ac:dyDescent="0.2">
      <c r="D4198" s="164"/>
    </row>
    <row r="4199" spans="4:4" x14ac:dyDescent="0.2">
      <c r="D4199" s="164"/>
    </row>
    <row r="4200" spans="4:4" x14ac:dyDescent="0.2">
      <c r="D4200" s="164"/>
    </row>
    <row r="4201" spans="4:4" x14ac:dyDescent="0.2">
      <c r="D4201" s="164"/>
    </row>
    <row r="4202" spans="4:4" x14ac:dyDescent="0.2">
      <c r="D4202" s="164"/>
    </row>
    <row r="4203" spans="4:4" x14ac:dyDescent="0.2">
      <c r="D4203" s="164"/>
    </row>
    <row r="4204" spans="4:4" x14ac:dyDescent="0.2">
      <c r="D4204" s="164"/>
    </row>
    <row r="4205" spans="4:4" x14ac:dyDescent="0.2">
      <c r="D4205" s="164"/>
    </row>
    <row r="4206" spans="4:4" x14ac:dyDescent="0.2">
      <c r="D4206" s="164"/>
    </row>
    <row r="4207" spans="4:4" x14ac:dyDescent="0.2">
      <c r="D4207" s="164"/>
    </row>
    <row r="4208" spans="4:4" x14ac:dyDescent="0.2">
      <c r="D4208" s="164"/>
    </row>
    <row r="4209" spans="4:4" x14ac:dyDescent="0.2">
      <c r="D4209" s="164"/>
    </row>
    <row r="4210" spans="4:4" x14ac:dyDescent="0.2">
      <c r="D4210" s="164"/>
    </row>
    <row r="4211" spans="4:4" x14ac:dyDescent="0.2">
      <c r="D4211" s="164"/>
    </row>
    <row r="4212" spans="4:4" x14ac:dyDescent="0.2">
      <c r="D4212" s="164"/>
    </row>
    <row r="4213" spans="4:4" x14ac:dyDescent="0.2">
      <c r="D4213" s="164"/>
    </row>
    <row r="4214" spans="4:4" x14ac:dyDescent="0.2">
      <c r="D4214" s="164"/>
    </row>
    <row r="4215" spans="4:4" x14ac:dyDescent="0.2">
      <c r="D4215" s="164"/>
    </row>
    <row r="4216" spans="4:4" x14ac:dyDescent="0.2">
      <c r="D4216" s="164"/>
    </row>
    <row r="4217" spans="4:4" x14ac:dyDescent="0.2">
      <c r="D4217" s="164"/>
    </row>
    <row r="4218" spans="4:4" x14ac:dyDescent="0.2">
      <c r="D4218" s="164"/>
    </row>
    <row r="4219" spans="4:4" x14ac:dyDescent="0.2">
      <c r="D4219" s="164"/>
    </row>
    <row r="4220" spans="4:4" x14ac:dyDescent="0.2">
      <c r="D4220" s="164"/>
    </row>
    <row r="4221" spans="4:4" x14ac:dyDescent="0.2">
      <c r="D4221" s="164"/>
    </row>
    <row r="4222" spans="4:4" x14ac:dyDescent="0.2">
      <c r="D4222" s="164"/>
    </row>
    <row r="4223" spans="4:4" x14ac:dyDescent="0.2">
      <c r="D4223" s="164"/>
    </row>
    <row r="4224" spans="4:4" x14ac:dyDescent="0.2">
      <c r="D4224" s="164"/>
    </row>
    <row r="4225" spans="4:4" x14ac:dyDescent="0.2">
      <c r="D4225" s="164"/>
    </row>
    <row r="4226" spans="4:4" x14ac:dyDescent="0.2">
      <c r="D4226" s="164"/>
    </row>
    <row r="4227" spans="4:4" x14ac:dyDescent="0.2">
      <c r="D4227" s="164"/>
    </row>
    <row r="4228" spans="4:4" x14ac:dyDescent="0.2">
      <c r="D4228" s="164"/>
    </row>
    <row r="4229" spans="4:4" x14ac:dyDescent="0.2">
      <c r="D4229" s="164"/>
    </row>
    <row r="4230" spans="4:4" x14ac:dyDescent="0.2">
      <c r="D4230" s="164"/>
    </row>
    <row r="4231" spans="4:4" x14ac:dyDescent="0.2">
      <c r="D4231" s="164"/>
    </row>
    <row r="4232" spans="4:4" x14ac:dyDescent="0.2">
      <c r="D4232" s="164"/>
    </row>
    <row r="4233" spans="4:4" x14ac:dyDescent="0.2">
      <c r="D4233" s="164"/>
    </row>
    <row r="4234" spans="4:4" x14ac:dyDescent="0.2">
      <c r="D4234" s="164"/>
    </row>
    <row r="4235" spans="4:4" x14ac:dyDescent="0.2">
      <c r="D4235" s="164"/>
    </row>
    <row r="4236" spans="4:4" x14ac:dyDescent="0.2">
      <c r="D4236" s="164"/>
    </row>
    <row r="4237" spans="4:4" x14ac:dyDescent="0.2">
      <c r="D4237" s="164"/>
    </row>
    <row r="4238" spans="4:4" x14ac:dyDescent="0.2">
      <c r="D4238" s="164"/>
    </row>
    <row r="4239" spans="4:4" x14ac:dyDescent="0.2">
      <c r="D4239" s="164"/>
    </row>
    <row r="4240" spans="4:4" x14ac:dyDescent="0.2">
      <c r="D4240" s="164"/>
    </row>
    <row r="4241" spans="4:4" x14ac:dyDescent="0.2">
      <c r="D4241" s="164"/>
    </row>
    <row r="4242" spans="4:4" x14ac:dyDescent="0.2">
      <c r="D4242" s="164"/>
    </row>
    <row r="4243" spans="4:4" x14ac:dyDescent="0.2">
      <c r="D4243" s="164"/>
    </row>
    <row r="4244" spans="4:4" x14ac:dyDescent="0.2">
      <c r="D4244" s="164"/>
    </row>
    <row r="4245" spans="4:4" x14ac:dyDescent="0.2">
      <c r="D4245" s="164"/>
    </row>
    <row r="4246" spans="4:4" x14ac:dyDescent="0.2">
      <c r="D4246" s="164"/>
    </row>
    <row r="4247" spans="4:4" x14ac:dyDescent="0.2">
      <c r="D4247" s="164"/>
    </row>
    <row r="4248" spans="4:4" x14ac:dyDescent="0.2">
      <c r="D4248" s="164"/>
    </row>
    <row r="4249" spans="4:4" x14ac:dyDescent="0.2">
      <c r="D4249" s="164"/>
    </row>
    <row r="4250" spans="4:4" x14ac:dyDescent="0.2">
      <c r="D4250" s="164"/>
    </row>
    <row r="4251" spans="4:4" x14ac:dyDescent="0.2">
      <c r="D4251" s="164"/>
    </row>
    <row r="4252" spans="4:4" x14ac:dyDescent="0.2">
      <c r="D4252" s="164"/>
    </row>
    <row r="4253" spans="4:4" x14ac:dyDescent="0.2">
      <c r="D4253" s="164"/>
    </row>
    <row r="4254" spans="4:4" x14ac:dyDescent="0.2">
      <c r="D4254" s="164"/>
    </row>
    <row r="4255" spans="4:4" x14ac:dyDescent="0.2">
      <c r="D4255" s="164"/>
    </row>
    <row r="4256" spans="4:4" x14ac:dyDescent="0.2">
      <c r="D4256" s="164"/>
    </row>
    <row r="4257" spans="4:4" x14ac:dyDescent="0.2">
      <c r="D4257" s="164"/>
    </row>
    <row r="4258" spans="4:4" x14ac:dyDescent="0.2">
      <c r="D4258" s="164"/>
    </row>
    <row r="4259" spans="4:4" x14ac:dyDescent="0.2">
      <c r="D4259" s="164"/>
    </row>
    <row r="4260" spans="4:4" x14ac:dyDescent="0.2">
      <c r="D4260" s="164"/>
    </row>
    <row r="4261" spans="4:4" x14ac:dyDescent="0.2">
      <c r="D4261" s="164"/>
    </row>
    <row r="4262" spans="4:4" x14ac:dyDescent="0.2">
      <c r="D4262" s="164"/>
    </row>
    <row r="4263" spans="4:4" x14ac:dyDescent="0.2">
      <c r="D4263" s="164"/>
    </row>
    <row r="4264" spans="4:4" x14ac:dyDescent="0.2">
      <c r="D4264" s="164"/>
    </row>
    <row r="4265" spans="4:4" x14ac:dyDescent="0.2">
      <c r="D4265" s="164"/>
    </row>
    <row r="4266" spans="4:4" x14ac:dyDescent="0.2">
      <c r="D4266" s="164"/>
    </row>
    <row r="4267" spans="4:4" x14ac:dyDescent="0.2">
      <c r="D4267" s="164"/>
    </row>
    <row r="4268" spans="4:4" x14ac:dyDescent="0.2">
      <c r="D4268" s="164"/>
    </row>
    <row r="4269" spans="4:4" x14ac:dyDescent="0.2">
      <c r="D4269" s="164"/>
    </row>
    <row r="4270" spans="4:4" x14ac:dyDescent="0.2">
      <c r="D4270" s="164"/>
    </row>
    <row r="4271" spans="4:4" x14ac:dyDescent="0.2">
      <c r="D4271" s="164"/>
    </row>
    <row r="4272" spans="4:4" x14ac:dyDescent="0.2">
      <c r="D4272" s="164"/>
    </row>
    <row r="4273" spans="4:4" x14ac:dyDescent="0.2">
      <c r="D4273" s="164"/>
    </row>
    <row r="4274" spans="4:4" x14ac:dyDescent="0.2">
      <c r="D4274" s="164"/>
    </row>
    <row r="4275" spans="4:4" x14ac:dyDescent="0.2">
      <c r="D4275" s="164"/>
    </row>
    <row r="4276" spans="4:4" x14ac:dyDescent="0.2">
      <c r="D4276" s="164"/>
    </row>
    <row r="4277" spans="4:4" x14ac:dyDescent="0.2">
      <c r="D4277" s="164"/>
    </row>
    <row r="4278" spans="4:4" x14ac:dyDescent="0.2">
      <c r="D4278" s="164"/>
    </row>
    <row r="4279" spans="4:4" x14ac:dyDescent="0.2">
      <c r="D4279" s="164"/>
    </row>
    <row r="4280" spans="4:4" x14ac:dyDescent="0.2">
      <c r="D4280" s="164"/>
    </row>
    <row r="4281" spans="4:4" x14ac:dyDescent="0.2">
      <c r="D4281" s="164"/>
    </row>
    <row r="4282" spans="4:4" x14ac:dyDescent="0.2">
      <c r="D4282" s="164"/>
    </row>
    <row r="4283" spans="4:4" x14ac:dyDescent="0.2">
      <c r="D4283" s="164"/>
    </row>
    <row r="4284" spans="4:4" x14ac:dyDescent="0.2">
      <c r="D4284" s="164"/>
    </row>
    <row r="4285" spans="4:4" x14ac:dyDescent="0.2">
      <c r="D4285" s="164"/>
    </row>
    <row r="4286" spans="4:4" x14ac:dyDescent="0.2">
      <c r="D4286" s="164"/>
    </row>
    <row r="4287" spans="4:4" x14ac:dyDescent="0.2">
      <c r="D4287" s="164"/>
    </row>
    <row r="4288" spans="4:4" x14ac:dyDescent="0.2">
      <c r="D4288" s="164"/>
    </row>
    <row r="4289" spans="4:4" x14ac:dyDescent="0.2">
      <c r="D4289" s="164"/>
    </row>
    <row r="4290" spans="4:4" x14ac:dyDescent="0.2">
      <c r="D4290" s="164"/>
    </row>
    <row r="4291" spans="4:4" x14ac:dyDescent="0.2">
      <c r="D4291" s="164"/>
    </row>
    <row r="4292" spans="4:4" x14ac:dyDescent="0.2">
      <c r="D4292" s="164"/>
    </row>
    <row r="4293" spans="4:4" x14ac:dyDescent="0.2">
      <c r="D4293" s="164"/>
    </row>
    <row r="4294" spans="4:4" x14ac:dyDescent="0.2">
      <c r="D4294" s="164"/>
    </row>
    <row r="4295" spans="4:4" x14ac:dyDescent="0.2">
      <c r="D4295" s="164"/>
    </row>
    <row r="4296" spans="4:4" x14ac:dyDescent="0.2">
      <c r="D4296" s="164"/>
    </row>
    <row r="4297" spans="4:4" x14ac:dyDescent="0.2">
      <c r="D4297" s="164"/>
    </row>
    <row r="4298" spans="4:4" x14ac:dyDescent="0.2">
      <c r="D4298" s="164"/>
    </row>
    <row r="4299" spans="4:4" x14ac:dyDescent="0.2">
      <c r="D4299" s="164"/>
    </row>
    <row r="4300" spans="4:4" x14ac:dyDescent="0.2">
      <c r="D4300" s="164"/>
    </row>
    <row r="4301" spans="4:4" x14ac:dyDescent="0.2">
      <c r="D4301" s="164"/>
    </row>
    <row r="4302" spans="4:4" x14ac:dyDescent="0.2">
      <c r="D4302" s="164"/>
    </row>
    <row r="4303" spans="4:4" x14ac:dyDescent="0.2">
      <c r="D4303" s="164"/>
    </row>
    <row r="4304" spans="4:4" x14ac:dyDescent="0.2">
      <c r="D4304" s="164"/>
    </row>
    <row r="4305" spans="4:4" x14ac:dyDescent="0.2">
      <c r="D4305" s="164"/>
    </row>
    <row r="4306" spans="4:4" x14ac:dyDescent="0.2">
      <c r="D4306" s="164"/>
    </row>
    <row r="4307" spans="4:4" x14ac:dyDescent="0.2">
      <c r="D4307" s="164"/>
    </row>
    <row r="4308" spans="4:4" x14ac:dyDescent="0.2">
      <c r="D4308" s="164"/>
    </row>
    <row r="4309" spans="4:4" x14ac:dyDescent="0.2">
      <c r="D4309" s="164"/>
    </row>
    <row r="4310" spans="4:4" x14ac:dyDescent="0.2">
      <c r="D4310" s="164"/>
    </row>
    <row r="4311" spans="4:4" x14ac:dyDescent="0.2">
      <c r="D4311" s="164"/>
    </row>
    <row r="4312" spans="4:4" x14ac:dyDescent="0.2">
      <c r="D4312" s="164"/>
    </row>
    <row r="4313" spans="4:4" x14ac:dyDescent="0.2">
      <c r="D4313" s="164"/>
    </row>
    <row r="4314" spans="4:4" x14ac:dyDescent="0.2">
      <c r="D4314" s="164"/>
    </row>
    <row r="4315" spans="4:4" x14ac:dyDescent="0.2">
      <c r="D4315" s="164"/>
    </row>
    <row r="4316" spans="4:4" x14ac:dyDescent="0.2">
      <c r="D4316" s="164"/>
    </row>
    <row r="4317" spans="4:4" x14ac:dyDescent="0.2">
      <c r="D4317" s="164"/>
    </row>
    <row r="4318" spans="4:4" x14ac:dyDescent="0.2">
      <c r="D4318" s="164"/>
    </row>
    <row r="4319" spans="4:4" x14ac:dyDescent="0.2">
      <c r="D4319" s="164"/>
    </row>
    <row r="4320" spans="4:4" x14ac:dyDescent="0.2">
      <c r="D4320" s="164"/>
    </row>
    <row r="4321" spans="4:4" x14ac:dyDescent="0.2">
      <c r="D4321" s="164"/>
    </row>
    <row r="4322" spans="4:4" x14ac:dyDescent="0.2">
      <c r="D4322" s="164"/>
    </row>
    <row r="4323" spans="4:4" x14ac:dyDescent="0.2">
      <c r="D4323" s="164"/>
    </row>
    <row r="4324" spans="4:4" x14ac:dyDescent="0.2">
      <c r="D4324" s="164"/>
    </row>
    <row r="4325" spans="4:4" x14ac:dyDescent="0.2">
      <c r="D4325" s="164"/>
    </row>
    <row r="4326" spans="4:4" x14ac:dyDescent="0.2">
      <c r="D4326" s="164"/>
    </row>
    <row r="4327" spans="4:4" x14ac:dyDescent="0.2">
      <c r="D4327" s="164"/>
    </row>
    <row r="4328" spans="4:4" x14ac:dyDescent="0.2">
      <c r="D4328" s="164"/>
    </row>
    <row r="4329" spans="4:4" x14ac:dyDescent="0.2">
      <c r="D4329" s="164"/>
    </row>
    <row r="4330" spans="4:4" x14ac:dyDescent="0.2">
      <c r="D4330" s="164"/>
    </row>
    <row r="4331" spans="4:4" x14ac:dyDescent="0.2">
      <c r="D4331" s="164"/>
    </row>
    <row r="4332" spans="4:4" x14ac:dyDescent="0.2">
      <c r="D4332" s="164"/>
    </row>
    <row r="4333" spans="4:4" x14ac:dyDescent="0.2">
      <c r="D4333" s="164"/>
    </row>
    <row r="4334" spans="4:4" x14ac:dyDescent="0.2">
      <c r="D4334" s="164"/>
    </row>
    <row r="4335" spans="4:4" x14ac:dyDescent="0.2">
      <c r="D4335" s="164"/>
    </row>
    <row r="4336" spans="4:4" x14ac:dyDescent="0.2">
      <c r="D4336" s="164"/>
    </row>
    <row r="4337" spans="4:4" x14ac:dyDescent="0.2">
      <c r="D4337" s="164"/>
    </row>
    <row r="4338" spans="4:4" x14ac:dyDescent="0.2">
      <c r="D4338" s="164"/>
    </row>
    <row r="4339" spans="4:4" x14ac:dyDescent="0.2">
      <c r="D4339" s="164"/>
    </row>
    <row r="4340" spans="4:4" x14ac:dyDescent="0.2">
      <c r="D4340" s="164"/>
    </row>
    <row r="4341" spans="4:4" x14ac:dyDescent="0.2">
      <c r="D4341" s="164"/>
    </row>
    <row r="4342" spans="4:4" x14ac:dyDescent="0.2">
      <c r="D4342" s="164"/>
    </row>
    <row r="4343" spans="4:4" x14ac:dyDescent="0.2">
      <c r="D4343" s="164"/>
    </row>
    <row r="4344" spans="4:4" x14ac:dyDescent="0.2">
      <c r="D4344" s="164"/>
    </row>
    <row r="4345" spans="4:4" x14ac:dyDescent="0.2">
      <c r="D4345" s="164"/>
    </row>
    <row r="4346" spans="4:4" x14ac:dyDescent="0.2">
      <c r="D4346" s="164"/>
    </row>
    <row r="4347" spans="4:4" x14ac:dyDescent="0.2">
      <c r="D4347" s="164"/>
    </row>
    <row r="4348" spans="4:4" x14ac:dyDescent="0.2">
      <c r="D4348" s="164"/>
    </row>
    <row r="4349" spans="4:4" x14ac:dyDescent="0.2">
      <c r="D4349" s="164"/>
    </row>
    <row r="4350" spans="4:4" x14ac:dyDescent="0.2">
      <c r="D4350" s="164"/>
    </row>
    <row r="4351" spans="4:4" x14ac:dyDescent="0.2">
      <c r="D4351" s="164"/>
    </row>
    <row r="4352" spans="4:4" x14ac:dyDescent="0.2">
      <c r="D4352" s="164"/>
    </row>
    <row r="4353" spans="4:4" x14ac:dyDescent="0.2">
      <c r="D4353" s="164"/>
    </row>
    <row r="4354" spans="4:4" x14ac:dyDescent="0.2">
      <c r="D4354" s="164"/>
    </row>
    <row r="4355" spans="4:4" x14ac:dyDescent="0.2">
      <c r="D4355" s="164"/>
    </row>
    <row r="4356" spans="4:4" x14ac:dyDescent="0.2">
      <c r="D4356" s="164"/>
    </row>
    <row r="4357" spans="4:4" x14ac:dyDescent="0.2">
      <c r="D4357" s="164"/>
    </row>
    <row r="4358" spans="4:4" x14ac:dyDescent="0.2">
      <c r="D4358" s="164"/>
    </row>
    <row r="4359" spans="4:4" x14ac:dyDescent="0.2">
      <c r="D4359" s="164"/>
    </row>
    <row r="4360" spans="4:4" x14ac:dyDescent="0.2">
      <c r="D4360" s="164"/>
    </row>
    <row r="4361" spans="4:4" x14ac:dyDescent="0.2">
      <c r="D4361" s="164"/>
    </row>
    <row r="4362" spans="4:4" x14ac:dyDescent="0.2">
      <c r="D4362" s="164"/>
    </row>
    <row r="4363" spans="4:4" x14ac:dyDescent="0.2">
      <c r="D4363" s="164"/>
    </row>
    <row r="4364" spans="4:4" x14ac:dyDescent="0.2">
      <c r="D4364" s="164"/>
    </row>
    <row r="4365" spans="4:4" x14ac:dyDescent="0.2">
      <c r="D4365" s="164"/>
    </row>
    <row r="4366" spans="4:4" x14ac:dyDescent="0.2">
      <c r="D4366" s="164"/>
    </row>
    <row r="4367" spans="4:4" x14ac:dyDescent="0.2">
      <c r="D4367" s="164"/>
    </row>
    <row r="4368" spans="4:4" x14ac:dyDescent="0.2">
      <c r="D4368" s="164"/>
    </row>
    <row r="4369" spans="4:4" x14ac:dyDescent="0.2">
      <c r="D4369" s="164"/>
    </row>
    <row r="4370" spans="4:4" x14ac:dyDescent="0.2">
      <c r="D4370" s="164"/>
    </row>
    <row r="4371" spans="4:4" x14ac:dyDescent="0.2">
      <c r="D4371" s="164"/>
    </row>
    <row r="4372" spans="4:4" x14ac:dyDescent="0.2">
      <c r="D4372" s="164"/>
    </row>
    <row r="4373" spans="4:4" x14ac:dyDescent="0.2">
      <c r="D4373" s="164"/>
    </row>
    <row r="4374" spans="4:4" x14ac:dyDescent="0.2">
      <c r="D4374" s="164"/>
    </row>
    <row r="4375" spans="4:4" x14ac:dyDescent="0.2">
      <c r="D4375" s="164"/>
    </row>
    <row r="4376" spans="4:4" x14ac:dyDescent="0.2">
      <c r="D4376" s="164"/>
    </row>
    <row r="4377" spans="4:4" x14ac:dyDescent="0.2">
      <c r="D4377" s="164"/>
    </row>
    <row r="4378" spans="4:4" x14ac:dyDescent="0.2">
      <c r="D4378" s="164"/>
    </row>
    <row r="4379" spans="4:4" x14ac:dyDescent="0.2">
      <c r="D4379" s="164"/>
    </row>
    <row r="4380" spans="4:4" x14ac:dyDescent="0.2">
      <c r="D4380" s="164"/>
    </row>
    <row r="4381" spans="4:4" x14ac:dyDescent="0.2">
      <c r="D4381" s="164"/>
    </row>
    <row r="4382" spans="4:4" x14ac:dyDescent="0.2">
      <c r="D4382" s="164"/>
    </row>
    <row r="4383" spans="4:4" x14ac:dyDescent="0.2">
      <c r="D4383" s="164"/>
    </row>
    <row r="4384" spans="4:4" x14ac:dyDescent="0.2">
      <c r="D4384" s="164"/>
    </row>
    <row r="4385" spans="4:4" x14ac:dyDescent="0.2">
      <c r="D4385" s="164"/>
    </row>
    <row r="4386" spans="4:4" x14ac:dyDescent="0.2">
      <c r="D4386" s="164"/>
    </row>
    <row r="4387" spans="4:4" x14ac:dyDescent="0.2">
      <c r="D4387" s="164"/>
    </row>
    <row r="4388" spans="4:4" x14ac:dyDescent="0.2">
      <c r="D4388" s="164"/>
    </row>
    <row r="4389" spans="4:4" x14ac:dyDescent="0.2">
      <c r="D4389" s="164"/>
    </row>
    <row r="4390" spans="4:4" x14ac:dyDescent="0.2">
      <c r="D4390" s="164"/>
    </row>
    <row r="4391" spans="4:4" x14ac:dyDescent="0.2">
      <c r="D4391" s="164"/>
    </row>
    <row r="4392" spans="4:4" x14ac:dyDescent="0.2">
      <c r="D4392" s="164"/>
    </row>
    <row r="4393" spans="4:4" x14ac:dyDescent="0.2">
      <c r="D4393" s="164"/>
    </row>
    <row r="4394" spans="4:4" x14ac:dyDescent="0.2">
      <c r="D4394" s="164"/>
    </row>
    <row r="4395" spans="4:4" x14ac:dyDescent="0.2">
      <c r="D4395" s="164"/>
    </row>
    <row r="4396" spans="4:4" x14ac:dyDescent="0.2">
      <c r="D4396" s="164"/>
    </row>
    <row r="4397" spans="4:4" x14ac:dyDescent="0.2">
      <c r="D4397" s="164"/>
    </row>
    <row r="4398" spans="4:4" x14ac:dyDescent="0.2">
      <c r="D4398" s="164"/>
    </row>
    <row r="4399" spans="4:4" x14ac:dyDescent="0.2">
      <c r="D4399" s="164"/>
    </row>
    <row r="4400" spans="4:4" x14ac:dyDescent="0.2">
      <c r="D4400" s="164"/>
    </row>
    <row r="4401" spans="4:4" x14ac:dyDescent="0.2">
      <c r="D4401" s="164"/>
    </row>
    <row r="4402" spans="4:4" x14ac:dyDescent="0.2">
      <c r="D4402" s="164"/>
    </row>
    <row r="4403" spans="4:4" x14ac:dyDescent="0.2">
      <c r="D4403" s="164"/>
    </row>
    <row r="4404" spans="4:4" x14ac:dyDescent="0.2">
      <c r="D4404" s="164"/>
    </row>
    <row r="4405" spans="4:4" x14ac:dyDescent="0.2">
      <c r="D4405" s="164"/>
    </row>
    <row r="4406" spans="4:4" x14ac:dyDescent="0.2">
      <c r="D4406" s="164"/>
    </row>
    <row r="4407" spans="4:4" x14ac:dyDescent="0.2">
      <c r="D4407" s="164"/>
    </row>
    <row r="4408" spans="4:4" x14ac:dyDescent="0.2">
      <c r="D4408" s="164"/>
    </row>
    <row r="4409" spans="4:4" x14ac:dyDescent="0.2">
      <c r="D4409" s="164"/>
    </row>
    <row r="4410" spans="4:4" x14ac:dyDescent="0.2">
      <c r="D4410" s="164"/>
    </row>
    <row r="4411" spans="4:4" x14ac:dyDescent="0.2">
      <c r="D4411" s="164"/>
    </row>
    <row r="4412" spans="4:4" x14ac:dyDescent="0.2">
      <c r="D4412" s="164"/>
    </row>
    <row r="4413" spans="4:4" x14ac:dyDescent="0.2">
      <c r="D4413" s="164"/>
    </row>
    <row r="4414" spans="4:4" x14ac:dyDescent="0.2">
      <c r="D4414" s="164"/>
    </row>
    <row r="4415" spans="4:4" x14ac:dyDescent="0.2">
      <c r="D4415" s="164"/>
    </row>
    <row r="4416" spans="4:4" x14ac:dyDescent="0.2">
      <c r="D4416" s="164"/>
    </row>
    <row r="4417" spans="4:4" x14ac:dyDescent="0.2">
      <c r="D4417" s="164"/>
    </row>
    <row r="4418" spans="4:4" x14ac:dyDescent="0.2">
      <c r="D4418" s="164"/>
    </row>
    <row r="4419" spans="4:4" x14ac:dyDescent="0.2">
      <c r="D4419" s="164"/>
    </row>
    <row r="4420" spans="4:4" x14ac:dyDescent="0.2">
      <c r="D4420" s="164"/>
    </row>
    <row r="4421" spans="4:4" x14ac:dyDescent="0.2">
      <c r="D4421" s="164"/>
    </row>
    <row r="4422" spans="4:4" x14ac:dyDescent="0.2">
      <c r="D4422" s="164"/>
    </row>
    <row r="4423" spans="4:4" x14ac:dyDescent="0.2">
      <c r="D4423" s="164"/>
    </row>
    <row r="4424" spans="4:4" x14ac:dyDescent="0.2">
      <c r="D4424" s="164"/>
    </row>
    <row r="4425" spans="4:4" x14ac:dyDescent="0.2">
      <c r="D4425" s="164"/>
    </row>
    <row r="4426" spans="4:4" x14ac:dyDescent="0.2">
      <c r="D4426" s="164"/>
    </row>
    <row r="4427" spans="4:4" x14ac:dyDescent="0.2">
      <c r="D4427" s="164"/>
    </row>
    <row r="4428" spans="4:4" x14ac:dyDescent="0.2">
      <c r="D4428" s="164"/>
    </row>
    <row r="4429" spans="4:4" x14ac:dyDescent="0.2">
      <c r="D4429" s="164"/>
    </row>
    <row r="4430" spans="4:4" x14ac:dyDescent="0.2">
      <c r="D4430" s="164"/>
    </row>
    <row r="4431" spans="4:4" x14ac:dyDescent="0.2">
      <c r="D4431" s="164"/>
    </row>
    <row r="4432" spans="4:4" x14ac:dyDescent="0.2">
      <c r="D4432" s="164"/>
    </row>
    <row r="4433" spans="4:4" x14ac:dyDescent="0.2">
      <c r="D4433" s="164"/>
    </row>
    <row r="4434" spans="4:4" x14ac:dyDescent="0.2">
      <c r="D4434" s="164"/>
    </row>
    <row r="4435" spans="4:4" x14ac:dyDescent="0.2">
      <c r="D4435" s="164"/>
    </row>
    <row r="4436" spans="4:4" x14ac:dyDescent="0.2">
      <c r="D4436" s="164"/>
    </row>
    <row r="4437" spans="4:4" x14ac:dyDescent="0.2">
      <c r="D4437" s="164"/>
    </row>
    <row r="4438" spans="4:4" x14ac:dyDescent="0.2">
      <c r="D4438" s="164"/>
    </row>
    <row r="4439" spans="4:4" x14ac:dyDescent="0.2">
      <c r="D4439" s="164"/>
    </row>
    <row r="4440" spans="4:4" x14ac:dyDescent="0.2">
      <c r="D4440" s="164"/>
    </row>
    <row r="4441" spans="4:4" x14ac:dyDescent="0.2">
      <c r="D4441" s="164"/>
    </row>
    <row r="4442" spans="4:4" x14ac:dyDescent="0.2">
      <c r="D4442" s="164"/>
    </row>
    <row r="4443" spans="4:4" x14ac:dyDescent="0.2">
      <c r="D4443" s="164"/>
    </row>
    <row r="4444" spans="4:4" x14ac:dyDescent="0.2">
      <c r="D4444" s="164"/>
    </row>
    <row r="4445" spans="4:4" x14ac:dyDescent="0.2">
      <c r="D4445" s="164"/>
    </row>
    <row r="4446" spans="4:4" x14ac:dyDescent="0.2">
      <c r="D4446" s="164"/>
    </row>
    <row r="4447" spans="4:4" x14ac:dyDescent="0.2">
      <c r="D4447" s="164"/>
    </row>
    <row r="4448" spans="4:4" x14ac:dyDescent="0.2">
      <c r="D4448" s="164"/>
    </row>
    <row r="4449" spans="4:4" x14ac:dyDescent="0.2">
      <c r="D4449" s="164"/>
    </row>
    <row r="4450" spans="4:4" x14ac:dyDescent="0.2">
      <c r="D4450" s="164"/>
    </row>
    <row r="4451" spans="4:4" x14ac:dyDescent="0.2">
      <c r="D4451" s="164"/>
    </row>
    <row r="4452" spans="4:4" x14ac:dyDescent="0.2">
      <c r="D4452" s="164"/>
    </row>
    <row r="4453" spans="4:4" x14ac:dyDescent="0.2">
      <c r="D4453" s="164"/>
    </row>
    <row r="4454" spans="4:4" x14ac:dyDescent="0.2">
      <c r="D4454" s="164"/>
    </row>
    <row r="4455" spans="4:4" x14ac:dyDescent="0.2">
      <c r="D4455" s="164"/>
    </row>
    <row r="4456" spans="4:4" x14ac:dyDescent="0.2">
      <c r="D4456" s="164"/>
    </row>
    <row r="4457" spans="4:4" x14ac:dyDescent="0.2">
      <c r="D4457" s="164"/>
    </row>
    <row r="4458" spans="4:4" x14ac:dyDescent="0.2">
      <c r="D4458" s="164"/>
    </row>
    <row r="4459" spans="4:4" x14ac:dyDescent="0.2">
      <c r="D4459" s="164"/>
    </row>
    <row r="4460" spans="4:4" x14ac:dyDescent="0.2">
      <c r="D4460" s="164"/>
    </row>
    <row r="4461" spans="4:4" x14ac:dyDescent="0.2">
      <c r="D4461" s="164"/>
    </row>
    <row r="4462" spans="4:4" x14ac:dyDescent="0.2">
      <c r="D4462" s="164"/>
    </row>
    <row r="4463" spans="4:4" x14ac:dyDescent="0.2">
      <c r="D4463" s="164"/>
    </row>
    <row r="4464" spans="4:4" x14ac:dyDescent="0.2">
      <c r="D4464" s="164"/>
    </row>
    <row r="4465" spans="4:4" x14ac:dyDescent="0.2">
      <c r="D4465" s="164"/>
    </row>
    <row r="4466" spans="4:4" x14ac:dyDescent="0.2">
      <c r="D4466" s="164"/>
    </row>
    <row r="4467" spans="4:4" x14ac:dyDescent="0.2">
      <c r="D4467" s="164"/>
    </row>
    <row r="4468" spans="4:4" x14ac:dyDescent="0.2">
      <c r="D4468" s="164"/>
    </row>
    <row r="4469" spans="4:4" x14ac:dyDescent="0.2">
      <c r="D4469" s="164"/>
    </row>
    <row r="4470" spans="4:4" x14ac:dyDescent="0.2">
      <c r="D4470" s="164"/>
    </row>
    <row r="4471" spans="4:4" x14ac:dyDescent="0.2">
      <c r="D4471" s="164"/>
    </row>
    <row r="4472" spans="4:4" x14ac:dyDescent="0.2">
      <c r="D4472" s="164"/>
    </row>
    <row r="4473" spans="4:4" x14ac:dyDescent="0.2">
      <c r="D4473" s="164"/>
    </row>
    <row r="4474" spans="4:4" x14ac:dyDescent="0.2">
      <c r="D4474" s="164"/>
    </row>
    <row r="4475" spans="4:4" x14ac:dyDescent="0.2">
      <c r="D4475" s="164"/>
    </row>
    <row r="4476" spans="4:4" x14ac:dyDescent="0.2">
      <c r="D4476" s="164"/>
    </row>
    <row r="4477" spans="4:4" x14ac:dyDescent="0.2">
      <c r="D4477" s="164"/>
    </row>
    <row r="4478" spans="4:4" x14ac:dyDescent="0.2">
      <c r="D4478" s="164"/>
    </row>
    <row r="4479" spans="4:4" x14ac:dyDescent="0.2">
      <c r="D4479" s="164"/>
    </row>
    <row r="4480" spans="4:4" x14ac:dyDescent="0.2">
      <c r="D4480" s="164"/>
    </row>
    <row r="4481" spans="4:4" x14ac:dyDescent="0.2">
      <c r="D4481" s="164"/>
    </row>
    <row r="4482" spans="4:4" x14ac:dyDescent="0.2">
      <c r="D4482" s="164"/>
    </row>
    <row r="4483" spans="4:4" x14ac:dyDescent="0.2">
      <c r="D4483" s="164"/>
    </row>
    <row r="4484" spans="4:4" x14ac:dyDescent="0.2">
      <c r="D4484" s="164"/>
    </row>
    <row r="4485" spans="4:4" x14ac:dyDescent="0.2">
      <c r="D4485" s="164"/>
    </row>
    <row r="4486" spans="4:4" x14ac:dyDescent="0.2">
      <c r="D4486" s="164"/>
    </row>
    <row r="4487" spans="4:4" x14ac:dyDescent="0.2">
      <c r="D4487" s="164"/>
    </row>
    <row r="4488" spans="4:4" x14ac:dyDescent="0.2">
      <c r="D4488" s="164"/>
    </row>
    <row r="4489" spans="4:4" x14ac:dyDescent="0.2">
      <c r="D4489" s="164"/>
    </row>
    <row r="4490" spans="4:4" x14ac:dyDescent="0.2">
      <c r="D4490" s="164"/>
    </row>
    <row r="4491" spans="4:4" x14ac:dyDescent="0.2">
      <c r="D4491" s="164"/>
    </row>
    <row r="4492" spans="4:4" x14ac:dyDescent="0.2">
      <c r="D4492" s="164"/>
    </row>
    <row r="4493" spans="4:4" x14ac:dyDescent="0.2">
      <c r="D4493" s="164"/>
    </row>
    <row r="4494" spans="4:4" x14ac:dyDescent="0.2">
      <c r="D4494" s="164"/>
    </row>
    <row r="4495" spans="4:4" x14ac:dyDescent="0.2">
      <c r="D4495" s="164"/>
    </row>
    <row r="4496" spans="4:4" x14ac:dyDescent="0.2">
      <c r="D4496" s="164"/>
    </row>
    <row r="4497" spans="4:4" x14ac:dyDescent="0.2">
      <c r="D4497" s="164"/>
    </row>
    <row r="4498" spans="4:4" x14ac:dyDescent="0.2">
      <c r="D4498" s="164"/>
    </row>
    <row r="4499" spans="4:4" x14ac:dyDescent="0.2">
      <c r="D4499" s="164"/>
    </row>
    <row r="4500" spans="4:4" x14ac:dyDescent="0.2">
      <c r="D4500" s="164"/>
    </row>
    <row r="4501" spans="4:4" x14ac:dyDescent="0.2">
      <c r="D4501" s="164"/>
    </row>
    <row r="4502" spans="4:4" x14ac:dyDescent="0.2">
      <c r="D4502" s="164"/>
    </row>
    <row r="4503" spans="4:4" x14ac:dyDescent="0.2">
      <c r="D4503" s="164"/>
    </row>
    <row r="4504" spans="4:4" x14ac:dyDescent="0.2">
      <c r="D4504" s="164"/>
    </row>
    <row r="4505" spans="4:4" x14ac:dyDescent="0.2">
      <c r="D4505" s="164"/>
    </row>
    <row r="4506" spans="4:4" x14ac:dyDescent="0.2">
      <c r="D4506" s="164"/>
    </row>
    <row r="4507" spans="4:4" x14ac:dyDescent="0.2">
      <c r="D4507" s="164"/>
    </row>
    <row r="4508" spans="4:4" x14ac:dyDescent="0.2">
      <c r="D4508" s="164"/>
    </row>
    <row r="4509" spans="4:4" x14ac:dyDescent="0.2">
      <c r="D4509" s="164"/>
    </row>
    <row r="4510" spans="4:4" x14ac:dyDescent="0.2">
      <c r="D4510" s="164"/>
    </row>
    <row r="4511" spans="4:4" x14ac:dyDescent="0.2">
      <c r="D4511" s="164"/>
    </row>
    <row r="4512" spans="4:4" x14ac:dyDescent="0.2">
      <c r="D4512" s="164"/>
    </row>
    <row r="4513" spans="4:4" x14ac:dyDescent="0.2">
      <c r="D4513" s="164"/>
    </row>
    <row r="4514" spans="4:4" x14ac:dyDescent="0.2">
      <c r="D4514" s="164"/>
    </row>
    <row r="4515" spans="4:4" x14ac:dyDescent="0.2">
      <c r="D4515" s="164"/>
    </row>
    <row r="4516" spans="4:4" x14ac:dyDescent="0.2">
      <c r="D4516" s="164"/>
    </row>
    <row r="4517" spans="4:4" x14ac:dyDescent="0.2">
      <c r="D4517" s="164"/>
    </row>
    <row r="4518" spans="4:4" x14ac:dyDescent="0.2">
      <c r="D4518" s="164"/>
    </row>
    <row r="4519" spans="4:4" x14ac:dyDescent="0.2">
      <c r="D4519" s="164"/>
    </row>
    <row r="4520" spans="4:4" x14ac:dyDescent="0.2">
      <c r="D4520" s="164"/>
    </row>
    <row r="4521" spans="4:4" x14ac:dyDescent="0.2">
      <c r="D4521" s="164"/>
    </row>
    <row r="4522" spans="4:4" x14ac:dyDescent="0.2">
      <c r="D4522" s="164"/>
    </row>
    <row r="4523" spans="4:4" x14ac:dyDescent="0.2">
      <c r="D4523" s="164"/>
    </row>
    <row r="4524" spans="4:4" x14ac:dyDescent="0.2">
      <c r="D4524" s="164"/>
    </row>
    <row r="4525" spans="4:4" x14ac:dyDescent="0.2">
      <c r="D4525" s="164"/>
    </row>
    <row r="4526" spans="4:4" x14ac:dyDescent="0.2">
      <c r="D4526" s="164"/>
    </row>
    <row r="4527" spans="4:4" x14ac:dyDescent="0.2">
      <c r="D4527" s="164"/>
    </row>
    <row r="4528" spans="4:4" x14ac:dyDescent="0.2">
      <c r="D4528" s="164"/>
    </row>
    <row r="4529" spans="4:4" x14ac:dyDescent="0.2">
      <c r="D4529" s="164"/>
    </row>
    <row r="4530" spans="4:4" x14ac:dyDescent="0.2">
      <c r="D4530" s="164"/>
    </row>
    <row r="4531" spans="4:4" x14ac:dyDescent="0.2">
      <c r="D4531" s="164"/>
    </row>
    <row r="4532" spans="4:4" x14ac:dyDescent="0.2">
      <c r="D4532" s="164"/>
    </row>
    <row r="4533" spans="4:4" x14ac:dyDescent="0.2">
      <c r="D4533" s="164"/>
    </row>
    <row r="4534" spans="4:4" x14ac:dyDescent="0.2">
      <c r="D4534" s="164"/>
    </row>
    <row r="4535" spans="4:4" x14ac:dyDescent="0.2">
      <c r="D4535" s="164"/>
    </row>
    <row r="4536" spans="4:4" x14ac:dyDescent="0.2">
      <c r="D4536" s="164"/>
    </row>
    <row r="4537" spans="4:4" x14ac:dyDescent="0.2">
      <c r="D4537" s="164"/>
    </row>
    <row r="4538" spans="4:4" x14ac:dyDescent="0.2">
      <c r="D4538" s="164"/>
    </row>
    <row r="4539" spans="4:4" x14ac:dyDescent="0.2">
      <c r="D4539" s="164"/>
    </row>
    <row r="4540" spans="4:4" x14ac:dyDescent="0.2">
      <c r="D4540" s="164"/>
    </row>
    <row r="4541" spans="4:4" x14ac:dyDescent="0.2">
      <c r="D4541" s="164"/>
    </row>
    <row r="4542" spans="4:4" x14ac:dyDescent="0.2">
      <c r="D4542" s="164"/>
    </row>
    <row r="4543" spans="4:4" x14ac:dyDescent="0.2">
      <c r="D4543" s="164"/>
    </row>
    <row r="4544" spans="4:4" x14ac:dyDescent="0.2">
      <c r="D4544" s="164"/>
    </row>
    <row r="4545" spans="4:4" x14ac:dyDescent="0.2">
      <c r="D4545" s="164"/>
    </row>
    <row r="4546" spans="4:4" x14ac:dyDescent="0.2">
      <c r="D4546" s="164"/>
    </row>
    <row r="4547" spans="4:4" x14ac:dyDescent="0.2">
      <c r="D4547" s="164"/>
    </row>
    <row r="4548" spans="4:4" x14ac:dyDescent="0.2">
      <c r="D4548" s="164"/>
    </row>
    <row r="4549" spans="4:4" x14ac:dyDescent="0.2">
      <c r="D4549" s="164"/>
    </row>
    <row r="4550" spans="4:4" x14ac:dyDescent="0.2">
      <c r="D4550" s="164"/>
    </row>
    <row r="4551" spans="4:4" x14ac:dyDescent="0.2">
      <c r="D4551" s="164"/>
    </row>
    <row r="4552" spans="4:4" x14ac:dyDescent="0.2">
      <c r="D4552" s="164"/>
    </row>
    <row r="4553" spans="4:4" x14ac:dyDescent="0.2">
      <c r="D4553" s="164"/>
    </row>
    <row r="4554" spans="4:4" x14ac:dyDescent="0.2">
      <c r="D4554" s="164"/>
    </row>
    <row r="4555" spans="4:4" x14ac:dyDescent="0.2">
      <c r="D4555" s="164"/>
    </row>
    <row r="4556" spans="4:4" x14ac:dyDescent="0.2">
      <c r="D4556" s="164"/>
    </row>
    <row r="4557" spans="4:4" x14ac:dyDescent="0.2">
      <c r="D4557" s="164"/>
    </row>
    <row r="4558" spans="4:4" x14ac:dyDescent="0.2">
      <c r="D4558" s="164"/>
    </row>
    <row r="4559" spans="4:4" x14ac:dyDescent="0.2">
      <c r="D4559" s="164"/>
    </row>
    <row r="4560" spans="4:4" x14ac:dyDescent="0.2">
      <c r="D4560" s="164"/>
    </row>
    <row r="4561" spans="4:4" x14ac:dyDescent="0.2">
      <c r="D4561" s="164"/>
    </row>
    <row r="4562" spans="4:4" x14ac:dyDescent="0.2">
      <c r="D4562" s="164"/>
    </row>
    <row r="4563" spans="4:4" x14ac:dyDescent="0.2">
      <c r="D4563" s="164"/>
    </row>
    <row r="4564" spans="4:4" x14ac:dyDescent="0.2">
      <c r="D4564" s="164"/>
    </row>
    <row r="4565" spans="4:4" x14ac:dyDescent="0.2">
      <c r="D4565" s="164"/>
    </row>
    <row r="4566" spans="4:4" x14ac:dyDescent="0.2">
      <c r="D4566" s="164"/>
    </row>
    <row r="4567" spans="4:4" x14ac:dyDescent="0.2">
      <c r="D4567" s="164"/>
    </row>
    <row r="4568" spans="4:4" x14ac:dyDescent="0.2">
      <c r="D4568" s="164"/>
    </row>
    <row r="4569" spans="4:4" x14ac:dyDescent="0.2">
      <c r="D4569" s="164"/>
    </row>
    <row r="4570" spans="4:4" x14ac:dyDescent="0.2">
      <c r="D4570" s="164"/>
    </row>
    <row r="4571" spans="4:4" x14ac:dyDescent="0.2">
      <c r="D4571" s="164"/>
    </row>
    <row r="4572" spans="4:4" x14ac:dyDescent="0.2">
      <c r="D4572" s="164"/>
    </row>
    <row r="4573" spans="4:4" x14ac:dyDescent="0.2">
      <c r="D4573" s="164"/>
    </row>
    <row r="4574" spans="4:4" x14ac:dyDescent="0.2">
      <c r="D4574" s="164"/>
    </row>
    <row r="4575" spans="4:4" x14ac:dyDescent="0.2">
      <c r="D4575" s="164"/>
    </row>
    <row r="4576" spans="4:4" x14ac:dyDescent="0.2">
      <c r="D4576" s="164"/>
    </row>
    <row r="4577" spans="4:4" x14ac:dyDescent="0.2">
      <c r="D4577" s="164"/>
    </row>
    <row r="4578" spans="4:4" x14ac:dyDescent="0.2">
      <c r="D4578" s="164"/>
    </row>
    <row r="4579" spans="4:4" x14ac:dyDescent="0.2">
      <c r="D4579" s="164"/>
    </row>
    <row r="4580" spans="4:4" x14ac:dyDescent="0.2">
      <c r="D4580" s="164"/>
    </row>
    <row r="4581" spans="4:4" x14ac:dyDescent="0.2">
      <c r="D4581" s="164"/>
    </row>
    <row r="4582" spans="4:4" x14ac:dyDescent="0.2">
      <c r="D4582" s="164"/>
    </row>
    <row r="4583" spans="4:4" x14ac:dyDescent="0.2">
      <c r="D4583" s="164"/>
    </row>
    <row r="4584" spans="4:4" x14ac:dyDescent="0.2">
      <c r="D4584" s="164"/>
    </row>
    <row r="4585" spans="4:4" x14ac:dyDescent="0.2">
      <c r="D4585" s="164"/>
    </row>
    <row r="4586" spans="4:4" x14ac:dyDescent="0.2">
      <c r="D4586" s="164"/>
    </row>
    <row r="4587" spans="4:4" x14ac:dyDescent="0.2">
      <c r="D4587" s="164"/>
    </row>
    <row r="4588" spans="4:4" x14ac:dyDescent="0.2">
      <c r="D4588" s="164"/>
    </row>
    <row r="4589" spans="4:4" x14ac:dyDescent="0.2">
      <c r="D4589" s="164"/>
    </row>
    <row r="4590" spans="4:4" x14ac:dyDescent="0.2">
      <c r="D4590" s="164"/>
    </row>
    <row r="4591" spans="4:4" x14ac:dyDescent="0.2">
      <c r="D4591" s="164"/>
    </row>
    <row r="4592" spans="4:4" x14ac:dyDescent="0.2">
      <c r="D4592" s="164"/>
    </row>
    <row r="4593" spans="4:4" x14ac:dyDescent="0.2">
      <c r="D4593" s="164"/>
    </row>
    <row r="4594" spans="4:4" x14ac:dyDescent="0.2">
      <c r="D4594" s="164"/>
    </row>
    <row r="4595" spans="4:4" x14ac:dyDescent="0.2">
      <c r="D4595" s="164"/>
    </row>
    <row r="4596" spans="4:4" x14ac:dyDescent="0.2">
      <c r="D4596" s="164"/>
    </row>
    <row r="4597" spans="4:4" x14ac:dyDescent="0.2">
      <c r="D4597" s="164"/>
    </row>
    <row r="4598" spans="4:4" x14ac:dyDescent="0.2">
      <c r="D4598" s="164"/>
    </row>
    <row r="4599" spans="4:4" x14ac:dyDescent="0.2">
      <c r="D4599" s="164"/>
    </row>
    <row r="4600" spans="4:4" x14ac:dyDescent="0.2">
      <c r="D4600" s="164"/>
    </row>
    <row r="4601" spans="4:4" x14ac:dyDescent="0.2">
      <c r="D4601" s="164"/>
    </row>
    <row r="4602" spans="4:4" x14ac:dyDescent="0.2">
      <c r="D4602" s="164"/>
    </row>
    <row r="4603" spans="4:4" x14ac:dyDescent="0.2">
      <c r="D4603" s="164"/>
    </row>
    <row r="4604" spans="4:4" x14ac:dyDescent="0.2">
      <c r="D4604" s="164"/>
    </row>
    <row r="4605" spans="4:4" x14ac:dyDescent="0.2">
      <c r="D4605" s="164"/>
    </row>
    <row r="4606" spans="4:4" x14ac:dyDescent="0.2">
      <c r="D4606" s="164"/>
    </row>
    <row r="4607" spans="4:4" x14ac:dyDescent="0.2">
      <c r="D4607" s="164"/>
    </row>
    <row r="4608" spans="4:4" x14ac:dyDescent="0.2">
      <c r="D4608" s="164"/>
    </row>
    <row r="4609" spans="4:4" x14ac:dyDescent="0.2">
      <c r="D4609" s="164"/>
    </row>
    <row r="4610" spans="4:4" x14ac:dyDescent="0.2">
      <c r="D4610" s="164"/>
    </row>
    <row r="4611" spans="4:4" x14ac:dyDescent="0.2">
      <c r="D4611" s="164"/>
    </row>
    <row r="4612" spans="4:4" x14ac:dyDescent="0.2">
      <c r="D4612" s="164"/>
    </row>
    <row r="4613" spans="4:4" x14ac:dyDescent="0.2">
      <c r="D4613" s="164"/>
    </row>
    <row r="4614" spans="4:4" x14ac:dyDescent="0.2">
      <c r="D4614" s="164"/>
    </row>
    <row r="4615" spans="4:4" x14ac:dyDescent="0.2">
      <c r="D4615" s="164"/>
    </row>
    <row r="4616" spans="4:4" x14ac:dyDescent="0.2">
      <c r="D4616" s="164"/>
    </row>
    <row r="4617" spans="4:4" x14ac:dyDescent="0.2">
      <c r="D4617" s="164"/>
    </row>
    <row r="4618" spans="4:4" x14ac:dyDescent="0.2">
      <c r="D4618" s="164"/>
    </row>
    <row r="4619" spans="4:4" x14ac:dyDescent="0.2">
      <c r="D4619" s="164"/>
    </row>
    <row r="4620" spans="4:4" x14ac:dyDescent="0.2">
      <c r="D4620" s="164"/>
    </row>
    <row r="4621" spans="4:4" x14ac:dyDescent="0.2">
      <c r="D4621" s="164"/>
    </row>
    <row r="4622" spans="4:4" x14ac:dyDescent="0.2">
      <c r="D4622" s="164"/>
    </row>
    <row r="4623" spans="4:4" x14ac:dyDescent="0.2">
      <c r="D4623" s="164"/>
    </row>
    <row r="4624" spans="4:4" x14ac:dyDescent="0.2">
      <c r="D4624" s="164"/>
    </row>
    <row r="4625" spans="4:4" x14ac:dyDescent="0.2">
      <c r="D4625" s="164"/>
    </row>
    <row r="4626" spans="4:4" x14ac:dyDescent="0.2">
      <c r="D4626" s="164"/>
    </row>
    <row r="4627" spans="4:4" x14ac:dyDescent="0.2">
      <c r="D4627" s="164"/>
    </row>
    <row r="4628" spans="4:4" x14ac:dyDescent="0.2">
      <c r="D4628" s="164"/>
    </row>
    <row r="4629" spans="4:4" x14ac:dyDescent="0.2">
      <c r="D4629" s="164"/>
    </row>
    <row r="4630" spans="4:4" x14ac:dyDescent="0.2">
      <c r="D4630" s="164"/>
    </row>
    <row r="4631" spans="4:4" x14ac:dyDescent="0.2">
      <c r="D4631" s="164"/>
    </row>
    <row r="4632" spans="4:4" x14ac:dyDescent="0.2">
      <c r="D4632" s="164"/>
    </row>
    <row r="4633" spans="4:4" x14ac:dyDescent="0.2">
      <c r="D4633" s="164"/>
    </row>
    <row r="4634" spans="4:4" x14ac:dyDescent="0.2">
      <c r="D4634" s="164"/>
    </row>
    <row r="4635" spans="4:4" x14ac:dyDescent="0.2">
      <c r="D4635" s="164"/>
    </row>
    <row r="4636" spans="4:4" x14ac:dyDescent="0.2">
      <c r="D4636" s="164"/>
    </row>
    <row r="4637" spans="4:4" x14ac:dyDescent="0.2">
      <c r="D4637" s="164"/>
    </row>
    <row r="4638" spans="4:4" x14ac:dyDescent="0.2">
      <c r="D4638" s="164"/>
    </row>
    <row r="4639" spans="4:4" x14ac:dyDescent="0.2">
      <c r="D4639" s="164"/>
    </row>
    <row r="4640" spans="4:4" x14ac:dyDescent="0.2">
      <c r="D4640" s="164"/>
    </row>
    <row r="4641" spans="4:4" x14ac:dyDescent="0.2">
      <c r="D4641" s="164"/>
    </row>
    <row r="4642" spans="4:4" x14ac:dyDescent="0.2">
      <c r="D4642" s="164"/>
    </row>
    <row r="4643" spans="4:4" x14ac:dyDescent="0.2">
      <c r="D4643" s="164"/>
    </row>
    <row r="4644" spans="4:4" x14ac:dyDescent="0.2">
      <c r="D4644" s="164"/>
    </row>
    <row r="4645" spans="4:4" x14ac:dyDescent="0.2">
      <c r="D4645" s="164"/>
    </row>
    <row r="4646" spans="4:4" x14ac:dyDescent="0.2">
      <c r="D4646" s="164"/>
    </row>
    <row r="4647" spans="4:4" x14ac:dyDescent="0.2">
      <c r="D4647" s="164"/>
    </row>
    <row r="4648" spans="4:4" x14ac:dyDescent="0.2">
      <c r="D4648" s="164"/>
    </row>
    <row r="4649" spans="4:4" x14ac:dyDescent="0.2">
      <c r="D4649" s="164"/>
    </row>
    <row r="4650" spans="4:4" x14ac:dyDescent="0.2">
      <c r="D4650" s="164"/>
    </row>
    <row r="4651" spans="4:4" x14ac:dyDescent="0.2">
      <c r="D4651" s="164"/>
    </row>
    <row r="4652" spans="4:4" x14ac:dyDescent="0.2">
      <c r="D4652" s="164"/>
    </row>
    <row r="4653" spans="4:4" x14ac:dyDescent="0.2">
      <c r="D4653" s="164"/>
    </row>
    <row r="4654" spans="4:4" x14ac:dyDescent="0.2">
      <c r="D4654" s="164"/>
    </row>
    <row r="4655" spans="4:4" x14ac:dyDescent="0.2">
      <c r="D4655" s="164"/>
    </row>
    <row r="4656" spans="4:4" x14ac:dyDescent="0.2">
      <c r="D4656" s="164"/>
    </row>
    <row r="4657" spans="4:4" x14ac:dyDescent="0.2">
      <c r="D4657" s="164"/>
    </row>
    <row r="4658" spans="4:4" x14ac:dyDescent="0.2">
      <c r="D4658" s="164"/>
    </row>
    <row r="4659" spans="4:4" x14ac:dyDescent="0.2">
      <c r="D4659" s="164"/>
    </row>
    <row r="4660" spans="4:4" x14ac:dyDescent="0.2">
      <c r="D4660" s="164"/>
    </row>
    <row r="4661" spans="4:4" x14ac:dyDescent="0.2">
      <c r="D4661" s="164"/>
    </row>
    <row r="4662" spans="4:4" x14ac:dyDescent="0.2">
      <c r="D4662" s="164"/>
    </row>
    <row r="4663" spans="4:4" x14ac:dyDescent="0.2">
      <c r="D4663" s="164"/>
    </row>
    <row r="4664" spans="4:4" x14ac:dyDescent="0.2">
      <c r="D4664" s="164"/>
    </row>
    <row r="4665" spans="4:4" x14ac:dyDescent="0.2">
      <c r="D4665" s="164"/>
    </row>
    <row r="4666" spans="4:4" x14ac:dyDescent="0.2">
      <c r="D4666" s="164"/>
    </row>
    <row r="4667" spans="4:4" x14ac:dyDescent="0.2">
      <c r="D4667" s="164"/>
    </row>
    <row r="4668" spans="4:4" x14ac:dyDescent="0.2">
      <c r="D4668" s="164"/>
    </row>
    <row r="4669" spans="4:4" x14ac:dyDescent="0.2">
      <c r="D4669" s="164"/>
    </row>
    <row r="4670" spans="4:4" x14ac:dyDescent="0.2">
      <c r="D4670" s="164"/>
    </row>
    <row r="4671" spans="4:4" x14ac:dyDescent="0.2">
      <c r="D4671" s="164"/>
    </row>
    <row r="4672" spans="4:4" x14ac:dyDescent="0.2">
      <c r="D4672" s="164"/>
    </row>
    <row r="4673" spans="4:4" x14ac:dyDescent="0.2">
      <c r="D4673" s="164"/>
    </row>
    <row r="4674" spans="4:4" x14ac:dyDescent="0.2">
      <c r="D4674" s="164"/>
    </row>
    <row r="4675" spans="4:4" x14ac:dyDescent="0.2">
      <c r="D4675" s="164"/>
    </row>
    <row r="4676" spans="4:4" x14ac:dyDescent="0.2">
      <c r="D4676" s="164"/>
    </row>
    <row r="4677" spans="4:4" x14ac:dyDescent="0.2">
      <c r="D4677" s="164"/>
    </row>
    <row r="4678" spans="4:4" x14ac:dyDescent="0.2">
      <c r="D4678" s="164"/>
    </row>
    <row r="4679" spans="4:4" x14ac:dyDescent="0.2">
      <c r="D4679" s="164"/>
    </row>
    <row r="4680" spans="4:4" x14ac:dyDescent="0.2">
      <c r="D4680" s="164"/>
    </row>
    <row r="4681" spans="4:4" x14ac:dyDescent="0.2">
      <c r="D4681" s="164"/>
    </row>
    <row r="4682" spans="4:4" x14ac:dyDescent="0.2">
      <c r="D4682" s="164"/>
    </row>
    <row r="4683" spans="4:4" x14ac:dyDescent="0.2">
      <c r="D4683" s="164"/>
    </row>
    <row r="4684" spans="4:4" x14ac:dyDescent="0.2">
      <c r="D4684" s="164"/>
    </row>
    <row r="4685" spans="4:4" x14ac:dyDescent="0.2">
      <c r="D4685" s="164"/>
    </row>
    <row r="4686" spans="4:4" x14ac:dyDescent="0.2">
      <c r="D4686" s="164"/>
    </row>
    <row r="4687" spans="4:4" x14ac:dyDescent="0.2">
      <c r="D4687" s="164"/>
    </row>
    <row r="4688" spans="4:4" x14ac:dyDescent="0.2">
      <c r="D4688" s="164"/>
    </row>
    <row r="4689" spans="4:4" x14ac:dyDescent="0.2">
      <c r="D4689" s="164"/>
    </row>
    <row r="4690" spans="4:4" x14ac:dyDescent="0.2">
      <c r="D4690" s="164"/>
    </row>
    <row r="4691" spans="4:4" x14ac:dyDescent="0.2">
      <c r="D4691" s="164"/>
    </row>
    <row r="4692" spans="4:4" x14ac:dyDescent="0.2">
      <c r="D4692" s="164"/>
    </row>
    <row r="4693" spans="4:4" x14ac:dyDescent="0.2">
      <c r="D4693" s="164"/>
    </row>
    <row r="4694" spans="4:4" x14ac:dyDescent="0.2">
      <c r="D4694" s="164"/>
    </row>
    <row r="4695" spans="4:4" x14ac:dyDescent="0.2">
      <c r="D4695" s="164"/>
    </row>
    <row r="4696" spans="4:4" x14ac:dyDescent="0.2">
      <c r="D4696" s="164"/>
    </row>
    <row r="4697" spans="4:4" x14ac:dyDescent="0.2">
      <c r="D4697" s="164"/>
    </row>
    <row r="4698" spans="4:4" x14ac:dyDescent="0.2">
      <c r="D4698" s="164"/>
    </row>
    <row r="4699" spans="4:4" x14ac:dyDescent="0.2">
      <c r="D4699" s="164"/>
    </row>
    <row r="4700" spans="4:4" x14ac:dyDescent="0.2">
      <c r="D4700" s="164"/>
    </row>
    <row r="4701" spans="4:4" x14ac:dyDescent="0.2">
      <c r="D4701" s="164"/>
    </row>
    <row r="4702" spans="4:4" x14ac:dyDescent="0.2">
      <c r="D4702" s="164"/>
    </row>
    <row r="4703" spans="4:4" x14ac:dyDescent="0.2">
      <c r="D4703" s="164"/>
    </row>
    <row r="4704" spans="4:4" x14ac:dyDescent="0.2">
      <c r="D4704" s="164"/>
    </row>
    <row r="4705" spans="4:4" x14ac:dyDescent="0.2">
      <c r="D4705" s="164"/>
    </row>
    <row r="4706" spans="4:4" x14ac:dyDescent="0.2">
      <c r="D4706" s="164"/>
    </row>
    <row r="4707" spans="4:4" x14ac:dyDescent="0.2">
      <c r="D4707" s="164"/>
    </row>
    <row r="4708" spans="4:4" x14ac:dyDescent="0.2">
      <c r="D4708" s="164"/>
    </row>
    <row r="4709" spans="4:4" x14ac:dyDescent="0.2">
      <c r="D4709" s="164"/>
    </row>
    <row r="4710" spans="4:4" x14ac:dyDescent="0.2">
      <c r="D4710" s="164"/>
    </row>
    <row r="4711" spans="4:4" x14ac:dyDescent="0.2">
      <c r="D4711" s="164"/>
    </row>
    <row r="4712" spans="4:4" x14ac:dyDescent="0.2">
      <c r="D4712" s="164"/>
    </row>
    <row r="4713" spans="4:4" x14ac:dyDescent="0.2">
      <c r="D4713" s="164"/>
    </row>
    <row r="4714" spans="4:4" x14ac:dyDescent="0.2">
      <c r="D4714" s="164"/>
    </row>
    <row r="4715" spans="4:4" x14ac:dyDescent="0.2">
      <c r="D4715" s="164"/>
    </row>
    <row r="4716" spans="4:4" x14ac:dyDescent="0.2">
      <c r="D4716" s="164"/>
    </row>
    <row r="4717" spans="4:4" x14ac:dyDescent="0.2">
      <c r="D4717" s="164"/>
    </row>
    <row r="4718" spans="4:4" x14ac:dyDescent="0.2">
      <c r="D4718" s="164"/>
    </row>
    <row r="4719" spans="4:4" x14ac:dyDescent="0.2">
      <c r="D4719" s="164"/>
    </row>
    <row r="4720" spans="4:4" x14ac:dyDescent="0.2">
      <c r="D4720" s="164"/>
    </row>
    <row r="4721" spans="4:4" x14ac:dyDescent="0.2">
      <c r="D4721" s="164"/>
    </row>
    <row r="4722" spans="4:4" x14ac:dyDescent="0.2">
      <c r="D4722" s="164"/>
    </row>
    <row r="4723" spans="4:4" x14ac:dyDescent="0.2">
      <c r="D4723" s="164"/>
    </row>
    <row r="4724" spans="4:4" x14ac:dyDescent="0.2">
      <c r="D4724" s="164"/>
    </row>
    <row r="4725" spans="4:4" x14ac:dyDescent="0.2">
      <c r="D4725" s="164"/>
    </row>
    <row r="4726" spans="4:4" x14ac:dyDescent="0.2">
      <c r="D4726" s="164"/>
    </row>
    <row r="4727" spans="4:4" x14ac:dyDescent="0.2">
      <c r="D4727" s="164"/>
    </row>
    <row r="4728" spans="4:4" x14ac:dyDescent="0.2">
      <c r="D4728" s="164"/>
    </row>
    <row r="4729" spans="4:4" x14ac:dyDescent="0.2">
      <c r="D4729" s="164"/>
    </row>
    <row r="4730" spans="4:4" x14ac:dyDescent="0.2">
      <c r="D4730" s="164"/>
    </row>
    <row r="4731" spans="4:4" x14ac:dyDescent="0.2">
      <c r="D4731" s="164"/>
    </row>
    <row r="4732" spans="4:4" x14ac:dyDescent="0.2">
      <c r="D4732" s="164"/>
    </row>
    <row r="4733" spans="4:4" x14ac:dyDescent="0.2">
      <c r="D4733" s="164"/>
    </row>
    <row r="4734" spans="4:4" x14ac:dyDescent="0.2">
      <c r="D4734" s="164"/>
    </row>
    <row r="4735" spans="4:4" x14ac:dyDescent="0.2">
      <c r="D4735" s="164"/>
    </row>
    <row r="4736" spans="4:4" x14ac:dyDescent="0.2">
      <c r="D4736" s="164"/>
    </row>
    <row r="4737" spans="4:4" x14ac:dyDescent="0.2">
      <c r="D4737" s="164"/>
    </row>
    <row r="4738" spans="4:4" x14ac:dyDescent="0.2">
      <c r="D4738" s="164"/>
    </row>
    <row r="4739" spans="4:4" x14ac:dyDescent="0.2">
      <c r="D4739" s="164"/>
    </row>
    <row r="4740" spans="4:4" x14ac:dyDescent="0.2">
      <c r="D4740" s="164"/>
    </row>
    <row r="4741" spans="4:4" x14ac:dyDescent="0.2">
      <c r="D4741" s="164"/>
    </row>
    <row r="4742" spans="4:4" x14ac:dyDescent="0.2">
      <c r="D4742" s="164"/>
    </row>
    <row r="4743" spans="4:4" x14ac:dyDescent="0.2">
      <c r="D4743" s="164"/>
    </row>
    <row r="4744" spans="4:4" x14ac:dyDescent="0.2">
      <c r="D4744" s="164"/>
    </row>
    <row r="4745" spans="4:4" x14ac:dyDescent="0.2">
      <c r="D4745" s="164"/>
    </row>
    <row r="4746" spans="4:4" x14ac:dyDescent="0.2">
      <c r="D4746" s="164"/>
    </row>
    <row r="4747" spans="4:4" x14ac:dyDescent="0.2">
      <c r="D4747" s="164"/>
    </row>
    <row r="4748" spans="4:4" x14ac:dyDescent="0.2">
      <c r="D4748" s="164"/>
    </row>
    <row r="4749" spans="4:4" x14ac:dyDescent="0.2">
      <c r="D4749" s="164"/>
    </row>
    <row r="4750" spans="4:4" x14ac:dyDescent="0.2">
      <c r="D4750" s="164"/>
    </row>
    <row r="4751" spans="4:4" x14ac:dyDescent="0.2">
      <c r="D4751" s="164"/>
    </row>
    <row r="4752" spans="4:4" x14ac:dyDescent="0.2">
      <c r="D4752" s="164"/>
    </row>
    <row r="4753" spans="4:4" x14ac:dyDescent="0.2">
      <c r="D4753" s="164"/>
    </row>
    <row r="4754" spans="4:4" x14ac:dyDescent="0.2">
      <c r="D4754" s="164"/>
    </row>
    <row r="4755" spans="4:4" x14ac:dyDescent="0.2">
      <c r="D4755" s="164"/>
    </row>
    <row r="4756" spans="4:4" x14ac:dyDescent="0.2">
      <c r="D4756" s="164"/>
    </row>
    <row r="4757" spans="4:4" x14ac:dyDescent="0.2">
      <c r="D4757" s="164"/>
    </row>
    <row r="4758" spans="4:4" x14ac:dyDescent="0.2">
      <c r="D4758" s="164"/>
    </row>
    <row r="4759" spans="4:4" x14ac:dyDescent="0.2">
      <c r="D4759" s="164"/>
    </row>
    <row r="4760" spans="4:4" x14ac:dyDescent="0.2">
      <c r="D4760" s="164"/>
    </row>
    <row r="4761" spans="4:4" x14ac:dyDescent="0.2">
      <c r="D4761" s="164"/>
    </row>
    <row r="4762" spans="4:4" x14ac:dyDescent="0.2">
      <c r="D4762" s="164"/>
    </row>
    <row r="4763" spans="4:4" x14ac:dyDescent="0.2">
      <c r="D4763" s="164"/>
    </row>
    <row r="4764" spans="4:4" x14ac:dyDescent="0.2">
      <c r="D4764" s="164"/>
    </row>
    <row r="4765" spans="4:4" x14ac:dyDescent="0.2">
      <c r="D4765" s="164"/>
    </row>
    <row r="4766" spans="4:4" x14ac:dyDescent="0.2">
      <c r="D4766" s="164"/>
    </row>
    <row r="4767" spans="4:4" x14ac:dyDescent="0.2">
      <c r="D4767" s="164"/>
    </row>
    <row r="4768" spans="4:4" x14ac:dyDescent="0.2">
      <c r="D4768" s="164"/>
    </row>
    <row r="4769" spans="4:4" x14ac:dyDescent="0.2">
      <c r="D4769" s="164"/>
    </row>
    <row r="4770" spans="4:4" x14ac:dyDescent="0.2">
      <c r="D4770" s="164"/>
    </row>
    <row r="4771" spans="4:4" x14ac:dyDescent="0.2">
      <c r="D4771" s="164"/>
    </row>
    <row r="4772" spans="4:4" x14ac:dyDescent="0.2">
      <c r="D4772" s="164"/>
    </row>
    <row r="4773" spans="4:4" x14ac:dyDescent="0.2">
      <c r="D4773" s="164"/>
    </row>
    <row r="4774" spans="4:4" x14ac:dyDescent="0.2">
      <c r="D4774" s="164"/>
    </row>
    <row r="4775" spans="4:4" x14ac:dyDescent="0.2">
      <c r="D4775" s="164"/>
    </row>
    <row r="4776" spans="4:4" x14ac:dyDescent="0.2">
      <c r="D4776" s="164"/>
    </row>
    <row r="4777" spans="4:4" x14ac:dyDescent="0.2">
      <c r="D4777" s="164"/>
    </row>
    <row r="4778" spans="4:4" x14ac:dyDescent="0.2">
      <c r="D4778" s="164"/>
    </row>
    <row r="4779" spans="4:4" x14ac:dyDescent="0.2">
      <c r="D4779" s="164"/>
    </row>
    <row r="4780" spans="4:4" x14ac:dyDescent="0.2">
      <c r="D4780" s="164"/>
    </row>
    <row r="4781" spans="4:4" x14ac:dyDescent="0.2">
      <c r="D4781" s="164"/>
    </row>
    <row r="4782" spans="4:4" x14ac:dyDescent="0.2">
      <c r="D4782" s="164"/>
    </row>
    <row r="4783" spans="4:4" x14ac:dyDescent="0.2">
      <c r="D4783" s="164"/>
    </row>
    <row r="4784" spans="4:4" x14ac:dyDescent="0.2">
      <c r="D4784" s="164"/>
    </row>
    <row r="4785" spans="4:4" x14ac:dyDescent="0.2">
      <c r="D4785" s="164"/>
    </row>
    <row r="4786" spans="4:4" x14ac:dyDescent="0.2">
      <c r="D4786" s="164"/>
    </row>
    <row r="4787" spans="4:4" x14ac:dyDescent="0.2">
      <c r="D4787" s="164"/>
    </row>
    <row r="4788" spans="4:4" x14ac:dyDescent="0.2">
      <c r="D4788" s="164"/>
    </row>
    <row r="4789" spans="4:4" x14ac:dyDescent="0.2">
      <c r="D4789" s="164"/>
    </row>
    <row r="4790" spans="4:4" x14ac:dyDescent="0.2">
      <c r="D4790" s="164"/>
    </row>
    <row r="4791" spans="4:4" x14ac:dyDescent="0.2">
      <c r="D4791" s="164"/>
    </row>
    <row r="4792" spans="4:4" x14ac:dyDescent="0.2">
      <c r="D4792" s="164"/>
    </row>
    <row r="4793" spans="4:4" x14ac:dyDescent="0.2">
      <c r="D4793" s="164"/>
    </row>
    <row r="4794" spans="4:4" x14ac:dyDescent="0.2">
      <c r="D4794" s="164"/>
    </row>
    <row r="4795" spans="4:4" x14ac:dyDescent="0.2">
      <c r="D4795" s="164"/>
    </row>
    <row r="4796" spans="4:4" x14ac:dyDescent="0.2">
      <c r="D4796" s="164"/>
    </row>
    <row r="4797" spans="4:4" x14ac:dyDescent="0.2">
      <c r="D4797" s="164"/>
    </row>
    <row r="4798" spans="4:4" x14ac:dyDescent="0.2">
      <c r="D4798" s="164"/>
    </row>
    <row r="4799" spans="4:4" x14ac:dyDescent="0.2">
      <c r="D4799" s="164"/>
    </row>
    <row r="4800" spans="4:4" x14ac:dyDescent="0.2">
      <c r="D4800" s="164"/>
    </row>
    <row r="4801" spans="4:4" x14ac:dyDescent="0.2">
      <c r="D4801" s="164"/>
    </row>
    <row r="4802" spans="4:4" x14ac:dyDescent="0.2">
      <c r="D4802" s="164"/>
    </row>
    <row r="4803" spans="4:4" x14ac:dyDescent="0.2">
      <c r="D4803" s="164"/>
    </row>
    <row r="4804" spans="4:4" x14ac:dyDescent="0.2">
      <c r="D4804" s="164"/>
    </row>
    <row r="4805" spans="4:4" x14ac:dyDescent="0.2">
      <c r="D4805" s="164"/>
    </row>
    <row r="4806" spans="4:4" x14ac:dyDescent="0.2">
      <c r="D4806" s="164"/>
    </row>
    <row r="4807" spans="4:4" x14ac:dyDescent="0.2">
      <c r="D4807" s="164"/>
    </row>
    <row r="4808" spans="4:4" x14ac:dyDescent="0.2">
      <c r="D4808" s="164"/>
    </row>
    <row r="4809" spans="4:4" x14ac:dyDescent="0.2">
      <c r="D4809" s="164"/>
    </row>
    <row r="4810" spans="4:4" x14ac:dyDescent="0.2">
      <c r="D4810" s="164"/>
    </row>
    <row r="4811" spans="4:4" x14ac:dyDescent="0.2">
      <c r="D4811" s="164"/>
    </row>
    <row r="4812" spans="4:4" x14ac:dyDescent="0.2">
      <c r="D4812" s="164"/>
    </row>
    <row r="4813" spans="4:4" x14ac:dyDescent="0.2">
      <c r="D4813" s="164"/>
    </row>
    <row r="4814" spans="4:4" x14ac:dyDescent="0.2">
      <c r="D4814" s="164"/>
    </row>
    <row r="4815" spans="4:4" x14ac:dyDescent="0.2">
      <c r="D4815" s="164"/>
    </row>
    <row r="4816" spans="4:4" x14ac:dyDescent="0.2">
      <c r="D4816" s="164"/>
    </row>
    <row r="4817" spans="4:4" x14ac:dyDescent="0.2">
      <c r="D4817" s="164"/>
    </row>
    <row r="4818" spans="4:4" x14ac:dyDescent="0.2">
      <c r="D4818" s="164"/>
    </row>
    <row r="4819" spans="4:4" x14ac:dyDescent="0.2">
      <c r="D4819" s="164"/>
    </row>
    <row r="4820" spans="4:4" x14ac:dyDescent="0.2">
      <c r="D4820" s="164"/>
    </row>
    <row r="4821" spans="4:4" x14ac:dyDescent="0.2">
      <c r="D4821" s="164"/>
    </row>
    <row r="4822" spans="4:4" x14ac:dyDescent="0.2">
      <c r="D4822" s="164"/>
    </row>
    <row r="4823" spans="4:4" x14ac:dyDescent="0.2">
      <c r="D4823" s="164"/>
    </row>
    <row r="4824" spans="4:4" x14ac:dyDescent="0.2">
      <c r="D4824" s="164"/>
    </row>
    <row r="4825" spans="4:4" x14ac:dyDescent="0.2">
      <c r="D4825" s="164"/>
    </row>
    <row r="4826" spans="4:4" x14ac:dyDescent="0.2">
      <c r="D4826" s="164"/>
    </row>
    <row r="4827" spans="4:4" x14ac:dyDescent="0.2">
      <c r="D4827" s="164"/>
    </row>
    <row r="4828" spans="4:4" x14ac:dyDescent="0.2">
      <c r="D4828" s="164"/>
    </row>
    <row r="4829" spans="4:4" x14ac:dyDescent="0.2">
      <c r="D4829" s="164"/>
    </row>
    <row r="4830" spans="4:4" x14ac:dyDescent="0.2">
      <c r="D4830" s="164"/>
    </row>
    <row r="4831" spans="4:4" x14ac:dyDescent="0.2">
      <c r="D4831" s="164"/>
    </row>
    <row r="4832" spans="4:4" x14ac:dyDescent="0.2">
      <c r="D4832" s="164"/>
    </row>
    <row r="4833" spans="4:4" x14ac:dyDescent="0.2">
      <c r="D4833" s="164"/>
    </row>
    <row r="4834" spans="4:4" x14ac:dyDescent="0.2">
      <c r="D4834" s="164"/>
    </row>
    <row r="4835" spans="4:4" x14ac:dyDescent="0.2">
      <c r="D4835" s="164"/>
    </row>
    <row r="4836" spans="4:4" x14ac:dyDescent="0.2">
      <c r="D4836" s="164"/>
    </row>
    <row r="4837" spans="4:4" x14ac:dyDescent="0.2">
      <c r="D4837" s="164"/>
    </row>
    <row r="4838" spans="4:4" x14ac:dyDescent="0.2">
      <c r="D4838" s="164"/>
    </row>
    <row r="4839" spans="4:4" x14ac:dyDescent="0.2">
      <c r="D4839" s="164"/>
    </row>
    <row r="4840" spans="4:4" x14ac:dyDescent="0.2">
      <c r="D4840" s="164"/>
    </row>
    <row r="4841" spans="4:4" x14ac:dyDescent="0.2">
      <c r="D4841" s="164"/>
    </row>
    <row r="4842" spans="4:4" x14ac:dyDescent="0.2">
      <c r="D4842" s="164"/>
    </row>
    <row r="4843" spans="4:4" x14ac:dyDescent="0.2">
      <c r="D4843" s="164"/>
    </row>
    <row r="4844" spans="4:4" x14ac:dyDescent="0.2">
      <c r="D4844" s="164"/>
    </row>
    <row r="4845" spans="4:4" x14ac:dyDescent="0.2">
      <c r="D4845" s="164"/>
    </row>
    <row r="4846" spans="4:4" x14ac:dyDescent="0.2">
      <c r="D4846" s="164"/>
    </row>
    <row r="4847" spans="4:4" x14ac:dyDescent="0.2">
      <c r="D4847" s="164"/>
    </row>
    <row r="4848" spans="4:4" x14ac:dyDescent="0.2">
      <c r="D4848" s="164"/>
    </row>
    <row r="4849" spans="4:4" x14ac:dyDescent="0.2">
      <c r="D4849" s="164"/>
    </row>
    <row r="4850" spans="4:4" x14ac:dyDescent="0.2">
      <c r="D4850" s="164"/>
    </row>
    <row r="4851" spans="4:4" x14ac:dyDescent="0.2">
      <c r="D4851" s="164"/>
    </row>
    <row r="4852" spans="4:4" x14ac:dyDescent="0.2">
      <c r="D4852" s="164"/>
    </row>
    <row r="4853" spans="4:4" x14ac:dyDescent="0.2">
      <c r="D4853" s="164"/>
    </row>
    <row r="4854" spans="4:4" x14ac:dyDescent="0.2">
      <c r="D4854" s="164"/>
    </row>
    <row r="4855" spans="4:4" x14ac:dyDescent="0.2">
      <c r="D4855" s="164"/>
    </row>
    <row r="4856" spans="4:4" x14ac:dyDescent="0.2">
      <c r="D4856" s="164"/>
    </row>
    <row r="4857" spans="4:4" x14ac:dyDescent="0.2">
      <c r="D4857" s="164"/>
    </row>
    <row r="4858" spans="4:4" x14ac:dyDescent="0.2">
      <c r="D4858" s="164"/>
    </row>
    <row r="4859" spans="4:4" x14ac:dyDescent="0.2">
      <c r="D4859" s="164"/>
    </row>
    <row r="4860" spans="4:4" x14ac:dyDescent="0.2">
      <c r="D4860" s="164"/>
    </row>
    <row r="4861" spans="4:4" x14ac:dyDescent="0.2">
      <c r="D4861" s="164"/>
    </row>
    <row r="4862" spans="4:4" x14ac:dyDescent="0.2">
      <c r="D4862" s="164"/>
    </row>
    <row r="4863" spans="4:4" x14ac:dyDescent="0.2">
      <c r="D4863" s="164"/>
    </row>
    <row r="4864" spans="4:4" x14ac:dyDescent="0.2">
      <c r="D4864" s="164"/>
    </row>
    <row r="4865" spans="4:4" x14ac:dyDescent="0.2">
      <c r="D4865" s="164"/>
    </row>
    <row r="4866" spans="4:4" x14ac:dyDescent="0.2">
      <c r="D4866" s="164"/>
    </row>
    <row r="4867" spans="4:4" x14ac:dyDescent="0.2">
      <c r="D4867" s="164"/>
    </row>
    <row r="4868" spans="4:4" x14ac:dyDescent="0.2">
      <c r="D4868" s="164"/>
    </row>
    <row r="4869" spans="4:4" x14ac:dyDescent="0.2">
      <c r="D4869" s="164"/>
    </row>
    <row r="4870" spans="4:4" x14ac:dyDescent="0.2">
      <c r="D4870" s="164"/>
    </row>
    <row r="4871" spans="4:4" x14ac:dyDescent="0.2">
      <c r="D4871" s="164"/>
    </row>
    <row r="4872" spans="4:4" x14ac:dyDescent="0.2">
      <c r="D4872" s="164"/>
    </row>
    <row r="4873" spans="4:4" x14ac:dyDescent="0.2">
      <c r="D4873" s="164"/>
    </row>
    <row r="4874" spans="4:4" x14ac:dyDescent="0.2">
      <c r="D4874" s="164"/>
    </row>
    <row r="4875" spans="4:4" x14ac:dyDescent="0.2">
      <c r="D4875" s="164"/>
    </row>
    <row r="4876" spans="4:4" x14ac:dyDescent="0.2">
      <c r="D4876" s="164"/>
    </row>
    <row r="4877" spans="4:4" x14ac:dyDescent="0.2">
      <c r="D4877" s="164"/>
    </row>
    <row r="4878" spans="4:4" x14ac:dyDescent="0.2">
      <c r="D4878" s="164"/>
    </row>
    <row r="4879" spans="4:4" x14ac:dyDescent="0.2">
      <c r="D4879" s="164"/>
    </row>
    <row r="4880" spans="4:4" x14ac:dyDescent="0.2">
      <c r="D4880" s="164"/>
    </row>
    <row r="4881" spans="4:4" x14ac:dyDescent="0.2">
      <c r="D4881" s="164"/>
    </row>
    <row r="4882" spans="4:4" x14ac:dyDescent="0.2">
      <c r="D4882" s="164"/>
    </row>
    <row r="4883" spans="4:4" x14ac:dyDescent="0.2">
      <c r="D4883" s="164"/>
    </row>
    <row r="4884" spans="4:4" x14ac:dyDescent="0.2">
      <c r="D4884" s="164"/>
    </row>
    <row r="4885" spans="4:4" x14ac:dyDescent="0.2">
      <c r="D4885" s="164"/>
    </row>
    <row r="4886" spans="4:4" x14ac:dyDescent="0.2">
      <c r="D4886" s="164"/>
    </row>
    <row r="4887" spans="4:4" x14ac:dyDescent="0.2">
      <c r="D4887" s="164"/>
    </row>
    <row r="4888" spans="4:4" x14ac:dyDescent="0.2">
      <c r="D4888" s="164"/>
    </row>
    <row r="4889" spans="4:4" x14ac:dyDescent="0.2">
      <c r="D4889" s="164"/>
    </row>
    <row r="4890" spans="4:4" x14ac:dyDescent="0.2">
      <c r="D4890" s="164"/>
    </row>
    <row r="4891" spans="4:4" x14ac:dyDescent="0.2">
      <c r="D4891" s="164"/>
    </row>
    <row r="4892" spans="4:4" x14ac:dyDescent="0.2">
      <c r="D4892" s="164"/>
    </row>
    <row r="4893" spans="4:4" x14ac:dyDescent="0.2">
      <c r="D4893" s="164"/>
    </row>
    <row r="4894" spans="4:4" x14ac:dyDescent="0.2">
      <c r="D4894" s="164"/>
    </row>
    <row r="4895" spans="4:4" x14ac:dyDescent="0.2">
      <c r="D4895" s="164"/>
    </row>
    <row r="4896" spans="4:4" x14ac:dyDescent="0.2">
      <c r="D4896" s="164"/>
    </row>
    <row r="4897" spans="4:4" x14ac:dyDescent="0.2">
      <c r="D4897" s="164"/>
    </row>
    <row r="4898" spans="4:4" x14ac:dyDescent="0.2">
      <c r="D4898" s="164"/>
    </row>
    <row r="4899" spans="4:4" x14ac:dyDescent="0.2">
      <c r="D4899" s="164"/>
    </row>
    <row r="4900" spans="4:4" x14ac:dyDescent="0.2">
      <c r="D4900" s="164"/>
    </row>
    <row r="4901" spans="4:4" x14ac:dyDescent="0.2">
      <c r="D4901" s="164"/>
    </row>
    <row r="4902" spans="4:4" x14ac:dyDescent="0.2">
      <c r="D4902" s="164"/>
    </row>
    <row r="4903" spans="4:4" x14ac:dyDescent="0.2">
      <c r="D4903" s="164"/>
    </row>
    <row r="4904" spans="4:4" x14ac:dyDescent="0.2">
      <c r="D4904" s="164"/>
    </row>
    <row r="4905" spans="4:4" x14ac:dyDescent="0.2">
      <c r="D4905" s="164"/>
    </row>
    <row r="4906" spans="4:4" x14ac:dyDescent="0.2">
      <c r="D4906" s="164"/>
    </row>
    <row r="4907" spans="4:4" x14ac:dyDescent="0.2">
      <c r="D4907" s="164"/>
    </row>
    <row r="4908" spans="4:4" x14ac:dyDescent="0.2">
      <c r="D4908" s="164"/>
    </row>
    <row r="4909" spans="4:4" x14ac:dyDescent="0.2">
      <c r="D4909" s="164"/>
    </row>
    <row r="4910" spans="4:4" x14ac:dyDescent="0.2">
      <c r="D4910" s="164"/>
    </row>
    <row r="4911" spans="4:4" x14ac:dyDescent="0.2">
      <c r="D4911" s="164"/>
    </row>
    <row r="4912" spans="4:4" x14ac:dyDescent="0.2">
      <c r="D4912" s="164"/>
    </row>
    <row r="4913" spans="4:4" x14ac:dyDescent="0.2">
      <c r="D4913" s="164"/>
    </row>
    <row r="4914" spans="4:4" x14ac:dyDescent="0.2">
      <c r="D4914" s="164"/>
    </row>
    <row r="4915" spans="4:4" x14ac:dyDescent="0.2">
      <c r="D4915" s="164"/>
    </row>
    <row r="4916" spans="4:4" x14ac:dyDescent="0.2">
      <c r="D4916" s="164"/>
    </row>
    <row r="4917" spans="4:4" x14ac:dyDescent="0.2">
      <c r="D4917" s="164"/>
    </row>
    <row r="4918" spans="4:4" x14ac:dyDescent="0.2">
      <c r="D4918" s="164"/>
    </row>
    <row r="4919" spans="4:4" x14ac:dyDescent="0.2">
      <c r="D4919" s="164"/>
    </row>
    <row r="4920" spans="4:4" x14ac:dyDescent="0.2">
      <c r="D4920" s="164"/>
    </row>
    <row r="4921" spans="4:4" x14ac:dyDescent="0.2">
      <c r="D4921" s="164"/>
    </row>
    <row r="4922" spans="4:4" x14ac:dyDescent="0.2">
      <c r="D4922" s="164"/>
    </row>
    <row r="4923" spans="4:4" x14ac:dyDescent="0.2">
      <c r="D4923" s="164"/>
    </row>
    <row r="4924" spans="4:4" x14ac:dyDescent="0.2">
      <c r="D4924" s="164"/>
    </row>
    <row r="4925" spans="4:4" x14ac:dyDescent="0.2">
      <c r="D4925" s="164"/>
    </row>
    <row r="4926" spans="4:4" x14ac:dyDescent="0.2">
      <c r="D4926" s="164"/>
    </row>
    <row r="4927" spans="4:4" x14ac:dyDescent="0.2">
      <c r="D4927" s="164"/>
    </row>
    <row r="4928" spans="4:4" x14ac:dyDescent="0.2">
      <c r="D4928" s="164"/>
    </row>
    <row r="4929" spans="4:4" x14ac:dyDescent="0.2">
      <c r="D4929" s="164"/>
    </row>
    <row r="4930" spans="4:4" x14ac:dyDescent="0.2">
      <c r="D4930" s="164"/>
    </row>
    <row r="4931" spans="4:4" x14ac:dyDescent="0.2">
      <c r="D4931" s="164"/>
    </row>
    <row r="4932" spans="4:4" x14ac:dyDescent="0.2">
      <c r="D4932" s="164"/>
    </row>
    <row r="4933" spans="4:4" x14ac:dyDescent="0.2">
      <c r="D4933" s="164"/>
    </row>
    <row r="4934" spans="4:4" x14ac:dyDescent="0.2">
      <c r="D4934" s="164"/>
    </row>
    <row r="4935" spans="4:4" x14ac:dyDescent="0.2">
      <c r="D4935" s="164"/>
    </row>
    <row r="4936" spans="4:4" x14ac:dyDescent="0.2">
      <c r="D4936" s="164"/>
    </row>
    <row r="4937" spans="4:4" x14ac:dyDescent="0.2">
      <c r="D4937" s="164"/>
    </row>
    <row r="4938" spans="4:4" x14ac:dyDescent="0.2">
      <c r="D4938" s="164"/>
    </row>
    <row r="4939" spans="4:4" x14ac:dyDescent="0.2">
      <c r="D4939" s="164"/>
    </row>
    <row r="4940" spans="4:4" x14ac:dyDescent="0.2">
      <c r="D4940" s="164"/>
    </row>
    <row r="4941" spans="4:4" x14ac:dyDescent="0.2">
      <c r="D4941" s="164"/>
    </row>
    <row r="4942" spans="4:4" x14ac:dyDescent="0.2">
      <c r="D4942" s="164"/>
    </row>
    <row r="4943" spans="4:4" x14ac:dyDescent="0.2">
      <c r="D4943" s="164"/>
    </row>
    <row r="4944" spans="4:4" x14ac:dyDescent="0.2">
      <c r="D4944" s="164"/>
    </row>
    <row r="4945" spans="4:4" x14ac:dyDescent="0.2">
      <c r="D4945" s="164"/>
    </row>
    <row r="4946" spans="4:4" x14ac:dyDescent="0.2">
      <c r="D4946" s="164"/>
    </row>
    <row r="4947" spans="4:4" x14ac:dyDescent="0.2">
      <c r="D4947" s="164"/>
    </row>
    <row r="4948" spans="4:4" x14ac:dyDescent="0.2">
      <c r="D4948" s="164"/>
    </row>
    <row r="4949" spans="4:4" x14ac:dyDescent="0.2">
      <c r="D4949" s="164"/>
    </row>
    <row r="4950" spans="4:4" x14ac:dyDescent="0.2">
      <c r="D4950" s="164"/>
    </row>
    <row r="4951" spans="4:4" x14ac:dyDescent="0.2">
      <c r="D4951" s="164"/>
    </row>
    <row r="4952" spans="4:4" x14ac:dyDescent="0.2">
      <c r="D4952" s="164"/>
    </row>
    <row r="4953" spans="4:4" x14ac:dyDescent="0.2">
      <c r="D4953" s="164"/>
    </row>
    <row r="4954" spans="4:4" x14ac:dyDescent="0.2">
      <c r="D4954" s="164"/>
    </row>
    <row r="4955" spans="4:4" x14ac:dyDescent="0.2">
      <c r="D4955" s="164"/>
    </row>
    <row r="4956" spans="4:4" x14ac:dyDescent="0.2">
      <c r="D4956" s="164"/>
    </row>
    <row r="4957" spans="4:4" x14ac:dyDescent="0.2">
      <c r="D4957" s="164"/>
    </row>
    <row r="4958" spans="4:4" x14ac:dyDescent="0.2">
      <c r="D4958" s="164"/>
    </row>
    <row r="4959" spans="4:4" x14ac:dyDescent="0.2">
      <c r="D4959" s="164"/>
    </row>
    <row r="4960" spans="4:4" x14ac:dyDescent="0.2">
      <c r="D4960" s="164"/>
    </row>
    <row r="4961" spans="4:4" x14ac:dyDescent="0.2">
      <c r="D4961" s="164"/>
    </row>
    <row r="4962" spans="4:4" x14ac:dyDescent="0.2">
      <c r="D4962" s="164"/>
    </row>
    <row r="4963" spans="4:4" x14ac:dyDescent="0.2">
      <c r="D4963" s="164"/>
    </row>
    <row r="4964" spans="4:4" x14ac:dyDescent="0.2">
      <c r="D4964" s="164"/>
    </row>
    <row r="4965" spans="4:4" x14ac:dyDescent="0.2">
      <c r="D4965" s="164"/>
    </row>
    <row r="4966" spans="4:4" x14ac:dyDescent="0.2">
      <c r="D4966" s="164"/>
    </row>
    <row r="4967" spans="4:4" x14ac:dyDescent="0.2">
      <c r="D4967" s="164"/>
    </row>
    <row r="4968" spans="4:4" x14ac:dyDescent="0.2">
      <c r="D4968" s="164"/>
    </row>
    <row r="4969" spans="4:4" x14ac:dyDescent="0.2">
      <c r="D4969" s="164"/>
    </row>
    <row r="4970" spans="4:4" x14ac:dyDescent="0.2">
      <c r="D4970" s="164"/>
    </row>
    <row r="4971" spans="4:4" x14ac:dyDescent="0.2">
      <c r="D4971" s="164"/>
    </row>
    <row r="4972" spans="4:4" x14ac:dyDescent="0.2">
      <c r="D4972" s="164"/>
    </row>
    <row r="4973" spans="4:4" x14ac:dyDescent="0.2">
      <c r="D4973" s="164"/>
    </row>
    <row r="4974" spans="4:4" x14ac:dyDescent="0.2">
      <c r="D4974" s="164"/>
    </row>
    <row r="4975" spans="4:4" x14ac:dyDescent="0.2">
      <c r="D4975" s="164"/>
    </row>
    <row r="4976" spans="4:4" x14ac:dyDescent="0.2">
      <c r="D4976" s="164"/>
    </row>
    <row r="4977" spans="4:4" x14ac:dyDescent="0.2">
      <c r="D4977" s="164"/>
    </row>
    <row r="4978" spans="4:4" x14ac:dyDescent="0.2">
      <c r="D4978" s="164"/>
    </row>
    <row r="4979" spans="4:4" x14ac:dyDescent="0.2">
      <c r="D4979" s="164"/>
    </row>
    <row r="4980" spans="4:4" x14ac:dyDescent="0.2">
      <c r="D4980" s="164"/>
    </row>
    <row r="4981" spans="4:4" x14ac:dyDescent="0.2">
      <c r="D4981" s="164"/>
    </row>
    <row r="4982" spans="4:4" x14ac:dyDescent="0.2">
      <c r="D4982" s="164"/>
    </row>
    <row r="4983" spans="4:4" x14ac:dyDescent="0.2">
      <c r="D4983" s="164"/>
    </row>
    <row r="4984" spans="4:4" x14ac:dyDescent="0.2">
      <c r="D4984" s="164"/>
    </row>
    <row r="4985" spans="4:4" x14ac:dyDescent="0.2">
      <c r="D4985" s="164"/>
    </row>
    <row r="4986" spans="4:4" x14ac:dyDescent="0.2">
      <c r="D4986" s="164"/>
    </row>
    <row r="4987" spans="4:4" x14ac:dyDescent="0.2">
      <c r="D4987" s="164"/>
    </row>
    <row r="4988" spans="4:4" x14ac:dyDescent="0.2">
      <c r="D4988" s="164"/>
    </row>
    <row r="4989" spans="4:4" x14ac:dyDescent="0.2">
      <c r="D4989" s="164"/>
    </row>
    <row r="4990" spans="4:4" x14ac:dyDescent="0.2">
      <c r="D4990" s="164"/>
    </row>
    <row r="4991" spans="4:4" x14ac:dyDescent="0.2">
      <c r="D4991" s="164"/>
    </row>
    <row r="4992" spans="4:4" x14ac:dyDescent="0.2">
      <c r="D4992" s="164"/>
    </row>
    <row r="4993" spans="4:4" x14ac:dyDescent="0.2">
      <c r="D4993" s="164"/>
    </row>
    <row r="4994" spans="4:4" x14ac:dyDescent="0.2">
      <c r="D4994" s="164"/>
    </row>
    <row r="4995" spans="4:4" x14ac:dyDescent="0.2">
      <c r="D4995" s="164"/>
    </row>
    <row r="4996" spans="4:4" x14ac:dyDescent="0.2">
      <c r="D4996" s="164"/>
    </row>
    <row r="4997" spans="4:4" x14ac:dyDescent="0.2">
      <c r="D4997" s="164"/>
    </row>
    <row r="4998" spans="4:4" x14ac:dyDescent="0.2">
      <c r="D4998" s="164"/>
    </row>
    <row r="4999" spans="4:4" x14ac:dyDescent="0.2">
      <c r="D4999" s="164"/>
    </row>
    <row r="5000" spans="4:4" x14ac:dyDescent="0.2">
      <c r="D5000" s="164"/>
    </row>
    <row r="5001" spans="4:4" x14ac:dyDescent="0.2">
      <c r="D5001" s="164"/>
    </row>
  </sheetData>
  <mergeCells count="64">
    <mergeCell ref="C735:G735"/>
    <mergeCell ref="C770:G770"/>
    <mergeCell ref="A780:C780"/>
    <mergeCell ref="A781:G785"/>
    <mergeCell ref="C609:G609"/>
    <mergeCell ref="C613:G613"/>
    <mergeCell ref="C620:G620"/>
    <mergeCell ref="C667:G667"/>
    <mergeCell ref="C670:G670"/>
    <mergeCell ref="C678:G678"/>
    <mergeCell ref="C607:G607"/>
    <mergeCell ref="C574:G574"/>
    <mergeCell ref="C577:G577"/>
    <mergeCell ref="C580:G580"/>
    <mergeCell ref="C583:G583"/>
    <mergeCell ref="C590:G590"/>
    <mergeCell ref="C593:G593"/>
    <mergeCell ref="C596:G596"/>
    <mergeCell ref="C598:G598"/>
    <mergeCell ref="C601:G601"/>
    <mergeCell ref="C603:G603"/>
    <mergeCell ref="C605:G605"/>
    <mergeCell ref="C571:G571"/>
    <mergeCell ref="C402:G402"/>
    <mergeCell ref="C405:G405"/>
    <mergeCell ref="C415:G415"/>
    <mergeCell ref="C440:G440"/>
    <mergeCell ref="C456:G456"/>
    <mergeCell ref="C468:G468"/>
    <mergeCell ref="C480:G480"/>
    <mergeCell ref="C481:G481"/>
    <mergeCell ref="C523:G523"/>
    <mergeCell ref="C563:G563"/>
    <mergeCell ref="C566:G566"/>
    <mergeCell ref="C368:G368"/>
    <mergeCell ref="C200:G200"/>
    <mergeCell ref="C201:G201"/>
    <mergeCell ref="C204:G204"/>
    <mergeCell ref="C205:G205"/>
    <mergeCell ref="C208:G208"/>
    <mergeCell ref="C209:G209"/>
    <mergeCell ref="C242:G242"/>
    <mergeCell ref="C246:G246"/>
    <mergeCell ref="C291:G291"/>
    <mergeCell ref="C300:G300"/>
    <mergeCell ref="C362:G362"/>
    <mergeCell ref="C195:G195"/>
    <mergeCell ref="C66:G66"/>
    <mergeCell ref="C104:G104"/>
    <mergeCell ref="C141:G141"/>
    <mergeCell ref="C144:G144"/>
    <mergeCell ref="C147:G147"/>
    <mergeCell ref="C150:G150"/>
    <mergeCell ref="C153:G153"/>
    <mergeCell ref="C186:G186"/>
    <mergeCell ref="C192:G192"/>
    <mergeCell ref="C193:G193"/>
    <mergeCell ref="C194:G194"/>
    <mergeCell ref="C47:G47"/>
    <mergeCell ref="A1:G1"/>
    <mergeCell ref="C2:G2"/>
    <mergeCell ref="C3:G3"/>
    <mergeCell ref="C4:G4"/>
    <mergeCell ref="C9:G9"/>
  </mergeCells>
  <pageMargins left="0.59055118110236204" right="0.23622047244094502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00" customWidth="1"/>
    <col min="3" max="3" width="38.28515625" style="100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2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7" t="s">
        <v>7</v>
      </c>
      <c r="B1" s="277"/>
      <c r="C1" s="277"/>
      <c r="D1" s="277"/>
      <c r="E1" s="277"/>
      <c r="F1" s="277"/>
      <c r="G1" s="277"/>
      <c r="AG1" t="s">
        <v>188</v>
      </c>
    </row>
    <row r="2" spans="1:60" ht="24.95" customHeight="1" x14ac:dyDescent="0.2">
      <c r="A2" s="165" t="s">
        <v>8</v>
      </c>
      <c r="B2" s="79" t="s">
        <v>41</v>
      </c>
      <c r="C2" s="278" t="s">
        <v>42</v>
      </c>
      <c r="D2" s="279"/>
      <c r="E2" s="279"/>
      <c r="F2" s="279"/>
      <c r="G2" s="280"/>
      <c r="AG2" t="s">
        <v>189</v>
      </c>
    </row>
    <row r="3" spans="1:60" ht="24.95" customHeight="1" x14ac:dyDescent="0.2">
      <c r="A3" s="165" t="s">
        <v>9</v>
      </c>
      <c r="B3" s="79" t="s">
        <v>44</v>
      </c>
      <c r="C3" s="278" t="s">
        <v>45</v>
      </c>
      <c r="D3" s="279"/>
      <c r="E3" s="279"/>
      <c r="F3" s="279"/>
      <c r="G3" s="280"/>
      <c r="AC3" s="100" t="s">
        <v>189</v>
      </c>
      <c r="AG3" t="s">
        <v>190</v>
      </c>
    </row>
    <row r="4" spans="1:60" ht="24.95" customHeight="1" x14ac:dyDescent="0.2">
      <c r="A4" s="166" t="s">
        <v>10</v>
      </c>
      <c r="B4" s="167" t="s">
        <v>48</v>
      </c>
      <c r="C4" s="281" t="s">
        <v>49</v>
      </c>
      <c r="D4" s="282"/>
      <c r="E4" s="282"/>
      <c r="F4" s="282"/>
      <c r="G4" s="283"/>
      <c r="AG4" t="s">
        <v>191</v>
      </c>
    </row>
    <row r="5" spans="1:60" x14ac:dyDescent="0.2">
      <c r="D5" s="164"/>
    </row>
    <row r="6" spans="1:60" ht="38.25" x14ac:dyDescent="0.2">
      <c r="A6" s="173" t="s">
        <v>192</v>
      </c>
      <c r="B6" s="171" t="s">
        <v>193</v>
      </c>
      <c r="C6" s="171" t="s">
        <v>194</v>
      </c>
      <c r="D6" s="172" t="s">
        <v>195</v>
      </c>
      <c r="E6" s="173" t="s">
        <v>196</v>
      </c>
      <c r="F6" s="168" t="s">
        <v>197</v>
      </c>
      <c r="G6" s="173" t="s">
        <v>31</v>
      </c>
      <c r="H6" s="174" t="s">
        <v>32</v>
      </c>
      <c r="I6" s="174" t="s">
        <v>198</v>
      </c>
      <c r="J6" s="174" t="s">
        <v>33</v>
      </c>
      <c r="K6" s="174" t="s">
        <v>199</v>
      </c>
      <c r="L6" s="174" t="s">
        <v>200</v>
      </c>
      <c r="M6" s="174" t="s">
        <v>201</v>
      </c>
      <c r="N6" s="174" t="s">
        <v>202</v>
      </c>
      <c r="O6" s="174" t="s">
        <v>203</v>
      </c>
      <c r="P6" s="174" t="s">
        <v>204</v>
      </c>
      <c r="Q6" s="174" t="s">
        <v>205</v>
      </c>
      <c r="R6" s="174" t="s">
        <v>206</v>
      </c>
      <c r="S6" s="174" t="s">
        <v>207</v>
      </c>
      <c r="T6" s="174" t="s">
        <v>208</v>
      </c>
      <c r="U6" s="174" t="s">
        <v>209</v>
      </c>
      <c r="V6" s="174" t="s">
        <v>210</v>
      </c>
    </row>
    <row r="7" spans="1:60" x14ac:dyDescent="0.2">
      <c r="A7" s="176" t="s">
        <v>211</v>
      </c>
      <c r="B7" s="179" t="s">
        <v>62</v>
      </c>
      <c r="C7" s="180" t="s">
        <v>63</v>
      </c>
      <c r="D7" s="216"/>
      <c r="E7" s="186"/>
      <c r="F7" s="190"/>
      <c r="G7" s="190">
        <f>SUMIF(AG8:AG64,"&lt;&gt;NOR",G8:G64)</f>
        <v>0</v>
      </c>
      <c r="H7" s="190"/>
      <c r="I7" s="190">
        <f>SUM(I8:I64)</f>
        <v>0</v>
      </c>
      <c r="J7" s="190"/>
      <c r="K7" s="190">
        <f>SUM(K8:K64)</f>
        <v>0</v>
      </c>
      <c r="L7" s="190"/>
      <c r="M7" s="190">
        <f>SUM(M8:M64)</f>
        <v>0</v>
      </c>
      <c r="N7" s="190"/>
      <c r="O7" s="190">
        <f>SUM(O8:O64)</f>
        <v>0</v>
      </c>
      <c r="P7" s="190"/>
      <c r="Q7" s="190">
        <f>SUM(Q8:Q64)</f>
        <v>0</v>
      </c>
      <c r="R7" s="190"/>
      <c r="S7" s="190"/>
      <c r="T7" s="190"/>
      <c r="U7" s="191">
        <f>SUM(U8:U64)</f>
        <v>0</v>
      </c>
      <c r="V7" s="190"/>
      <c r="AG7" t="s">
        <v>212</v>
      </c>
    </row>
    <row r="8" spans="1:60" outlineLevel="1" x14ac:dyDescent="0.2">
      <c r="A8" s="170">
        <v>1</v>
      </c>
      <c r="B8" s="181" t="s">
        <v>62</v>
      </c>
      <c r="C8" s="209" t="s">
        <v>1143</v>
      </c>
      <c r="D8" s="217" t="s">
        <v>303</v>
      </c>
      <c r="E8" s="187">
        <v>1.5</v>
      </c>
      <c r="F8" s="192"/>
      <c r="G8" s="193">
        <f t="shared" ref="G8:G39" si="0">ROUND(E8*F8,2)</f>
        <v>0</v>
      </c>
      <c r="H8" s="192"/>
      <c r="I8" s="193">
        <f t="shared" ref="I8:I39" si="1">ROUND(E8*H8,2)</f>
        <v>0</v>
      </c>
      <c r="J8" s="192"/>
      <c r="K8" s="193">
        <f t="shared" ref="K8:K39" si="2">ROUND(E8*J8,2)</f>
        <v>0</v>
      </c>
      <c r="L8" s="193">
        <v>15</v>
      </c>
      <c r="M8" s="193">
        <f t="shared" ref="M8:M39" si="3">G8*(1+L8/100)</f>
        <v>0</v>
      </c>
      <c r="N8" s="193">
        <v>0</v>
      </c>
      <c r="O8" s="193">
        <f t="shared" ref="O8:O39" si="4">ROUND(E8*N8,2)</f>
        <v>0</v>
      </c>
      <c r="P8" s="193">
        <v>0</v>
      </c>
      <c r="Q8" s="193">
        <f t="shared" ref="Q8:Q39" si="5">ROUND(E8*P8,2)</f>
        <v>0</v>
      </c>
      <c r="R8" s="193"/>
      <c r="S8" s="193" t="s">
        <v>269</v>
      </c>
      <c r="T8" s="193">
        <v>0</v>
      </c>
      <c r="U8" s="194">
        <f t="shared" ref="U8:U39" si="6">ROUND(E8*T8,2)</f>
        <v>0</v>
      </c>
      <c r="V8" s="193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 t="s">
        <v>1144</v>
      </c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</row>
    <row r="9" spans="1:60" outlineLevel="1" x14ac:dyDescent="0.2">
      <c r="A9" s="170">
        <v>2</v>
      </c>
      <c r="B9" s="181" t="s">
        <v>78</v>
      </c>
      <c r="C9" s="209" t="s">
        <v>1145</v>
      </c>
      <c r="D9" s="217" t="s">
        <v>303</v>
      </c>
      <c r="E9" s="187">
        <v>6</v>
      </c>
      <c r="F9" s="192"/>
      <c r="G9" s="193">
        <f t="shared" si="0"/>
        <v>0</v>
      </c>
      <c r="H9" s="192"/>
      <c r="I9" s="193">
        <f t="shared" si="1"/>
        <v>0</v>
      </c>
      <c r="J9" s="192"/>
      <c r="K9" s="193">
        <f t="shared" si="2"/>
        <v>0</v>
      </c>
      <c r="L9" s="193">
        <v>15</v>
      </c>
      <c r="M9" s="193">
        <f t="shared" si="3"/>
        <v>0</v>
      </c>
      <c r="N9" s="193">
        <v>0</v>
      </c>
      <c r="O9" s="193">
        <f t="shared" si="4"/>
        <v>0</v>
      </c>
      <c r="P9" s="193">
        <v>0</v>
      </c>
      <c r="Q9" s="193">
        <f t="shared" si="5"/>
        <v>0</v>
      </c>
      <c r="R9" s="193"/>
      <c r="S9" s="193" t="s">
        <v>269</v>
      </c>
      <c r="T9" s="193">
        <v>0</v>
      </c>
      <c r="U9" s="194">
        <f t="shared" si="6"/>
        <v>0</v>
      </c>
      <c r="V9" s="193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 t="s">
        <v>1144</v>
      </c>
      <c r="AH9" s="169"/>
      <c r="AI9" s="169"/>
      <c r="AJ9" s="169"/>
      <c r="AK9" s="169"/>
      <c r="AL9" s="169"/>
      <c r="AM9" s="169"/>
      <c r="AN9" s="169"/>
      <c r="AO9" s="169"/>
      <c r="AP9" s="169"/>
      <c r="AQ9" s="169"/>
      <c r="AR9" s="169"/>
      <c r="AS9" s="169"/>
      <c r="AT9" s="169"/>
      <c r="AU9" s="169"/>
      <c r="AV9" s="169"/>
      <c r="AW9" s="169"/>
      <c r="AX9" s="169"/>
      <c r="AY9" s="169"/>
      <c r="AZ9" s="169"/>
      <c r="BA9" s="169"/>
      <c r="BB9" s="169"/>
      <c r="BC9" s="169"/>
      <c r="BD9" s="169"/>
      <c r="BE9" s="169"/>
      <c r="BF9" s="169"/>
      <c r="BG9" s="169"/>
      <c r="BH9" s="169"/>
    </row>
    <row r="10" spans="1:60" ht="22.5" outlineLevel="1" x14ac:dyDescent="0.2">
      <c r="A10" s="170">
        <v>3</v>
      </c>
      <c r="B10" s="181" t="s">
        <v>81</v>
      </c>
      <c r="C10" s="209" t="s">
        <v>1146</v>
      </c>
      <c r="D10" s="217" t="s">
        <v>1147</v>
      </c>
      <c r="E10" s="187">
        <v>128</v>
      </c>
      <c r="F10" s="192"/>
      <c r="G10" s="193">
        <f t="shared" si="0"/>
        <v>0</v>
      </c>
      <c r="H10" s="192"/>
      <c r="I10" s="193">
        <f t="shared" si="1"/>
        <v>0</v>
      </c>
      <c r="J10" s="192"/>
      <c r="K10" s="193">
        <f t="shared" si="2"/>
        <v>0</v>
      </c>
      <c r="L10" s="193">
        <v>15</v>
      </c>
      <c r="M10" s="193">
        <f t="shared" si="3"/>
        <v>0</v>
      </c>
      <c r="N10" s="193">
        <v>0</v>
      </c>
      <c r="O10" s="193">
        <f t="shared" si="4"/>
        <v>0</v>
      </c>
      <c r="P10" s="193">
        <v>0</v>
      </c>
      <c r="Q10" s="193">
        <f t="shared" si="5"/>
        <v>0</v>
      </c>
      <c r="R10" s="193"/>
      <c r="S10" s="193" t="s">
        <v>269</v>
      </c>
      <c r="T10" s="193">
        <v>0</v>
      </c>
      <c r="U10" s="194">
        <f t="shared" si="6"/>
        <v>0</v>
      </c>
      <c r="V10" s="193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 t="s">
        <v>1144</v>
      </c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  <c r="AS10" s="169"/>
      <c r="AT10" s="169"/>
      <c r="AU10" s="169"/>
      <c r="AV10" s="169"/>
      <c r="AW10" s="169"/>
      <c r="AX10" s="169"/>
      <c r="AY10" s="169"/>
      <c r="AZ10" s="169"/>
      <c r="BA10" s="169"/>
      <c r="BB10" s="169"/>
      <c r="BC10" s="169"/>
      <c r="BD10" s="169"/>
      <c r="BE10" s="169"/>
      <c r="BF10" s="169"/>
      <c r="BG10" s="169"/>
      <c r="BH10" s="169"/>
    </row>
    <row r="11" spans="1:60" ht="22.5" outlineLevel="1" x14ac:dyDescent="0.2">
      <c r="A11" s="170">
        <v>4</v>
      </c>
      <c r="B11" s="181" t="s">
        <v>84</v>
      </c>
      <c r="C11" s="209" t="s">
        <v>1148</v>
      </c>
      <c r="D11" s="217" t="s">
        <v>1147</v>
      </c>
      <c r="E11" s="187">
        <v>5</v>
      </c>
      <c r="F11" s="192"/>
      <c r="G11" s="193">
        <f t="shared" si="0"/>
        <v>0</v>
      </c>
      <c r="H11" s="192"/>
      <c r="I11" s="193">
        <f t="shared" si="1"/>
        <v>0</v>
      </c>
      <c r="J11" s="192"/>
      <c r="K11" s="193">
        <f t="shared" si="2"/>
        <v>0</v>
      </c>
      <c r="L11" s="193">
        <v>15</v>
      </c>
      <c r="M11" s="193">
        <f t="shared" si="3"/>
        <v>0</v>
      </c>
      <c r="N11" s="193">
        <v>0</v>
      </c>
      <c r="O11" s="193">
        <f t="shared" si="4"/>
        <v>0</v>
      </c>
      <c r="P11" s="193">
        <v>0</v>
      </c>
      <c r="Q11" s="193">
        <f t="shared" si="5"/>
        <v>0</v>
      </c>
      <c r="R11" s="193"/>
      <c r="S11" s="193" t="s">
        <v>269</v>
      </c>
      <c r="T11" s="193">
        <v>0</v>
      </c>
      <c r="U11" s="194">
        <f t="shared" si="6"/>
        <v>0</v>
      </c>
      <c r="V11" s="193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 t="s">
        <v>1144</v>
      </c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69"/>
      <c r="BF11" s="169"/>
      <c r="BG11" s="169"/>
      <c r="BH11" s="169"/>
    </row>
    <row r="12" spans="1:60" ht="22.5" outlineLevel="1" x14ac:dyDescent="0.2">
      <c r="A12" s="170">
        <v>5</v>
      </c>
      <c r="B12" s="181" t="s">
        <v>87</v>
      </c>
      <c r="C12" s="209" t="s">
        <v>1149</v>
      </c>
      <c r="D12" s="217" t="s">
        <v>1147</v>
      </c>
      <c r="E12" s="187">
        <v>2</v>
      </c>
      <c r="F12" s="192"/>
      <c r="G12" s="193">
        <f t="shared" si="0"/>
        <v>0</v>
      </c>
      <c r="H12" s="192"/>
      <c r="I12" s="193">
        <f t="shared" si="1"/>
        <v>0</v>
      </c>
      <c r="J12" s="192"/>
      <c r="K12" s="193">
        <f t="shared" si="2"/>
        <v>0</v>
      </c>
      <c r="L12" s="193">
        <v>15</v>
      </c>
      <c r="M12" s="193">
        <f t="shared" si="3"/>
        <v>0</v>
      </c>
      <c r="N12" s="193">
        <v>0</v>
      </c>
      <c r="O12" s="193">
        <f t="shared" si="4"/>
        <v>0</v>
      </c>
      <c r="P12" s="193">
        <v>0</v>
      </c>
      <c r="Q12" s="193">
        <f t="shared" si="5"/>
        <v>0</v>
      </c>
      <c r="R12" s="193"/>
      <c r="S12" s="193" t="s">
        <v>269</v>
      </c>
      <c r="T12" s="193">
        <v>0</v>
      </c>
      <c r="U12" s="194">
        <f t="shared" si="6"/>
        <v>0</v>
      </c>
      <c r="V12" s="193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 t="s">
        <v>1144</v>
      </c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</row>
    <row r="13" spans="1:60" outlineLevel="1" x14ac:dyDescent="0.2">
      <c r="A13" s="170">
        <v>6</v>
      </c>
      <c r="B13" s="181" t="s">
        <v>90</v>
      </c>
      <c r="C13" s="209" t="s">
        <v>1150</v>
      </c>
      <c r="D13" s="217" t="s">
        <v>1147</v>
      </c>
      <c r="E13" s="187">
        <v>1</v>
      </c>
      <c r="F13" s="192"/>
      <c r="G13" s="193">
        <f t="shared" si="0"/>
        <v>0</v>
      </c>
      <c r="H13" s="192"/>
      <c r="I13" s="193">
        <f t="shared" si="1"/>
        <v>0</v>
      </c>
      <c r="J13" s="192"/>
      <c r="K13" s="193">
        <f t="shared" si="2"/>
        <v>0</v>
      </c>
      <c r="L13" s="193">
        <v>15</v>
      </c>
      <c r="M13" s="193">
        <f t="shared" si="3"/>
        <v>0</v>
      </c>
      <c r="N13" s="193">
        <v>0</v>
      </c>
      <c r="O13" s="193">
        <f t="shared" si="4"/>
        <v>0</v>
      </c>
      <c r="P13" s="193">
        <v>0</v>
      </c>
      <c r="Q13" s="193">
        <f t="shared" si="5"/>
        <v>0</v>
      </c>
      <c r="R13" s="193"/>
      <c r="S13" s="193" t="s">
        <v>269</v>
      </c>
      <c r="T13" s="193">
        <v>0</v>
      </c>
      <c r="U13" s="194">
        <f t="shared" si="6"/>
        <v>0</v>
      </c>
      <c r="V13" s="193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 t="s">
        <v>1144</v>
      </c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</row>
    <row r="14" spans="1:60" outlineLevel="1" x14ac:dyDescent="0.2">
      <c r="A14" s="170">
        <v>7</v>
      </c>
      <c r="B14" s="181" t="s">
        <v>100</v>
      </c>
      <c r="C14" s="209" t="s">
        <v>1151</v>
      </c>
      <c r="D14" s="217" t="s">
        <v>1147</v>
      </c>
      <c r="E14" s="187">
        <v>4</v>
      </c>
      <c r="F14" s="192"/>
      <c r="G14" s="193">
        <f t="shared" si="0"/>
        <v>0</v>
      </c>
      <c r="H14" s="192"/>
      <c r="I14" s="193">
        <f t="shared" si="1"/>
        <v>0</v>
      </c>
      <c r="J14" s="192"/>
      <c r="K14" s="193">
        <f t="shared" si="2"/>
        <v>0</v>
      </c>
      <c r="L14" s="193">
        <v>15</v>
      </c>
      <c r="M14" s="193">
        <f t="shared" si="3"/>
        <v>0</v>
      </c>
      <c r="N14" s="193">
        <v>0</v>
      </c>
      <c r="O14" s="193">
        <f t="shared" si="4"/>
        <v>0</v>
      </c>
      <c r="P14" s="193">
        <v>0</v>
      </c>
      <c r="Q14" s="193">
        <f t="shared" si="5"/>
        <v>0</v>
      </c>
      <c r="R14" s="193"/>
      <c r="S14" s="193" t="s">
        <v>269</v>
      </c>
      <c r="T14" s="193">
        <v>0</v>
      </c>
      <c r="U14" s="194">
        <f t="shared" si="6"/>
        <v>0</v>
      </c>
      <c r="V14" s="193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 t="s">
        <v>1144</v>
      </c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69"/>
      <c r="AT14" s="169"/>
      <c r="AU14" s="169"/>
      <c r="AV14" s="169"/>
      <c r="AW14" s="169"/>
      <c r="AX14" s="169"/>
      <c r="AY14" s="169"/>
      <c r="AZ14" s="169"/>
      <c r="BA14" s="169"/>
      <c r="BB14" s="169"/>
      <c r="BC14" s="169"/>
      <c r="BD14" s="169"/>
      <c r="BE14" s="169"/>
      <c r="BF14" s="169"/>
      <c r="BG14" s="169"/>
      <c r="BH14" s="169"/>
    </row>
    <row r="15" spans="1:60" outlineLevel="1" x14ac:dyDescent="0.2">
      <c r="A15" s="170">
        <v>8</v>
      </c>
      <c r="B15" s="181" t="s">
        <v>102</v>
      </c>
      <c r="C15" s="209" t="s">
        <v>1152</v>
      </c>
      <c r="D15" s="217" t="s">
        <v>1147</v>
      </c>
      <c r="E15" s="187">
        <v>5</v>
      </c>
      <c r="F15" s="192"/>
      <c r="G15" s="193">
        <f t="shared" si="0"/>
        <v>0</v>
      </c>
      <c r="H15" s="192"/>
      <c r="I15" s="193">
        <f t="shared" si="1"/>
        <v>0</v>
      </c>
      <c r="J15" s="192"/>
      <c r="K15" s="193">
        <f t="shared" si="2"/>
        <v>0</v>
      </c>
      <c r="L15" s="193">
        <v>15</v>
      </c>
      <c r="M15" s="193">
        <f t="shared" si="3"/>
        <v>0</v>
      </c>
      <c r="N15" s="193">
        <v>0</v>
      </c>
      <c r="O15" s="193">
        <f t="shared" si="4"/>
        <v>0</v>
      </c>
      <c r="P15" s="193">
        <v>0</v>
      </c>
      <c r="Q15" s="193">
        <f t="shared" si="5"/>
        <v>0</v>
      </c>
      <c r="R15" s="193"/>
      <c r="S15" s="193" t="s">
        <v>269</v>
      </c>
      <c r="T15" s="193">
        <v>0</v>
      </c>
      <c r="U15" s="194">
        <f t="shared" si="6"/>
        <v>0</v>
      </c>
      <c r="V15" s="193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 t="s">
        <v>1144</v>
      </c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  <c r="AS15" s="169"/>
      <c r="AT15" s="169"/>
      <c r="AU15" s="169"/>
      <c r="AV15" s="169"/>
      <c r="AW15" s="169"/>
      <c r="AX15" s="169"/>
      <c r="AY15" s="169"/>
      <c r="AZ15" s="169"/>
      <c r="BA15" s="169"/>
      <c r="BB15" s="169"/>
      <c r="BC15" s="169"/>
      <c r="BD15" s="169"/>
      <c r="BE15" s="169"/>
      <c r="BF15" s="169"/>
      <c r="BG15" s="169"/>
      <c r="BH15" s="169"/>
    </row>
    <row r="16" spans="1:60" outlineLevel="1" x14ac:dyDescent="0.2">
      <c r="A16" s="170">
        <v>9</v>
      </c>
      <c r="B16" s="181" t="s">
        <v>108</v>
      </c>
      <c r="C16" s="209" t="s">
        <v>1153</v>
      </c>
      <c r="D16" s="217" t="s">
        <v>1147</v>
      </c>
      <c r="E16" s="187">
        <v>5</v>
      </c>
      <c r="F16" s="192"/>
      <c r="G16" s="193">
        <f t="shared" si="0"/>
        <v>0</v>
      </c>
      <c r="H16" s="192"/>
      <c r="I16" s="193">
        <f t="shared" si="1"/>
        <v>0</v>
      </c>
      <c r="J16" s="192"/>
      <c r="K16" s="193">
        <f t="shared" si="2"/>
        <v>0</v>
      </c>
      <c r="L16" s="193">
        <v>15</v>
      </c>
      <c r="M16" s="193">
        <f t="shared" si="3"/>
        <v>0</v>
      </c>
      <c r="N16" s="193">
        <v>0</v>
      </c>
      <c r="O16" s="193">
        <f t="shared" si="4"/>
        <v>0</v>
      </c>
      <c r="P16" s="193">
        <v>0</v>
      </c>
      <c r="Q16" s="193">
        <f t="shared" si="5"/>
        <v>0</v>
      </c>
      <c r="R16" s="193"/>
      <c r="S16" s="193" t="s">
        <v>269</v>
      </c>
      <c r="T16" s="193">
        <v>0</v>
      </c>
      <c r="U16" s="194">
        <f t="shared" si="6"/>
        <v>0</v>
      </c>
      <c r="V16" s="193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 t="s">
        <v>1144</v>
      </c>
      <c r="AH16" s="169"/>
      <c r="AI16" s="169"/>
      <c r="AJ16" s="169"/>
      <c r="AK16" s="169"/>
      <c r="AL16" s="169"/>
      <c r="AM16" s="169"/>
      <c r="AN16" s="169"/>
      <c r="AO16" s="169"/>
      <c r="AP16" s="169"/>
      <c r="AQ16" s="169"/>
      <c r="AR16" s="169"/>
      <c r="AS16" s="169"/>
      <c r="AT16" s="169"/>
      <c r="AU16" s="169"/>
      <c r="AV16" s="169"/>
      <c r="AW16" s="169"/>
      <c r="AX16" s="169"/>
      <c r="AY16" s="169"/>
      <c r="AZ16" s="169"/>
      <c r="BA16" s="169"/>
      <c r="BB16" s="169"/>
      <c r="BC16" s="169"/>
      <c r="BD16" s="169"/>
      <c r="BE16" s="169"/>
      <c r="BF16" s="169"/>
      <c r="BG16" s="169"/>
      <c r="BH16" s="169"/>
    </row>
    <row r="17" spans="1:60" outlineLevel="1" x14ac:dyDescent="0.2">
      <c r="A17" s="170">
        <v>10</v>
      </c>
      <c r="B17" s="181" t="s">
        <v>65</v>
      </c>
      <c r="C17" s="209" t="s">
        <v>1154</v>
      </c>
      <c r="D17" s="217" t="s">
        <v>303</v>
      </c>
      <c r="E17" s="187">
        <v>650</v>
      </c>
      <c r="F17" s="192"/>
      <c r="G17" s="193">
        <f t="shared" si="0"/>
        <v>0</v>
      </c>
      <c r="H17" s="192"/>
      <c r="I17" s="193">
        <f t="shared" si="1"/>
        <v>0</v>
      </c>
      <c r="J17" s="192"/>
      <c r="K17" s="193">
        <f t="shared" si="2"/>
        <v>0</v>
      </c>
      <c r="L17" s="193">
        <v>15</v>
      </c>
      <c r="M17" s="193">
        <f t="shared" si="3"/>
        <v>0</v>
      </c>
      <c r="N17" s="193">
        <v>0</v>
      </c>
      <c r="O17" s="193">
        <f t="shared" si="4"/>
        <v>0</v>
      </c>
      <c r="P17" s="193">
        <v>0</v>
      </c>
      <c r="Q17" s="193">
        <f t="shared" si="5"/>
        <v>0</v>
      </c>
      <c r="R17" s="193"/>
      <c r="S17" s="193" t="s">
        <v>269</v>
      </c>
      <c r="T17" s="193">
        <v>0</v>
      </c>
      <c r="U17" s="194">
        <f t="shared" si="6"/>
        <v>0</v>
      </c>
      <c r="V17" s="193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 t="s">
        <v>1144</v>
      </c>
      <c r="AH17" s="169"/>
      <c r="AI17" s="169"/>
      <c r="AJ17" s="169"/>
      <c r="AK17" s="169"/>
      <c r="AL17" s="169"/>
      <c r="AM17" s="169"/>
      <c r="AN17" s="169"/>
      <c r="AO17" s="169"/>
      <c r="AP17" s="169"/>
      <c r="AQ17" s="169"/>
      <c r="AR17" s="169"/>
      <c r="AS17" s="169"/>
      <c r="AT17" s="169"/>
      <c r="AU17" s="169"/>
      <c r="AV17" s="169"/>
      <c r="AW17" s="169"/>
      <c r="AX17" s="169"/>
      <c r="AY17" s="169"/>
      <c r="AZ17" s="169"/>
      <c r="BA17" s="169"/>
      <c r="BB17" s="169"/>
      <c r="BC17" s="169"/>
      <c r="BD17" s="169"/>
      <c r="BE17" s="169"/>
      <c r="BF17" s="169"/>
      <c r="BG17" s="169"/>
      <c r="BH17" s="169"/>
    </row>
    <row r="18" spans="1:60" outlineLevel="1" x14ac:dyDescent="0.2">
      <c r="A18" s="170">
        <v>11</v>
      </c>
      <c r="B18" s="181" t="s">
        <v>67</v>
      </c>
      <c r="C18" s="209" t="s">
        <v>1155</v>
      </c>
      <c r="D18" s="217" t="s">
        <v>303</v>
      </c>
      <c r="E18" s="187">
        <v>842</v>
      </c>
      <c r="F18" s="192"/>
      <c r="G18" s="193">
        <f t="shared" si="0"/>
        <v>0</v>
      </c>
      <c r="H18" s="192"/>
      <c r="I18" s="193">
        <f t="shared" si="1"/>
        <v>0</v>
      </c>
      <c r="J18" s="192"/>
      <c r="K18" s="193">
        <f t="shared" si="2"/>
        <v>0</v>
      </c>
      <c r="L18" s="193">
        <v>15</v>
      </c>
      <c r="M18" s="193">
        <f t="shared" si="3"/>
        <v>0</v>
      </c>
      <c r="N18" s="193">
        <v>0</v>
      </c>
      <c r="O18" s="193">
        <f t="shared" si="4"/>
        <v>0</v>
      </c>
      <c r="P18" s="193">
        <v>0</v>
      </c>
      <c r="Q18" s="193">
        <f t="shared" si="5"/>
        <v>0</v>
      </c>
      <c r="R18" s="193"/>
      <c r="S18" s="193" t="s">
        <v>269</v>
      </c>
      <c r="T18" s="193">
        <v>0</v>
      </c>
      <c r="U18" s="194">
        <f t="shared" si="6"/>
        <v>0</v>
      </c>
      <c r="V18" s="193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 t="s">
        <v>1144</v>
      </c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69"/>
      <c r="BA18" s="169"/>
      <c r="BB18" s="169"/>
      <c r="BC18" s="169"/>
      <c r="BD18" s="169"/>
      <c r="BE18" s="169"/>
      <c r="BF18" s="169"/>
      <c r="BG18" s="169"/>
      <c r="BH18" s="169"/>
    </row>
    <row r="19" spans="1:60" outlineLevel="1" x14ac:dyDescent="0.2">
      <c r="A19" s="170">
        <v>12</v>
      </c>
      <c r="B19" s="181" t="s">
        <v>1156</v>
      </c>
      <c r="C19" s="209" t="s">
        <v>1157</v>
      </c>
      <c r="D19" s="217" t="s">
        <v>303</v>
      </c>
      <c r="E19" s="187">
        <v>32</v>
      </c>
      <c r="F19" s="192"/>
      <c r="G19" s="193">
        <f t="shared" si="0"/>
        <v>0</v>
      </c>
      <c r="H19" s="192"/>
      <c r="I19" s="193">
        <f t="shared" si="1"/>
        <v>0</v>
      </c>
      <c r="J19" s="192"/>
      <c r="K19" s="193">
        <f t="shared" si="2"/>
        <v>0</v>
      </c>
      <c r="L19" s="193">
        <v>15</v>
      </c>
      <c r="M19" s="193">
        <f t="shared" si="3"/>
        <v>0</v>
      </c>
      <c r="N19" s="193">
        <v>0</v>
      </c>
      <c r="O19" s="193">
        <f t="shared" si="4"/>
        <v>0</v>
      </c>
      <c r="P19" s="193">
        <v>0</v>
      </c>
      <c r="Q19" s="193">
        <f t="shared" si="5"/>
        <v>0</v>
      </c>
      <c r="R19" s="193"/>
      <c r="S19" s="193" t="s">
        <v>269</v>
      </c>
      <c r="T19" s="193">
        <v>0</v>
      </c>
      <c r="U19" s="194">
        <f t="shared" si="6"/>
        <v>0</v>
      </c>
      <c r="V19" s="193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 t="s">
        <v>1144</v>
      </c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69"/>
      <c r="BA19" s="169"/>
      <c r="BB19" s="169"/>
      <c r="BC19" s="169"/>
      <c r="BD19" s="169"/>
      <c r="BE19" s="169"/>
      <c r="BF19" s="169"/>
      <c r="BG19" s="169"/>
      <c r="BH19" s="169"/>
    </row>
    <row r="20" spans="1:60" outlineLevel="1" x14ac:dyDescent="0.2">
      <c r="A20" s="170">
        <v>13</v>
      </c>
      <c r="B20" s="181" t="s">
        <v>70</v>
      </c>
      <c r="C20" s="209" t="s">
        <v>1158</v>
      </c>
      <c r="D20" s="217" t="s">
        <v>303</v>
      </c>
      <c r="E20" s="187">
        <v>232</v>
      </c>
      <c r="F20" s="192"/>
      <c r="G20" s="193">
        <f t="shared" si="0"/>
        <v>0</v>
      </c>
      <c r="H20" s="192"/>
      <c r="I20" s="193">
        <f t="shared" si="1"/>
        <v>0</v>
      </c>
      <c r="J20" s="192"/>
      <c r="K20" s="193">
        <f t="shared" si="2"/>
        <v>0</v>
      </c>
      <c r="L20" s="193">
        <v>15</v>
      </c>
      <c r="M20" s="193">
        <f t="shared" si="3"/>
        <v>0</v>
      </c>
      <c r="N20" s="193">
        <v>0</v>
      </c>
      <c r="O20" s="193">
        <f t="shared" si="4"/>
        <v>0</v>
      </c>
      <c r="P20" s="193">
        <v>0</v>
      </c>
      <c r="Q20" s="193">
        <f t="shared" si="5"/>
        <v>0</v>
      </c>
      <c r="R20" s="193"/>
      <c r="S20" s="193" t="s">
        <v>269</v>
      </c>
      <c r="T20" s="193">
        <v>0</v>
      </c>
      <c r="U20" s="194">
        <f t="shared" si="6"/>
        <v>0</v>
      </c>
      <c r="V20" s="193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 t="s">
        <v>1144</v>
      </c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69"/>
      <c r="BA20" s="169"/>
      <c r="BB20" s="169"/>
      <c r="BC20" s="169"/>
      <c r="BD20" s="169"/>
      <c r="BE20" s="169"/>
      <c r="BF20" s="169"/>
      <c r="BG20" s="169"/>
      <c r="BH20" s="169"/>
    </row>
    <row r="21" spans="1:60" outlineLevel="1" x14ac:dyDescent="0.2">
      <c r="A21" s="170">
        <v>14</v>
      </c>
      <c r="B21" s="181" t="s">
        <v>1159</v>
      </c>
      <c r="C21" s="209" t="s">
        <v>1160</v>
      </c>
      <c r="D21" s="217" t="s">
        <v>303</v>
      </c>
      <c r="E21" s="187">
        <v>245</v>
      </c>
      <c r="F21" s="192"/>
      <c r="G21" s="193">
        <f t="shared" si="0"/>
        <v>0</v>
      </c>
      <c r="H21" s="192"/>
      <c r="I21" s="193">
        <f t="shared" si="1"/>
        <v>0</v>
      </c>
      <c r="J21" s="192"/>
      <c r="K21" s="193">
        <f t="shared" si="2"/>
        <v>0</v>
      </c>
      <c r="L21" s="193">
        <v>15</v>
      </c>
      <c r="M21" s="193">
        <f t="shared" si="3"/>
        <v>0</v>
      </c>
      <c r="N21" s="193">
        <v>0</v>
      </c>
      <c r="O21" s="193">
        <f t="shared" si="4"/>
        <v>0</v>
      </c>
      <c r="P21" s="193">
        <v>0</v>
      </c>
      <c r="Q21" s="193">
        <f t="shared" si="5"/>
        <v>0</v>
      </c>
      <c r="R21" s="193"/>
      <c r="S21" s="193" t="s">
        <v>269</v>
      </c>
      <c r="T21" s="193">
        <v>0</v>
      </c>
      <c r="U21" s="194">
        <f t="shared" si="6"/>
        <v>0</v>
      </c>
      <c r="V21" s="193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 t="s">
        <v>1144</v>
      </c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69"/>
      <c r="BA21" s="169"/>
      <c r="BB21" s="169"/>
      <c r="BC21" s="169"/>
      <c r="BD21" s="169"/>
      <c r="BE21" s="169"/>
      <c r="BF21" s="169"/>
      <c r="BG21" s="169"/>
      <c r="BH21" s="169"/>
    </row>
    <row r="22" spans="1:60" outlineLevel="1" x14ac:dyDescent="0.2">
      <c r="A22" s="170">
        <v>15</v>
      </c>
      <c r="B22" s="181" t="s">
        <v>72</v>
      </c>
      <c r="C22" s="209" t="s">
        <v>1161</v>
      </c>
      <c r="D22" s="217" t="s">
        <v>303</v>
      </c>
      <c r="E22" s="187">
        <v>44</v>
      </c>
      <c r="F22" s="192"/>
      <c r="G22" s="193">
        <f t="shared" si="0"/>
        <v>0</v>
      </c>
      <c r="H22" s="192"/>
      <c r="I22" s="193">
        <f t="shared" si="1"/>
        <v>0</v>
      </c>
      <c r="J22" s="192"/>
      <c r="K22" s="193">
        <f t="shared" si="2"/>
        <v>0</v>
      </c>
      <c r="L22" s="193">
        <v>15</v>
      </c>
      <c r="M22" s="193">
        <f t="shared" si="3"/>
        <v>0</v>
      </c>
      <c r="N22" s="193">
        <v>0</v>
      </c>
      <c r="O22" s="193">
        <f t="shared" si="4"/>
        <v>0</v>
      </c>
      <c r="P22" s="193">
        <v>0</v>
      </c>
      <c r="Q22" s="193">
        <f t="shared" si="5"/>
        <v>0</v>
      </c>
      <c r="R22" s="193"/>
      <c r="S22" s="193" t="s">
        <v>269</v>
      </c>
      <c r="T22" s="193">
        <v>0</v>
      </c>
      <c r="U22" s="194">
        <f t="shared" si="6"/>
        <v>0</v>
      </c>
      <c r="V22" s="193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 t="s">
        <v>1144</v>
      </c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69"/>
      <c r="BA22" s="169"/>
      <c r="BB22" s="169"/>
      <c r="BC22" s="169"/>
      <c r="BD22" s="169"/>
      <c r="BE22" s="169"/>
      <c r="BF22" s="169"/>
      <c r="BG22" s="169"/>
      <c r="BH22" s="169"/>
    </row>
    <row r="23" spans="1:60" outlineLevel="1" x14ac:dyDescent="0.2">
      <c r="A23" s="170">
        <v>16</v>
      </c>
      <c r="B23" s="181" t="s">
        <v>74</v>
      </c>
      <c r="C23" s="209" t="s">
        <v>1162</v>
      </c>
      <c r="D23" s="217" t="s">
        <v>303</v>
      </c>
      <c r="E23" s="187">
        <v>96</v>
      </c>
      <c r="F23" s="192"/>
      <c r="G23" s="193">
        <f t="shared" si="0"/>
        <v>0</v>
      </c>
      <c r="H23" s="192"/>
      <c r="I23" s="193">
        <f t="shared" si="1"/>
        <v>0</v>
      </c>
      <c r="J23" s="192"/>
      <c r="K23" s="193">
        <f t="shared" si="2"/>
        <v>0</v>
      </c>
      <c r="L23" s="193">
        <v>15</v>
      </c>
      <c r="M23" s="193">
        <f t="shared" si="3"/>
        <v>0</v>
      </c>
      <c r="N23" s="193">
        <v>0</v>
      </c>
      <c r="O23" s="193">
        <f t="shared" si="4"/>
        <v>0</v>
      </c>
      <c r="P23" s="193">
        <v>0</v>
      </c>
      <c r="Q23" s="193">
        <f t="shared" si="5"/>
        <v>0</v>
      </c>
      <c r="R23" s="193"/>
      <c r="S23" s="193" t="s">
        <v>269</v>
      </c>
      <c r="T23" s="193">
        <v>0</v>
      </c>
      <c r="U23" s="194">
        <f t="shared" si="6"/>
        <v>0</v>
      </c>
      <c r="V23" s="193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 t="s">
        <v>1144</v>
      </c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</row>
    <row r="24" spans="1:60" outlineLevel="1" x14ac:dyDescent="0.2">
      <c r="A24" s="170">
        <v>17</v>
      </c>
      <c r="B24" s="181" t="s">
        <v>76</v>
      </c>
      <c r="C24" s="209" t="s">
        <v>1163</v>
      </c>
      <c r="D24" s="217" t="s">
        <v>303</v>
      </c>
      <c r="E24" s="187">
        <v>22</v>
      </c>
      <c r="F24" s="192"/>
      <c r="G24" s="193">
        <f t="shared" si="0"/>
        <v>0</v>
      </c>
      <c r="H24" s="192"/>
      <c r="I24" s="193">
        <f t="shared" si="1"/>
        <v>0</v>
      </c>
      <c r="J24" s="192"/>
      <c r="K24" s="193">
        <f t="shared" si="2"/>
        <v>0</v>
      </c>
      <c r="L24" s="193">
        <v>15</v>
      </c>
      <c r="M24" s="193">
        <f t="shared" si="3"/>
        <v>0</v>
      </c>
      <c r="N24" s="193">
        <v>0</v>
      </c>
      <c r="O24" s="193">
        <f t="shared" si="4"/>
        <v>0</v>
      </c>
      <c r="P24" s="193">
        <v>0</v>
      </c>
      <c r="Q24" s="193">
        <f t="shared" si="5"/>
        <v>0</v>
      </c>
      <c r="R24" s="193"/>
      <c r="S24" s="193" t="s">
        <v>269</v>
      </c>
      <c r="T24" s="193">
        <v>0</v>
      </c>
      <c r="U24" s="194">
        <f t="shared" si="6"/>
        <v>0</v>
      </c>
      <c r="V24" s="193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 t="s">
        <v>1144</v>
      </c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</row>
    <row r="25" spans="1:60" outlineLevel="1" x14ac:dyDescent="0.2">
      <c r="A25" s="170">
        <v>18</v>
      </c>
      <c r="B25" s="181" t="s">
        <v>1164</v>
      </c>
      <c r="C25" s="209" t="s">
        <v>1165</v>
      </c>
      <c r="D25" s="217" t="s">
        <v>303</v>
      </c>
      <c r="E25" s="187">
        <v>84</v>
      </c>
      <c r="F25" s="192"/>
      <c r="G25" s="193">
        <f t="shared" si="0"/>
        <v>0</v>
      </c>
      <c r="H25" s="192"/>
      <c r="I25" s="193">
        <f t="shared" si="1"/>
        <v>0</v>
      </c>
      <c r="J25" s="192"/>
      <c r="K25" s="193">
        <f t="shared" si="2"/>
        <v>0</v>
      </c>
      <c r="L25" s="193">
        <v>15</v>
      </c>
      <c r="M25" s="193">
        <f t="shared" si="3"/>
        <v>0</v>
      </c>
      <c r="N25" s="193">
        <v>0</v>
      </c>
      <c r="O25" s="193">
        <f t="shared" si="4"/>
        <v>0</v>
      </c>
      <c r="P25" s="193">
        <v>0</v>
      </c>
      <c r="Q25" s="193">
        <f t="shared" si="5"/>
        <v>0</v>
      </c>
      <c r="R25" s="193"/>
      <c r="S25" s="193" t="s">
        <v>269</v>
      </c>
      <c r="T25" s="193">
        <v>0</v>
      </c>
      <c r="U25" s="194">
        <f t="shared" si="6"/>
        <v>0</v>
      </c>
      <c r="V25" s="193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 t="s">
        <v>1144</v>
      </c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</row>
    <row r="26" spans="1:60" outlineLevel="1" x14ac:dyDescent="0.2">
      <c r="A26" s="170">
        <v>19</v>
      </c>
      <c r="B26" s="181" t="s">
        <v>1166</v>
      </c>
      <c r="C26" s="209" t="s">
        <v>1167</v>
      </c>
      <c r="D26" s="217" t="s">
        <v>303</v>
      </c>
      <c r="E26" s="187">
        <v>6</v>
      </c>
      <c r="F26" s="192"/>
      <c r="G26" s="193">
        <f t="shared" si="0"/>
        <v>0</v>
      </c>
      <c r="H26" s="192"/>
      <c r="I26" s="193">
        <f t="shared" si="1"/>
        <v>0</v>
      </c>
      <c r="J26" s="192"/>
      <c r="K26" s="193">
        <f t="shared" si="2"/>
        <v>0</v>
      </c>
      <c r="L26" s="193">
        <v>15</v>
      </c>
      <c r="M26" s="193">
        <f t="shared" si="3"/>
        <v>0</v>
      </c>
      <c r="N26" s="193">
        <v>0</v>
      </c>
      <c r="O26" s="193">
        <f t="shared" si="4"/>
        <v>0</v>
      </c>
      <c r="P26" s="193">
        <v>0</v>
      </c>
      <c r="Q26" s="193">
        <f t="shared" si="5"/>
        <v>0</v>
      </c>
      <c r="R26" s="193"/>
      <c r="S26" s="193" t="s">
        <v>269</v>
      </c>
      <c r="T26" s="193">
        <v>0</v>
      </c>
      <c r="U26" s="194">
        <f t="shared" si="6"/>
        <v>0</v>
      </c>
      <c r="V26" s="193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 t="s">
        <v>1144</v>
      </c>
      <c r="AH26" s="169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</row>
    <row r="27" spans="1:60" outlineLevel="1" x14ac:dyDescent="0.2">
      <c r="A27" s="170">
        <v>20</v>
      </c>
      <c r="B27" s="181" t="s">
        <v>1168</v>
      </c>
      <c r="C27" s="209" t="s">
        <v>1169</v>
      </c>
      <c r="D27" s="217" t="s">
        <v>303</v>
      </c>
      <c r="E27" s="187">
        <v>352</v>
      </c>
      <c r="F27" s="192"/>
      <c r="G27" s="193">
        <f t="shared" si="0"/>
        <v>0</v>
      </c>
      <c r="H27" s="192"/>
      <c r="I27" s="193">
        <f t="shared" si="1"/>
        <v>0</v>
      </c>
      <c r="J27" s="192"/>
      <c r="K27" s="193">
        <f t="shared" si="2"/>
        <v>0</v>
      </c>
      <c r="L27" s="193">
        <v>15</v>
      </c>
      <c r="M27" s="193">
        <f t="shared" si="3"/>
        <v>0</v>
      </c>
      <c r="N27" s="193">
        <v>0</v>
      </c>
      <c r="O27" s="193">
        <f t="shared" si="4"/>
        <v>0</v>
      </c>
      <c r="P27" s="193">
        <v>0</v>
      </c>
      <c r="Q27" s="193">
        <f t="shared" si="5"/>
        <v>0</v>
      </c>
      <c r="R27" s="193"/>
      <c r="S27" s="193" t="s">
        <v>269</v>
      </c>
      <c r="T27" s="193">
        <v>0</v>
      </c>
      <c r="U27" s="194">
        <f t="shared" si="6"/>
        <v>0</v>
      </c>
      <c r="V27" s="193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 t="s">
        <v>1144</v>
      </c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</row>
    <row r="28" spans="1:60" outlineLevel="1" x14ac:dyDescent="0.2">
      <c r="A28" s="170">
        <v>21</v>
      </c>
      <c r="B28" s="181" t="s">
        <v>1170</v>
      </c>
      <c r="C28" s="209" t="s">
        <v>1171</v>
      </c>
      <c r="D28" s="217" t="s">
        <v>303</v>
      </c>
      <c r="E28" s="187">
        <v>105</v>
      </c>
      <c r="F28" s="192"/>
      <c r="G28" s="193">
        <f t="shared" si="0"/>
        <v>0</v>
      </c>
      <c r="H28" s="192"/>
      <c r="I28" s="193">
        <f t="shared" si="1"/>
        <v>0</v>
      </c>
      <c r="J28" s="192"/>
      <c r="K28" s="193">
        <f t="shared" si="2"/>
        <v>0</v>
      </c>
      <c r="L28" s="193">
        <v>15</v>
      </c>
      <c r="M28" s="193">
        <f t="shared" si="3"/>
        <v>0</v>
      </c>
      <c r="N28" s="193">
        <v>0</v>
      </c>
      <c r="O28" s="193">
        <f t="shared" si="4"/>
        <v>0</v>
      </c>
      <c r="P28" s="193">
        <v>0</v>
      </c>
      <c r="Q28" s="193">
        <f t="shared" si="5"/>
        <v>0</v>
      </c>
      <c r="R28" s="193"/>
      <c r="S28" s="193" t="s">
        <v>269</v>
      </c>
      <c r="T28" s="193">
        <v>0</v>
      </c>
      <c r="U28" s="194">
        <f t="shared" si="6"/>
        <v>0</v>
      </c>
      <c r="V28" s="193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 t="s">
        <v>1144</v>
      </c>
      <c r="AH28" s="169"/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169"/>
      <c r="BC28" s="169"/>
      <c r="BD28" s="169"/>
      <c r="BE28" s="169"/>
      <c r="BF28" s="169"/>
      <c r="BG28" s="169"/>
      <c r="BH28" s="169"/>
    </row>
    <row r="29" spans="1:60" outlineLevel="1" x14ac:dyDescent="0.2">
      <c r="A29" s="170">
        <v>22</v>
      </c>
      <c r="B29" s="181" t="s">
        <v>1172</v>
      </c>
      <c r="C29" s="209" t="s">
        <v>1173</v>
      </c>
      <c r="D29" s="217" t="s">
        <v>303</v>
      </c>
      <c r="E29" s="187">
        <v>82</v>
      </c>
      <c r="F29" s="192"/>
      <c r="G29" s="193">
        <f t="shared" si="0"/>
        <v>0</v>
      </c>
      <c r="H29" s="192"/>
      <c r="I29" s="193">
        <f t="shared" si="1"/>
        <v>0</v>
      </c>
      <c r="J29" s="192"/>
      <c r="K29" s="193">
        <f t="shared" si="2"/>
        <v>0</v>
      </c>
      <c r="L29" s="193">
        <v>15</v>
      </c>
      <c r="M29" s="193">
        <f t="shared" si="3"/>
        <v>0</v>
      </c>
      <c r="N29" s="193">
        <v>0</v>
      </c>
      <c r="O29" s="193">
        <f t="shared" si="4"/>
        <v>0</v>
      </c>
      <c r="P29" s="193">
        <v>0</v>
      </c>
      <c r="Q29" s="193">
        <f t="shared" si="5"/>
        <v>0</v>
      </c>
      <c r="R29" s="193"/>
      <c r="S29" s="193" t="s">
        <v>269</v>
      </c>
      <c r="T29" s="193">
        <v>0</v>
      </c>
      <c r="U29" s="194">
        <f t="shared" si="6"/>
        <v>0</v>
      </c>
      <c r="V29" s="193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 t="s">
        <v>1144</v>
      </c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</row>
    <row r="30" spans="1:60" outlineLevel="1" x14ac:dyDescent="0.2">
      <c r="A30" s="170">
        <v>23</v>
      </c>
      <c r="B30" s="181" t="s">
        <v>1174</v>
      </c>
      <c r="C30" s="209" t="s">
        <v>1175</v>
      </c>
      <c r="D30" s="217" t="s">
        <v>303</v>
      </c>
      <c r="E30" s="187">
        <v>45</v>
      </c>
      <c r="F30" s="192"/>
      <c r="G30" s="193">
        <f t="shared" si="0"/>
        <v>0</v>
      </c>
      <c r="H30" s="192"/>
      <c r="I30" s="193">
        <f t="shared" si="1"/>
        <v>0</v>
      </c>
      <c r="J30" s="192"/>
      <c r="K30" s="193">
        <f t="shared" si="2"/>
        <v>0</v>
      </c>
      <c r="L30" s="193">
        <v>15</v>
      </c>
      <c r="M30" s="193">
        <f t="shared" si="3"/>
        <v>0</v>
      </c>
      <c r="N30" s="193">
        <v>0</v>
      </c>
      <c r="O30" s="193">
        <f t="shared" si="4"/>
        <v>0</v>
      </c>
      <c r="P30" s="193">
        <v>0</v>
      </c>
      <c r="Q30" s="193">
        <f t="shared" si="5"/>
        <v>0</v>
      </c>
      <c r="R30" s="193"/>
      <c r="S30" s="193" t="s">
        <v>269</v>
      </c>
      <c r="T30" s="193">
        <v>0</v>
      </c>
      <c r="U30" s="194">
        <f t="shared" si="6"/>
        <v>0</v>
      </c>
      <c r="V30" s="193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 t="s">
        <v>1144</v>
      </c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  <c r="BA30" s="169"/>
      <c r="BB30" s="169"/>
      <c r="BC30" s="169"/>
      <c r="BD30" s="169"/>
      <c r="BE30" s="169"/>
      <c r="BF30" s="169"/>
      <c r="BG30" s="169"/>
      <c r="BH30" s="169"/>
    </row>
    <row r="31" spans="1:60" outlineLevel="1" x14ac:dyDescent="0.2">
      <c r="A31" s="170">
        <v>24</v>
      </c>
      <c r="B31" s="181" t="s">
        <v>1176</v>
      </c>
      <c r="C31" s="209" t="s">
        <v>1177</v>
      </c>
      <c r="D31" s="217" t="s">
        <v>303</v>
      </c>
      <c r="E31" s="187">
        <v>4</v>
      </c>
      <c r="F31" s="192"/>
      <c r="G31" s="193">
        <f t="shared" si="0"/>
        <v>0</v>
      </c>
      <c r="H31" s="192"/>
      <c r="I31" s="193">
        <f t="shared" si="1"/>
        <v>0</v>
      </c>
      <c r="J31" s="192"/>
      <c r="K31" s="193">
        <f t="shared" si="2"/>
        <v>0</v>
      </c>
      <c r="L31" s="193">
        <v>15</v>
      </c>
      <c r="M31" s="193">
        <f t="shared" si="3"/>
        <v>0</v>
      </c>
      <c r="N31" s="193">
        <v>0</v>
      </c>
      <c r="O31" s="193">
        <f t="shared" si="4"/>
        <v>0</v>
      </c>
      <c r="P31" s="193">
        <v>0</v>
      </c>
      <c r="Q31" s="193">
        <f t="shared" si="5"/>
        <v>0</v>
      </c>
      <c r="R31" s="193"/>
      <c r="S31" s="193" t="s">
        <v>269</v>
      </c>
      <c r="T31" s="193">
        <v>0</v>
      </c>
      <c r="U31" s="194">
        <f t="shared" si="6"/>
        <v>0</v>
      </c>
      <c r="V31" s="193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 t="s">
        <v>1144</v>
      </c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</row>
    <row r="32" spans="1:60" outlineLevel="1" x14ac:dyDescent="0.2">
      <c r="A32" s="170">
        <v>25</v>
      </c>
      <c r="B32" s="181" t="s">
        <v>1178</v>
      </c>
      <c r="C32" s="209" t="s">
        <v>1179</v>
      </c>
      <c r="D32" s="217" t="s">
        <v>1147</v>
      </c>
      <c r="E32" s="187">
        <v>9</v>
      </c>
      <c r="F32" s="192"/>
      <c r="G32" s="193">
        <f t="shared" si="0"/>
        <v>0</v>
      </c>
      <c r="H32" s="192"/>
      <c r="I32" s="193">
        <f t="shared" si="1"/>
        <v>0</v>
      </c>
      <c r="J32" s="192"/>
      <c r="K32" s="193">
        <f t="shared" si="2"/>
        <v>0</v>
      </c>
      <c r="L32" s="193">
        <v>15</v>
      </c>
      <c r="M32" s="193">
        <f t="shared" si="3"/>
        <v>0</v>
      </c>
      <c r="N32" s="193">
        <v>0</v>
      </c>
      <c r="O32" s="193">
        <f t="shared" si="4"/>
        <v>0</v>
      </c>
      <c r="P32" s="193">
        <v>0</v>
      </c>
      <c r="Q32" s="193">
        <f t="shared" si="5"/>
        <v>0</v>
      </c>
      <c r="R32" s="193"/>
      <c r="S32" s="193" t="s">
        <v>269</v>
      </c>
      <c r="T32" s="193">
        <v>0</v>
      </c>
      <c r="U32" s="194">
        <f t="shared" si="6"/>
        <v>0</v>
      </c>
      <c r="V32" s="193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 t="s">
        <v>1144</v>
      </c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  <c r="BF32" s="169"/>
      <c r="BG32" s="169"/>
      <c r="BH32" s="169"/>
    </row>
    <row r="33" spans="1:60" ht="22.5" outlineLevel="1" x14ac:dyDescent="0.2">
      <c r="A33" s="170">
        <v>26</v>
      </c>
      <c r="B33" s="181" t="s">
        <v>1180</v>
      </c>
      <c r="C33" s="209" t="s">
        <v>1181</v>
      </c>
      <c r="D33" s="217" t="s">
        <v>1147</v>
      </c>
      <c r="E33" s="187">
        <v>1</v>
      </c>
      <c r="F33" s="192"/>
      <c r="G33" s="193">
        <f t="shared" si="0"/>
        <v>0</v>
      </c>
      <c r="H33" s="192"/>
      <c r="I33" s="193">
        <f t="shared" si="1"/>
        <v>0</v>
      </c>
      <c r="J33" s="192"/>
      <c r="K33" s="193">
        <f t="shared" si="2"/>
        <v>0</v>
      </c>
      <c r="L33" s="193">
        <v>15</v>
      </c>
      <c r="M33" s="193">
        <f t="shared" si="3"/>
        <v>0</v>
      </c>
      <c r="N33" s="193">
        <v>0</v>
      </c>
      <c r="O33" s="193">
        <f t="shared" si="4"/>
        <v>0</v>
      </c>
      <c r="P33" s="193">
        <v>0</v>
      </c>
      <c r="Q33" s="193">
        <f t="shared" si="5"/>
        <v>0</v>
      </c>
      <c r="R33" s="193"/>
      <c r="S33" s="193" t="s">
        <v>269</v>
      </c>
      <c r="T33" s="193">
        <v>0</v>
      </c>
      <c r="U33" s="194">
        <f t="shared" si="6"/>
        <v>0</v>
      </c>
      <c r="V33" s="193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 t="s">
        <v>1144</v>
      </c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</row>
    <row r="34" spans="1:60" outlineLevel="1" x14ac:dyDescent="0.2">
      <c r="A34" s="170">
        <v>27</v>
      </c>
      <c r="B34" s="181" t="s">
        <v>1182</v>
      </c>
      <c r="C34" s="209" t="s">
        <v>1183</v>
      </c>
      <c r="D34" s="217" t="s">
        <v>1147</v>
      </c>
      <c r="E34" s="187">
        <v>7</v>
      </c>
      <c r="F34" s="192"/>
      <c r="G34" s="193">
        <f t="shared" si="0"/>
        <v>0</v>
      </c>
      <c r="H34" s="192"/>
      <c r="I34" s="193">
        <f t="shared" si="1"/>
        <v>0</v>
      </c>
      <c r="J34" s="192"/>
      <c r="K34" s="193">
        <f t="shared" si="2"/>
        <v>0</v>
      </c>
      <c r="L34" s="193">
        <v>15</v>
      </c>
      <c r="M34" s="193">
        <f t="shared" si="3"/>
        <v>0</v>
      </c>
      <c r="N34" s="193">
        <v>0</v>
      </c>
      <c r="O34" s="193">
        <f t="shared" si="4"/>
        <v>0</v>
      </c>
      <c r="P34" s="193">
        <v>0</v>
      </c>
      <c r="Q34" s="193">
        <f t="shared" si="5"/>
        <v>0</v>
      </c>
      <c r="R34" s="193"/>
      <c r="S34" s="193" t="s">
        <v>269</v>
      </c>
      <c r="T34" s="193">
        <v>0</v>
      </c>
      <c r="U34" s="194">
        <f t="shared" si="6"/>
        <v>0</v>
      </c>
      <c r="V34" s="193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 t="s">
        <v>1144</v>
      </c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</row>
    <row r="35" spans="1:60" outlineLevel="1" x14ac:dyDescent="0.2">
      <c r="A35" s="170">
        <v>28</v>
      </c>
      <c r="B35" s="181" t="s">
        <v>1184</v>
      </c>
      <c r="C35" s="209" t="s">
        <v>1185</v>
      </c>
      <c r="D35" s="217" t="s">
        <v>1147</v>
      </c>
      <c r="E35" s="187">
        <v>21</v>
      </c>
      <c r="F35" s="192"/>
      <c r="G35" s="193">
        <f t="shared" si="0"/>
        <v>0</v>
      </c>
      <c r="H35" s="192"/>
      <c r="I35" s="193">
        <f t="shared" si="1"/>
        <v>0</v>
      </c>
      <c r="J35" s="192"/>
      <c r="K35" s="193">
        <f t="shared" si="2"/>
        <v>0</v>
      </c>
      <c r="L35" s="193">
        <v>15</v>
      </c>
      <c r="M35" s="193">
        <f t="shared" si="3"/>
        <v>0</v>
      </c>
      <c r="N35" s="193">
        <v>0</v>
      </c>
      <c r="O35" s="193">
        <f t="shared" si="4"/>
        <v>0</v>
      </c>
      <c r="P35" s="193">
        <v>0</v>
      </c>
      <c r="Q35" s="193">
        <f t="shared" si="5"/>
        <v>0</v>
      </c>
      <c r="R35" s="193"/>
      <c r="S35" s="193" t="s">
        <v>269</v>
      </c>
      <c r="T35" s="193">
        <v>0</v>
      </c>
      <c r="U35" s="194">
        <f t="shared" si="6"/>
        <v>0</v>
      </c>
      <c r="V35" s="193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 t="s">
        <v>1144</v>
      </c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</row>
    <row r="36" spans="1:60" outlineLevel="1" x14ac:dyDescent="0.2">
      <c r="A36" s="170">
        <v>29</v>
      </c>
      <c r="B36" s="181" t="s">
        <v>1186</v>
      </c>
      <c r="C36" s="209" t="s">
        <v>1187</v>
      </c>
      <c r="D36" s="217" t="s">
        <v>1147</v>
      </c>
      <c r="E36" s="187">
        <v>5</v>
      </c>
      <c r="F36" s="192"/>
      <c r="G36" s="193">
        <f t="shared" si="0"/>
        <v>0</v>
      </c>
      <c r="H36" s="192"/>
      <c r="I36" s="193">
        <f t="shared" si="1"/>
        <v>0</v>
      </c>
      <c r="J36" s="192"/>
      <c r="K36" s="193">
        <f t="shared" si="2"/>
        <v>0</v>
      </c>
      <c r="L36" s="193">
        <v>15</v>
      </c>
      <c r="M36" s="193">
        <f t="shared" si="3"/>
        <v>0</v>
      </c>
      <c r="N36" s="193">
        <v>0</v>
      </c>
      <c r="O36" s="193">
        <f t="shared" si="4"/>
        <v>0</v>
      </c>
      <c r="P36" s="193">
        <v>0</v>
      </c>
      <c r="Q36" s="193">
        <f t="shared" si="5"/>
        <v>0</v>
      </c>
      <c r="R36" s="193"/>
      <c r="S36" s="193" t="s">
        <v>269</v>
      </c>
      <c r="T36" s="193">
        <v>0</v>
      </c>
      <c r="U36" s="194">
        <f t="shared" si="6"/>
        <v>0</v>
      </c>
      <c r="V36" s="193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 t="s">
        <v>1144</v>
      </c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</row>
    <row r="37" spans="1:60" outlineLevel="1" x14ac:dyDescent="0.2">
      <c r="A37" s="170">
        <v>30</v>
      </c>
      <c r="B37" s="181" t="s">
        <v>1188</v>
      </c>
      <c r="C37" s="209" t="s">
        <v>1189</v>
      </c>
      <c r="D37" s="217" t="s">
        <v>1147</v>
      </c>
      <c r="E37" s="187">
        <v>5</v>
      </c>
      <c r="F37" s="192"/>
      <c r="G37" s="193">
        <f t="shared" si="0"/>
        <v>0</v>
      </c>
      <c r="H37" s="192"/>
      <c r="I37" s="193">
        <f t="shared" si="1"/>
        <v>0</v>
      </c>
      <c r="J37" s="192"/>
      <c r="K37" s="193">
        <f t="shared" si="2"/>
        <v>0</v>
      </c>
      <c r="L37" s="193">
        <v>15</v>
      </c>
      <c r="M37" s="193">
        <f t="shared" si="3"/>
        <v>0</v>
      </c>
      <c r="N37" s="193">
        <v>0</v>
      </c>
      <c r="O37" s="193">
        <f t="shared" si="4"/>
        <v>0</v>
      </c>
      <c r="P37" s="193">
        <v>0</v>
      </c>
      <c r="Q37" s="193">
        <f t="shared" si="5"/>
        <v>0</v>
      </c>
      <c r="R37" s="193"/>
      <c r="S37" s="193" t="s">
        <v>269</v>
      </c>
      <c r="T37" s="193">
        <v>0</v>
      </c>
      <c r="U37" s="194">
        <f t="shared" si="6"/>
        <v>0</v>
      </c>
      <c r="V37" s="193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 t="s">
        <v>1144</v>
      </c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</row>
    <row r="38" spans="1:60" outlineLevel="1" x14ac:dyDescent="0.2">
      <c r="A38" s="170">
        <v>31</v>
      </c>
      <c r="B38" s="181" t="s">
        <v>1190</v>
      </c>
      <c r="C38" s="209" t="s">
        <v>1191</v>
      </c>
      <c r="D38" s="217" t="s">
        <v>1147</v>
      </c>
      <c r="E38" s="187">
        <v>1</v>
      </c>
      <c r="F38" s="192"/>
      <c r="G38" s="193">
        <f t="shared" si="0"/>
        <v>0</v>
      </c>
      <c r="H38" s="192"/>
      <c r="I38" s="193">
        <f t="shared" si="1"/>
        <v>0</v>
      </c>
      <c r="J38" s="192"/>
      <c r="K38" s="193">
        <f t="shared" si="2"/>
        <v>0</v>
      </c>
      <c r="L38" s="193">
        <v>15</v>
      </c>
      <c r="M38" s="193">
        <f t="shared" si="3"/>
        <v>0</v>
      </c>
      <c r="N38" s="193">
        <v>0</v>
      </c>
      <c r="O38" s="193">
        <f t="shared" si="4"/>
        <v>0</v>
      </c>
      <c r="P38" s="193">
        <v>0</v>
      </c>
      <c r="Q38" s="193">
        <f t="shared" si="5"/>
        <v>0</v>
      </c>
      <c r="R38" s="193"/>
      <c r="S38" s="193" t="s">
        <v>269</v>
      </c>
      <c r="T38" s="193">
        <v>0</v>
      </c>
      <c r="U38" s="194">
        <f t="shared" si="6"/>
        <v>0</v>
      </c>
      <c r="V38" s="193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 t="s">
        <v>1144</v>
      </c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</row>
    <row r="39" spans="1:60" outlineLevel="1" x14ac:dyDescent="0.2">
      <c r="A39" s="170">
        <v>32</v>
      </c>
      <c r="B39" s="181" t="s">
        <v>1192</v>
      </c>
      <c r="C39" s="209" t="s">
        <v>1193</v>
      </c>
      <c r="D39" s="217" t="s">
        <v>1147</v>
      </c>
      <c r="E39" s="187">
        <v>34</v>
      </c>
      <c r="F39" s="192"/>
      <c r="G39" s="193">
        <f t="shared" si="0"/>
        <v>0</v>
      </c>
      <c r="H39" s="192"/>
      <c r="I39" s="193">
        <f t="shared" si="1"/>
        <v>0</v>
      </c>
      <c r="J39" s="192"/>
      <c r="K39" s="193">
        <f t="shared" si="2"/>
        <v>0</v>
      </c>
      <c r="L39" s="193">
        <v>15</v>
      </c>
      <c r="M39" s="193">
        <f t="shared" si="3"/>
        <v>0</v>
      </c>
      <c r="N39" s="193">
        <v>0</v>
      </c>
      <c r="O39" s="193">
        <f t="shared" si="4"/>
        <v>0</v>
      </c>
      <c r="P39" s="193">
        <v>0</v>
      </c>
      <c r="Q39" s="193">
        <f t="shared" si="5"/>
        <v>0</v>
      </c>
      <c r="R39" s="193"/>
      <c r="S39" s="193" t="s">
        <v>269</v>
      </c>
      <c r="T39" s="193">
        <v>0</v>
      </c>
      <c r="U39" s="194">
        <f t="shared" si="6"/>
        <v>0</v>
      </c>
      <c r="V39" s="193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 t="s">
        <v>1144</v>
      </c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</row>
    <row r="40" spans="1:60" outlineLevel="1" x14ac:dyDescent="0.2">
      <c r="A40" s="170">
        <v>33</v>
      </c>
      <c r="B40" s="181" t="s">
        <v>1194</v>
      </c>
      <c r="C40" s="209" t="s">
        <v>1195</v>
      </c>
      <c r="D40" s="217" t="s">
        <v>1147</v>
      </c>
      <c r="E40" s="187">
        <v>28</v>
      </c>
      <c r="F40" s="192"/>
      <c r="G40" s="193">
        <f t="shared" ref="G40:G64" si="7">ROUND(E40*F40,2)</f>
        <v>0</v>
      </c>
      <c r="H40" s="192"/>
      <c r="I40" s="193">
        <f t="shared" ref="I40:I64" si="8">ROUND(E40*H40,2)</f>
        <v>0</v>
      </c>
      <c r="J40" s="192"/>
      <c r="K40" s="193">
        <f t="shared" ref="K40:K64" si="9">ROUND(E40*J40,2)</f>
        <v>0</v>
      </c>
      <c r="L40" s="193">
        <v>15</v>
      </c>
      <c r="M40" s="193">
        <f t="shared" ref="M40:M64" si="10">G40*(1+L40/100)</f>
        <v>0</v>
      </c>
      <c r="N40" s="193">
        <v>0</v>
      </c>
      <c r="O40" s="193">
        <f t="shared" ref="O40:O64" si="11">ROUND(E40*N40,2)</f>
        <v>0</v>
      </c>
      <c r="P40" s="193">
        <v>0</v>
      </c>
      <c r="Q40" s="193">
        <f t="shared" ref="Q40:Q64" si="12">ROUND(E40*P40,2)</f>
        <v>0</v>
      </c>
      <c r="R40" s="193"/>
      <c r="S40" s="193" t="s">
        <v>269</v>
      </c>
      <c r="T40" s="193">
        <v>0</v>
      </c>
      <c r="U40" s="194">
        <f t="shared" ref="U40:U64" si="13">ROUND(E40*T40,2)</f>
        <v>0</v>
      </c>
      <c r="V40" s="193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 t="s">
        <v>1144</v>
      </c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</row>
    <row r="41" spans="1:60" ht="22.5" outlineLevel="1" x14ac:dyDescent="0.2">
      <c r="A41" s="170">
        <v>34</v>
      </c>
      <c r="B41" s="181" t="s">
        <v>1196</v>
      </c>
      <c r="C41" s="209" t="s">
        <v>1197</v>
      </c>
      <c r="D41" s="217" t="s">
        <v>1147</v>
      </c>
      <c r="E41" s="187">
        <v>2</v>
      </c>
      <c r="F41" s="192"/>
      <c r="G41" s="193">
        <f t="shared" si="7"/>
        <v>0</v>
      </c>
      <c r="H41" s="192"/>
      <c r="I41" s="193">
        <f t="shared" si="8"/>
        <v>0</v>
      </c>
      <c r="J41" s="192"/>
      <c r="K41" s="193">
        <f t="shared" si="9"/>
        <v>0</v>
      </c>
      <c r="L41" s="193">
        <v>15</v>
      </c>
      <c r="M41" s="193">
        <f t="shared" si="10"/>
        <v>0</v>
      </c>
      <c r="N41" s="193">
        <v>0</v>
      </c>
      <c r="O41" s="193">
        <f t="shared" si="11"/>
        <v>0</v>
      </c>
      <c r="P41" s="193">
        <v>0</v>
      </c>
      <c r="Q41" s="193">
        <f t="shared" si="12"/>
        <v>0</v>
      </c>
      <c r="R41" s="193"/>
      <c r="S41" s="193" t="s">
        <v>269</v>
      </c>
      <c r="T41" s="193">
        <v>0</v>
      </c>
      <c r="U41" s="194">
        <f t="shared" si="13"/>
        <v>0</v>
      </c>
      <c r="V41" s="193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 t="s">
        <v>1144</v>
      </c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</row>
    <row r="42" spans="1:60" ht="22.5" outlineLevel="1" x14ac:dyDescent="0.2">
      <c r="A42" s="170">
        <v>35</v>
      </c>
      <c r="B42" s="181" t="s">
        <v>1198</v>
      </c>
      <c r="C42" s="209" t="s">
        <v>1199</v>
      </c>
      <c r="D42" s="217" t="s">
        <v>1147</v>
      </c>
      <c r="E42" s="187">
        <v>4</v>
      </c>
      <c r="F42" s="192"/>
      <c r="G42" s="193">
        <f t="shared" si="7"/>
        <v>0</v>
      </c>
      <c r="H42" s="192"/>
      <c r="I42" s="193">
        <f t="shared" si="8"/>
        <v>0</v>
      </c>
      <c r="J42" s="192"/>
      <c r="K42" s="193">
        <f t="shared" si="9"/>
        <v>0</v>
      </c>
      <c r="L42" s="193">
        <v>15</v>
      </c>
      <c r="M42" s="193">
        <f t="shared" si="10"/>
        <v>0</v>
      </c>
      <c r="N42" s="193">
        <v>0</v>
      </c>
      <c r="O42" s="193">
        <f t="shared" si="11"/>
        <v>0</v>
      </c>
      <c r="P42" s="193">
        <v>0</v>
      </c>
      <c r="Q42" s="193">
        <f t="shared" si="12"/>
        <v>0</v>
      </c>
      <c r="R42" s="193"/>
      <c r="S42" s="193" t="s">
        <v>269</v>
      </c>
      <c r="T42" s="193">
        <v>0</v>
      </c>
      <c r="U42" s="194">
        <f t="shared" si="13"/>
        <v>0</v>
      </c>
      <c r="V42" s="193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 t="s">
        <v>1144</v>
      </c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</row>
    <row r="43" spans="1:60" ht="22.5" outlineLevel="1" x14ac:dyDescent="0.2">
      <c r="A43" s="170">
        <v>36</v>
      </c>
      <c r="B43" s="181" t="s">
        <v>1200</v>
      </c>
      <c r="C43" s="209" t="s">
        <v>1201</v>
      </c>
      <c r="D43" s="217" t="s">
        <v>1147</v>
      </c>
      <c r="E43" s="187">
        <v>2</v>
      </c>
      <c r="F43" s="192"/>
      <c r="G43" s="193">
        <f t="shared" si="7"/>
        <v>0</v>
      </c>
      <c r="H43" s="192"/>
      <c r="I43" s="193">
        <f t="shared" si="8"/>
        <v>0</v>
      </c>
      <c r="J43" s="192"/>
      <c r="K43" s="193">
        <f t="shared" si="9"/>
        <v>0</v>
      </c>
      <c r="L43" s="193">
        <v>15</v>
      </c>
      <c r="M43" s="193">
        <f t="shared" si="10"/>
        <v>0</v>
      </c>
      <c r="N43" s="193">
        <v>0</v>
      </c>
      <c r="O43" s="193">
        <f t="shared" si="11"/>
        <v>0</v>
      </c>
      <c r="P43" s="193">
        <v>0</v>
      </c>
      <c r="Q43" s="193">
        <f t="shared" si="12"/>
        <v>0</v>
      </c>
      <c r="R43" s="193"/>
      <c r="S43" s="193" t="s">
        <v>269</v>
      </c>
      <c r="T43" s="193">
        <v>0</v>
      </c>
      <c r="U43" s="194">
        <f t="shared" si="13"/>
        <v>0</v>
      </c>
      <c r="V43" s="193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 t="s">
        <v>1144</v>
      </c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</row>
    <row r="44" spans="1:60" ht="22.5" outlineLevel="1" x14ac:dyDescent="0.2">
      <c r="A44" s="170">
        <v>37</v>
      </c>
      <c r="B44" s="181" t="s">
        <v>1202</v>
      </c>
      <c r="C44" s="209" t="s">
        <v>1203</v>
      </c>
      <c r="D44" s="217" t="s">
        <v>1147</v>
      </c>
      <c r="E44" s="187">
        <v>1</v>
      </c>
      <c r="F44" s="192"/>
      <c r="G44" s="193">
        <f t="shared" si="7"/>
        <v>0</v>
      </c>
      <c r="H44" s="192"/>
      <c r="I44" s="193">
        <f t="shared" si="8"/>
        <v>0</v>
      </c>
      <c r="J44" s="192"/>
      <c r="K44" s="193">
        <f t="shared" si="9"/>
        <v>0</v>
      </c>
      <c r="L44" s="193">
        <v>15</v>
      </c>
      <c r="M44" s="193">
        <f t="shared" si="10"/>
        <v>0</v>
      </c>
      <c r="N44" s="193">
        <v>0</v>
      </c>
      <c r="O44" s="193">
        <f t="shared" si="11"/>
        <v>0</v>
      </c>
      <c r="P44" s="193">
        <v>0</v>
      </c>
      <c r="Q44" s="193">
        <f t="shared" si="12"/>
        <v>0</v>
      </c>
      <c r="R44" s="193"/>
      <c r="S44" s="193" t="s">
        <v>269</v>
      </c>
      <c r="T44" s="193">
        <v>0</v>
      </c>
      <c r="U44" s="194">
        <f t="shared" si="13"/>
        <v>0</v>
      </c>
      <c r="V44" s="193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 t="s">
        <v>1144</v>
      </c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</row>
    <row r="45" spans="1:60" ht="22.5" outlineLevel="1" x14ac:dyDescent="0.2">
      <c r="A45" s="170">
        <v>38</v>
      </c>
      <c r="B45" s="181" t="s">
        <v>1204</v>
      </c>
      <c r="C45" s="209" t="s">
        <v>1205</v>
      </c>
      <c r="D45" s="217" t="s">
        <v>1147</v>
      </c>
      <c r="E45" s="187">
        <v>5</v>
      </c>
      <c r="F45" s="192"/>
      <c r="G45" s="193">
        <f t="shared" si="7"/>
        <v>0</v>
      </c>
      <c r="H45" s="192"/>
      <c r="I45" s="193">
        <f t="shared" si="8"/>
        <v>0</v>
      </c>
      <c r="J45" s="192"/>
      <c r="K45" s="193">
        <f t="shared" si="9"/>
        <v>0</v>
      </c>
      <c r="L45" s="193">
        <v>15</v>
      </c>
      <c r="M45" s="193">
        <f t="shared" si="10"/>
        <v>0</v>
      </c>
      <c r="N45" s="193">
        <v>0</v>
      </c>
      <c r="O45" s="193">
        <f t="shared" si="11"/>
        <v>0</v>
      </c>
      <c r="P45" s="193">
        <v>0</v>
      </c>
      <c r="Q45" s="193">
        <f t="shared" si="12"/>
        <v>0</v>
      </c>
      <c r="R45" s="193"/>
      <c r="S45" s="193" t="s">
        <v>269</v>
      </c>
      <c r="T45" s="193">
        <v>0</v>
      </c>
      <c r="U45" s="194">
        <f t="shared" si="13"/>
        <v>0</v>
      </c>
      <c r="V45" s="193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 t="s">
        <v>1144</v>
      </c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</row>
    <row r="46" spans="1:60" ht="22.5" outlineLevel="1" x14ac:dyDescent="0.2">
      <c r="A46" s="170">
        <v>39</v>
      </c>
      <c r="B46" s="181" t="s">
        <v>1206</v>
      </c>
      <c r="C46" s="209" t="s">
        <v>1207</v>
      </c>
      <c r="D46" s="217" t="s">
        <v>1147</v>
      </c>
      <c r="E46" s="187">
        <v>1</v>
      </c>
      <c r="F46" s="192"/>
      <c r="G46" s="193">
        <f t="shared" si="7"/>
        <v>0</v>
      </c>
      <c r="H46" s="192"/>
      <c r="I46" s="193">
        <f t="shared" si="8"/>
        <v>0</v>
      </c>
      <c r="J46" s="192"/>
      <c r="K46" s="193">
        <f t="shared" si="9"/>
        <v>0</v>
      </c>
      <c r="L46" s="193">
        <v>15</v>
      </c>
      <c r="M46" s="193">
        <f t="shared" si="10"/>
        <v>0</v>
      </c>
      <c r="N46" s="193">
        <v>0</v>
      </c>
      <c r="O46" s="193">
        <f t="shared" si="11"/>
        <v>0</v>
      </c>
      <c r="P46" s="193">
        <v>0</v>
      </c>
      <c r="Q46" s="193">
        <f t="shared" si="12"/>
        <v>0</v>
      </c>
      <c r="R46" s="193"/>
      <c r="S46" s="193" t="s">
        <v>269</v>
      </c>
      <c r="T46" s="193">
        <v>0</v>
      </c>
      <c r="U46" s="194">
        <f t="shared" si="13"/>
        <v>0</v>
      </c>
      <c r="V46" s="193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 t="s">
        <v>1144</v>
      </c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</row>
    <row r="47" spans="1:60" outlineLevel="1" x14ac:dyDescent="0.2">
      <c r="A47" s="170">
        <v>40</v>
      </c>
      <c r="B47" s="181" t="s">
        <v>1208</v>
      </c>
      <c r="C47" s="209" t="s">
        <v>1209</v>
      </c>
      <c r="D47" s="217" t="s">
        <v>1147</v>
      </c>
      <c r="E47" s="187">
        <v>1</v>
      </c>
      <c r="F47" s="192"/>
      <c r="G47" s="193">
        <f t="shared" si="7"/>
        <v>0</v>
      </c>
      <c r="H47" s="192"/>
      <c r="I47" s="193">
        <f t="shared" si="8"/>
        <v>0</v>
      </c>
      <c r="J47" s="192"/>
      <c r="K47" s="193">
        <f t="shared" si="9"/>
        <v>0</v>
      </c>
      <c r="L47" s="193">
        <v>15</v>
      </c>
      <c r="M47" s="193">
        <f t="shared" si="10"/>
        <v>0</v>
      </c>
      <c r="N47" s="193">
        <v>0</v>
      </c>
      <c r="O47" s="193">
        <f t="shared" si="11"/>
        <v>0</v>
      </c>
      <c r="P47" s="193">
        <v>0</v>
      </c>
      <c r="Q47" s="193">
        <f t="shared" si="12"/>
        <v>0</v>
      </c>
      <c r="R47" s="193"/>
      <c r="S47" s="193" t="s">
        <v>269</v>
      </c>
      <c r="T47" s="193">
        <v>0</v>
      </c>
      <c r="U47" s="194">
        <f t="shared" si="13"/>
        <v>0</v>
      </c>
      <c r="V47" s="193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 t="s">
        <v>1144</v>
      </c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</row>
    <row r="48" spans="1:60" ht="22.5" outlineLevel="1" x14ac:dyDescent="0.2">
      <c r="A48" s="170">
        <v>41</v>
      </c>
      <c r="B48" s="181" t="s">
        <v>1210</v>
      </c>
      <c r="C48" s="209" t="s">
        <v>1211</v>
      </c>
      <c r="D48" s="217" t="s">
        <v>1147</v>
      </c>
      <c r="E48" s="187">
        <v>1</v>
      </c>
      <c r="F48" s="192"/>
      <c r="G48" s="193">
        <f t="shared" si="7"/>
        <v>0</v>
      </c>
      <c r="H48" s="192"/>
      <c r="I48" s="193">
        <f t="shared" si="8"/>
        <v>0</v>
      </c>
      <c r="J48" s="192"/>
      <c r="K48" s="193">
        <f t="shared" si="9"/>
        <v>0</v>
      </c>
      <c r="L48" s="193">
        <v>15</v>
      </c>
      <c r="M48" s="193">
        <f t="shared" si="10"/>
        <v>0</v>
      </c>
      <c r="N48" s="193">
        <v>0</v>
      </c>
      <c r="O48" s="193">
        <f t="shared" si="11"/>
        <v>0</v>
      </c>
      <c r="P48" s="193">
        <v>0</v>
      </c>
      <c r="Q48" s="193">
        <f t="shared" si="12"/>
        <v>0</v>
      </c>
      <c r="R48" s="193"/>
      <c r="S48" s="193" t="s">
        <v>269</v>
      </c>
      <c r="T48" s="193">
        <v>0</v>
      </c>
      <c r="U48" s="194">
        <f t="shared" si="13"/>
        <v>0</v>
      </c>
      <c r="V48" s="193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 t="s">
        <v>1144</v>
      </c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</row>
    <row r="49" spans="1:60" ht="22.5" outlineLevel="1" x14ac:dyDescent="0.2">
      <c r="A49" s="170">
        <v>42</v>
      </c>
      <c r="B49" s="181" t="s">
        <v>1212</v>
      </c>
      <c r="C49" s="209" t="s">
        <v>1213</v>
      </c>
      <c r="D49" s="217" t="s">
        <v>1147</v>
      </c>
      <c r="E49" s="187">
        <v>1</v>
      </c>
      <c r="F49" s="192"/>
      <c r="G49" s="193">
        <f t="shared" si="7"/>
        <v>0</v>
      </c>
      <c r="H49" s="192"/>
      <c r="I49" s="193">
        <f t="shared" si="8"/>
        <v>0</v>
      </c>
      <c r="J49" s="192"/>
      <c r="K49" s="193">
        <f t="shared" si="9"/>
        <v>0</v>
      </c>
      <c r="L49" s="193">
        <v>15</v>
      </c>
      <c r="M49" s="193">
        <f t="shared" si="10"/>
        <v>0</v>
      </c>
      <c r="N49" s="193">
        <v>0</v>
      </c>
      <c r="O49" s="193">
        <f t="shared" si="11"/>
        <v>0</v>
      </c>
      <c r="P49" s="193">
        <v>0</v>
      </c>
      <c r="Q49" s="193">
        <f t="shared" si="12"/>
        <v>0</v>
      </c>
      <c r="R49" s="193"/>
      <c r="S49" s="193" t="s">
        <v>269</v>
      </c>
      <c r="T49" s="193">
        <v>0</v>
      </c>
      <c r="U49" s="194">
        <f t="shared" si="13"/>
        <v>0</v>
      </c>
      <c r="V49" s="193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 t="s">
        <v>1144</v>
      </c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</row>
    <row r="50" spans="1:60" outlineLevel="1" x14ac:dyDescent="0.2">
      <c r="A50" s="170">
        <v>43</v>
      </c>
      <c r="B50" s="181" t="s">
        <v>1214</v>
      </c>
      <c r="C50" s="209" t="s">
        <v>1215</v>
      </c>
      <c r="D50" s="217" t="s">
        <v>1147</v>
      </c>
      <c r="E50" s="187">
        <v>4</v>
      </c>
      <c r="F50" s="192"/>
      <c r="G50" s="193">
        <f t="shared" si="7"/>
        <v>0</v>
      </c>
      <c r="H50" s="192"/>
      <c r="I50" s="193">
        <f t="shared" si="8"/>
        <v>0</v>
      </c>
      <c r="J50" s="192"/>
      <c r="K50" s="193">
        <f t="shared" si="9"/>
        <v>0</v>
      </c>
      <c r="L50" s="193">
        <v>15</v>
      </c>
      <c r="M50" s="193">
        <f t="shared" si="10"/>
        <v>0</v>
      </c>
      <c r="N50" s="193">
        <v>0</v>
      </c>
      <c r="O50" s="193">
        <f t="shared" si="11"/>
        <v>0</v>
      </c>
      <c r="P50" s="193">
        <v>0</v>
      </c>
      <c r="Q50" s="193">
        <f t="shared" si="12"/>
        <v>0</v>
      </c>
      <c r="R50" s="193"/>
      <c r="S50" s="193" t="s">
        <v>269</v>
      </c>
      <c r="T50" s="193">
        <v>0</v>
      </c>
      <c r="U50" s="194">
        <f t="shared" si="13"/>
        <v>0</v>
      </c>
      <c r="V50" s="193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 t="s">
        <v>1144</v>
      </c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</row>
    <row r="51" spans="1:60" outlineLevel="1" x14ac:dyDescent="0.2">
      <c r="A51" s="170">
        <v>44</v>
      </c>
      <c r="B51" s="181" t="s">
        <v>1216</v>
      </c>
      <c r="C51" s="209" t="s">
        <v>1217</v>
      </c>
      <c r="D51" s="217" t="s">
        <v>1147</v>
      </c>
      <c r="E51" s="187">
        <v>1</v>
      </c>
      <c r="F51" s="192"/>
      <c r="G51" s="193">
        <f t="shared" si="7"/>
        <v>0</v>
      </c>
      <c r="H51" s="192"/>
      <c r="I51" s="193">
        <f t="shared" si="8"/>
        <v>0</v>
      </c>
      <c r="J51" s="192"/>
      <c r="K51" s="193">
        <f t="shared" si="9"/>
        <v>0</v>
      </c>
      <c r="L51" s="193">
        <v>15</v>
      </c>
      <c r="M51" s="193">
        <f t="shared" si="10"/>
        <v>0</v>
      </c>
      <c r="N51" s="193">
        <v>0</v>
      </c>
      <c r="O51" s="193">
        <f t="shared" si="11"/>
        <v>0</v>
      </c>
      <c r="P51" s="193">
        <v>0</v>
      </c>
      <c r="Q51" s="193">
        <f t="shared" si="12"/>
        <v>0</v>
      </c>
      <c r="R51" s="193"/>
      <c r="S51" s="193" t="s">
        <v>269</v>
      </c>
      <c r="T51" s="193">
        <v>0</v>
      </c>
      <c r="U51" s="194">
        <f t="shared" si="13"/>
        <v>0</v>
      </c>
      <c r="V51" s="193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 t="s">
        <v>1144</v>
      </c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</row>
    <row r="52" spans="1:60" outlineLevel="1" x14ac:dyDescent="0.2">
      <c r="A52" s="170">
        <v>45</v>
      </c>
      <c r="B52" s="181" t="s">
        <v>1218</v>
      </c>
      <c r="C52" s="209" t="s">
        <v>1219</v>
      </c>
      <c r="D52" s="217" t="s">
        <v>1147</v>
      </c>
      <c r="E52" s="187">
        <v>1</v>
      </c>
      <c r="F52" s="192"/>
      <c r="G52" s="193">
        <f t="shared" si="7"/>
        <v>0</v>
      </c>
      <c r="H52" s="192"/>
      <c r="I52" s="193">
        <f t="shared" si="8"/>
        <v>0</v>
      </c>
      <c r="J52" s="192"/>
      <c r="K52" s="193">
        <f t="shared" si="9"/>
        <v>0</v>
      </c>
      <c r="L52" s="193">
        <v>15</v>
      </c>
      <c r="M52" s="193">
        <f t="shared" si="10"/>
        <v>0</v>
      </c>
      <c r="N52" s="193">
        <v>0</v>
      </c>
      <c r="O52" s="193">
        <f t="shared" si="11"/>
        <v>0</v>
      </c>
      <c r="P52" s="193">
        <v>0</v>
      </c>
      <c r="Q52" s="193">
        <f t="shared" si="12"/>
        <v>0</v>
      </c>
      <c r="R52" s="193"/>
      <c r="S52" s="193" t="s">
        <v>269</v>
      </c>
      <c r="T52" s="193">
        <v>0</v>
      </c>
      <c r="U52" s="194">
        <f t="shared" si="13"/>
        <v>0</v>
      </c>
      <c r="V52" s="193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 t="s">
        <v>1144</v>
      </c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</row>
    <row r="53" spans="1:60" outlineLevel="1" x14ac:dyDescent="0.2">
      <c r="A53" s="170">
        <v>46</v>
      </c>
      <c r="B53" s="181" t="s">
        <v>1220</v>
      </c>
      <c r="C53" s="209" t="s">
        <v>1221</v>
      </c>
      <c r="D53" s="217" t="s">
        <v>1147</v>
      </c>
      <c r="E53" s="187">
        <v>1</v>
      </c>
      <c r="F53" s="192"/>
      <c r="G53" s="193">
        <f t="shared" si="7"/>
        <v>0</v>
      </c>
      <c r="H53" s="192"/>
      <c r="I53" s="193">
        <f t="shared" si="8"/>
        <v>0</v>
      </c>
      <c r="J53" s="192"/>
      <c r="K53" s="193">
        <f t="shared" si="9"/>
        <v>0</v>
      </c>
      <c r="L53" s="193">
        <v>15</v>
      </c>
      <c r="M53" s="193">
        <f t="shared" si="10"/>
        <v>0</v>
      </c>
      <c r="N53" s="193">
        <v>0</v>
      </c>
      <c r="O53" s="193">
        <f t="shared" si="11"/>
        <v>0</v>
      </c>
      <c r="P53" s="193">
        <v>0</v>
      </c>
      <c r="Q53" s="193">
        <f t="shared" si="12"/>
        <v>0</v>
      </c>
      <c r="R53" s="193"/>
      <c r="S53" s="193" t="s">
        <v>269</v>
      </c>
      <c r="T53" s="193">
        <v>0</v>
      </c>
      <c r="U53" s="194">
        <f t="shared" si="13"/>
        <v>0</v>
      </c>
      <c r="V53" s="193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 t="s">
        <v>1144</v>
      </c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</row>
    <row r="54" spans="1:60" outlineLevel="1" x14ac:dyDescent="0.2">
      <c r="A54" s="170">
        <v>47</v>
      </c>
      <c r="B54" s="181" t="s">
        <v>1222</v>
      </c>
      <c r="C54" s="209" t="s">
        <v>1223</v>
      </c>
      <c r="D54" s="217" t="s">
        <v>1147</v>
      </c>
      <c r="E54" s="187">
        <v>1</v>
      </c>
      <c r="F54" s="192"/>
      <c r="G54" s="193">
        <f t="shared" si="7"/>
        <v>0</v>
      </c>
      <c r="H54" s="192"/>
      <c r="I54" s="193">
        <f t="shared" si="8"/>
        <v>0</v>
      </c>
      <c r="J54" s="192"/>
      <c r="K54" s="193">
        <f t="shared" si="9"/>
        <v>0</v>
      </c>
      <c r="L54" s="193">
        <v>15</v>
      </c>
      <c r="M54" s="193">
        <f t="shared" si="10"/>
        <v>0</v>
      </c>
      <c r="N54" s="193">
        <v>0</v>
      </c>
      <c r="O54" s="193">
        <f t="shared" si="11"/>
        <v>0</v>
      </c>
      <c r="P54" s="193">
        <v>0</v>
      </c>
      <c r="Q54" s="193">
        <f t="shared" si="12"/>
        <v>0</v>
      </c>
      <c r="R54" s="193"/>
      <c r="S54" s="193" t="s">
        <v>269</v>
      </c>
      <c r="T54" s="193">
        <v>0</v>
      </c>
      <c r="U54" s="194">
        <f t="shared" si="13"/>
        <v>0</v>
      </c>
      <c r="V54" s="193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 t="s">
        <v>1144</v>
      </c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</row>
    <row r="55" spans="1:60" outlineLevel="1" x14ac:dyDescent="0.2">
      <c r="A55" s="170">
        <v>48</v>
      </c>
      <c r="B55" s="181" t="s">
        <v>1224</v>
      </c>
      <c r="C55" s="209" t="s">
        <v>1225</v>
      </c>
      <c r="D55" s="217" t="s">
        <v>1147</v>
      </c>
      <c r="E55" s="187">
        <v>1</v>
      </c>
      <c r="F55" s="192"/>
      <c r="G55" s="193">
        <f t="shared" si="7"/>
        <v>0</v>
      </c>
      <c r="H55" s="192"/>
      <c r="I55" s="193">
        <f t="shared" si="8"/>
        <v>0</v>
      </c>
      <c r="J55" s="192"/>
      <c r="K55" s="193">
        <f t="shared" si="9"/>
        <v>0</v>
      </c>
      <c r="L55" s="193">
        <v>15</v>
      </c>
      <c r="M55" s="193">
        <f t="shared" si="10"/>
        <v>0</v>
      </c>
      <c r="N55" s="193">
        <v>0</v>
      </c>
      <c r="O55" s="193">
        <f t="shared" si="11"/>
        <v>0</v>
      </c>
      <c r="P55" s="193">
        <v>0</v>
      </c>
      <c r="Q55" s="193">
        <f t="shared" si="12"/>
        <v>0</v>
      </c>
      <c r="R55" s="193"/>
      <c r="S55" s="193" t="s">
        <v>269</v>
      </c>
      <c r="T55" s="193">
        <v>0</v>
      </c>
      <c r="U55" s="194">
        <f t="shared" si="13"/>
        <v>0</v>
      </c>
      <c r="V55" s="193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 t="s">
        <v>1144</v>
      </c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</row>
    <row r="56" spans="1:60" outlineLevel="1" x14ac:dyDescent="0.2">
      <c r="A56" s="170">
        <v>49</v>
      </c>
      <c r="B56" s="181" t="s">
        <v>1226</v>
      </c>
      <c r="C56" s="209" t="s">
        <v>1227</v>
      </c>
      <c r="D56" s="217" t="s">
        <v>1147</v>
      </c>
      <c r="E56" s="187">
        <v>1</v>
      </c>
      <c r="F56" s="192"/>
      <c r="G56" s="193">
        <f t="shared" si="7"/>
        <v>0</v>
      </c>
      <c r="H56" s="192"/>
      <c r="I56" s="193">
        <f t="shared" si="8"/>
        <v>0</v>
      </c>
      <c r="J56" s="192"/>
      <c r="K56" s="193">
        <f t="shared" si="9"/>
        <v>0</v>
      </c>
      <c r="L56" s="193">
        <v>15</v>
      </c>
      <c r="M56" s="193">
        <f t="shared" si="10"/>
        <v>0</v>
      </c>
      <c r="N56" s="193">
        <v>0</v>
      </c>
      <c r="O56" s="193">
        <f t="shared" si="11"/>
        <v>0</v>
      </c>
      <c r="P56" s="193">
        <v>0</v>
      </c>
      <c r="Q56" s="193">
        <f t="shared" si="12"/>
        <v>0</v>
      </c>
      <c r="R56" s="193"/>
      <c r="S56" s="193" t="s">
        <v>269</v>
      </c>
      <c r="T56" s="193">
        <v>0</v>
      </c>
      <c r="U56" s="194">
        <f t="shared" si="13"/>
        <v>0</v>
      </c>
      <c r="V56" s="193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 t="s">
        <v>1144</v>
      </c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</row>
    <row r="57" spans="1:60" outlineLevel="1" x14ac:dyDescent="0.2">
      <c r="A57" s="170">
        <v>50</v>
      </c>
      <c r="B57" s="181" t="s">
        <v>1228</v>
      </c>
      <c r="C57" s="209" t="s">
        <v>1229</v>
      </c>
      <c r="D57" s="217" t="s">
        <v>1147</v>
      </c>
      <c r="E57" s="187">
        <v>11</v>
      </c>
      <c r="F57" s="192"/>
      <c r="G57" s="193">
        <f t="shared" si="7"/>
        <v>0</v>
      </c>
      <c r="H57" s="192"/>
      <c r="I57" s="193">
        <f t="shared" si="8"/>
        <v>0</v>
      </c>
      <c r="J57" s="192"/>
      <c r="K57" s="193">
        <f t="shared" si="9"/>
        <v>0</v>
      </c>
      <c r="L57" s="193">
        <v>15</v>
      </c>
      <c r="M57" s="193">
        <f t="shared" si="10"/>
        <v>0</v>
      </c>
      <c r="N57" s="193">
        <v>0</v>
      </c>
      <c r="O57" s="193">
        <f t="shared" si="11"/>
        <v>0</v>
      </c>
      <c r="P57" s="193">
        <v>0</v>
      </c>
      <c r="Q57" s="193">
        <f t="shared" si="12"/>
        <v>0</v>
      </c>
      <c r="R57" s="193"/>
      <c r="S57" s="193" t="s">
        <v>269</v>
      </c>
      <c r="T57" s="193">
        <v>0</v>
      </c>
      <c r="U57" s="194">
        <f t="shared" si="13"/>
        <v>0</v>
      </c>
      <c r="V57" s="193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 t="s">
        <v>1144</v>
      </c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</row>
    <row r="58" spans="1:60" outlineLevel="1" x14ac:dyDescent="0.2">
      <c r="A58" s="170">
        <v>51</v>
      </c>
      <c r="B58" s="181" t="s">
        <v>1230</v>
      </c>
      <c r="C58" s="209" t="s">
        <v>1231</v>
      </c>
      <c r="D58" s="217" t="s">
        <v>1147</v>
      </c>
      <c r="E58" s="187">
        <v>44</v>
      </c>
      <c r="F58" s="192"/>
      <c r="G58" s="193">
        <f t="shared" si="7"/>
        <v>0</v>
      </c>
      <c r="H58" s="192"/>
      <c r="I58" s="193">
        <f t="shared" si="8"/>
        <v>0</v>
      </c>
      <c r="J58" s="192"/>
      <c r="K58" s="193">
        <f t="shared" si="9"/>
        <v>0</v>
      </c>
      <c r="L58" s="193">
        <v>15</v>
      </c>
      <c r="M58" s="193">
        <f t="shared" si="10"/>
        <v>0</v>
      </c>
      <c r="N58" s="193">
        <v>0</v>
      </c>
      <c r="O58" s="193">
        <f t="shared" si="11"/>
        <v>0</v>
      </c>
      <c r="P58" s="193">
        <v>0</v>
      </c>
      <c r="Q58" s="193">
        <f t="shared" si="12"/>
        <v>0</v>
      </c>
      <c r="R58" s="193"/>
      <c r="S58" s="193" t="s">
        <v>269</v>
      </c>
      <c r="T58" s="193">
        <v>0</v>
      </c>
      <c r="U58" s="194">
        <f t="shared" si="13"/>
        <v>0</v>
      </c>
      <c r="V58" s="193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 t="s">
        <v>1144</v>
      </c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</row>
    <row r="59" spans="1:60" outlineLevel="1" x14ac:dyDescent="0.2">
      <c r="A59" s="170">
        <v>52</v>
      </c>
      <c r="B59" s="181" t="s">
        <v>1232</v>
      </c>
      <c r="C59" s="209" t="s">
        <v>1233</v>
      </c>
      <c r="D59" s="217" t="s">
        <v>1147</v>
      </c>
      <c r="E59" s="187">
        <v>6</v>
      </c>
      <c r="F59" s="192"/>
      <c r="G59" s="193">
        <f t="shared" si="7"/>
        <v>0</v>
      </c>
      <c r="H59" s="192"/>
      <c r="I59" s="193">
        <f t="shared" si="8"/>
        <v>0</v>
      </c>
      <c r="J59" s="192"/>
      <c r="K59" s="193">
        <f t="shared" si="9"/>
        <v>0</v>
      </c>
      <c r="L59" s="193">
        <v>15</v>
      </c>
      <c r="M59" s="193">
        <f t="shared" si="10"/>
        <v>0</v>
      </c>
      <c r="N59" s="193">
        <v>0</v>
      </c>
      <c r="O59" s="193">
        <f t="shared" si="11"/>
        <v>0</v>
      </c>
      <c r="P59" s="193">
        <v>0</v>
      </c>
      <c r="Q59" s="193">
        <f t="shared" si="12"/>
        <v>0</v>
      </c>
      <c r="R59" s="193"/>
      <c r="S59" s="193" t="s">
        <v>269</v>
      </c>
      <c r="T59" s="193">
        <v>0</v>
      </c>
      <c r="U59" s="194">
        <f t="shared" si="13"/>
        <v>0</v>
      </c>
      <c r="V59" s="193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 t="s">
        <v>1144</v>
      </c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</row>
    <row r="60" spans="1:60" outlineLevel="1" x14ac:dyDescent="0.2">
      <c r="A60" s="170">
        <v>53</v>
      </c>
      <c r="B60" s="181" t="s">
        <v>1234</v>
      </c>
      <c r="C60" s="209" t="s">
        <v>1235</v>
      </c>
      <c r="D60" s="217" t="s">
        <v>1147</v>
      </c>
      <c r="E60" s="187">
        <v>2</v>
      </c>
      <c r="F60" s="192"/>
      <c r="G60" s="193">
        <f t="shared" si="7"/>
        <v>0</v>
      </c>
      <c r="H60" s="192"/>
      <c r="I60" s="193">
        <f t="shared" si="8"/>
        <v>0</v>
      </c>
      <c r="J60" s="192"/>
      <c r="K60" s="193">
        <f t="shared" si="9"/>
        <v>0</v>
      </c>
      <c r="L60" s="193">
        <v>15</v>
      </c>
      <c r="M60" s="193">
        <f t="shared" si="10"/>
        <v>0</v>
      </c>
      <c r="N60" s="193">
        <v>0</v>
      </c>
      <c r="O60" s="193">
        <f t="shared" si="11"/>
        <v>0</v>
      </c>
      <c r="P60" s="193">
        <v>0</v>
      </c>
      <c r="Q60" s="193">
        <f t="shared" si="12"/>
        <v>0</v>
      </c>
      <c r="R60" s="193"/>
      <c r="S60" s="193" t="s">
        <v>269</v>
      </c>
      <c r="T60" s="193">
        <v>0</v>
      </c>
      <c r="U60" s="194">
        <f t="shared" si="13"/>
        <v>0</v>
      </c>
      <c r="V60" s="193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 t="s">
        <v>1144</v>
      </c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</row>
    <row r="61" spans="1:60" outlineLevel="1" x14ac:dyDescent="0.2">
      <c r="A61" s="170">
        <v>54</v>
      </c>
      <c r="B61" s="181" t="s">
        <v>1236</v>
      </c>
      <c r="C61" s="209" t="s">
        <v>1237</v>
      </c>
      <c r="D61" s="217" t="s">
        <v>1147</v>
      </c>
      <c r="E61" s="187">
        <v>174</v>
      </c>
      <c r="F61" s="192"/>
      <c r="G61" s="193">
        <f t="shared" si="7"/>
        <v>0</v>
      </c>
      <c r="H61" s="192"/>
      <c r="I61" s="193">
        <f t="shared" si="8"/>
        <v>0</v>
      </c>
      <c r="J61" s="192"/>
      <c r="K61" s="193">
        <f t="shared" si="9"/>
        <v>0</v>
      </c>
      <c r="L61" s="193">
        <v>15</v>
      </c>
      <c r="M61" s="193">
        <f t="shared" si="10"/>
        <v>0</v>
      </c>
      <c r="N61" s="193">
        <v>0</v>
      </c>
      <c r="O61" s="193">
        <f t="shared" si="11"/>
        <v>0</v>
      </c>
      <c r="P61" s="193">
        <v>0</v>
      </c>
      <c r="Q61" s="193">
        <f t="shared" si="12"/>
        <v>0</v>
      </c>
      <c r="R61" s="193"/>
      <c r="S61" s="193" t="s">
        <v>269</v>
      </c>
      <c r="T61" s="193">
        <v>0</v>
      </c>
      <c r="U61" s="194">
        <f t="shared" si="13"/>
        <v>0</v>
      </c>
      <c r="V61" s="193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 t="s">
        <v>1144</v>
      </c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</row>
    <row r="62" spans="1:60" outlineLevel="1" x14ac:dyDescent="0.2">
      <c r="A62" s="170">
        <v>55</v>
      </c>
      <c r="B62" s="181" t="s">
        <v>1238</v>
      </c>
      <c r="C62" s="209" t="s">
        <v>1239</v>
      </c>
      <c r="D62" s="217" t="s">
        <v>0</v>
      </c>
      <c r="E62" s="187">
        <v>0.01</v>
      </c>
      <c r="F62" s="192"/>
      <c r="G62" s="193">
        <f t="shared" si="7"/>
        <v>0</v>
      </c>
      <c r="H62" s="192"/>
      <c r="I62" s="193">
        <f t="shared" si="8"/>
        <v>0</v>
      </c>
      <c r="J62" s="192"/>
      <c r="K62" s="193">
        <f t="shared" si="9"/>
        <v>0</v>
      </c>
      <c r="L62" s="193">
        <v>15</v>
      </c>
      <c r="M62" s="193">
        <f t="shared" si="10"/>
        <v>0</v>
      </c>
      <c r="N62" s="193">
        <v>0</v>
      </c>
      <c r="O62" s="193">
        <f t="shared" si="11"/>
        <v>0</v>
      </c>
      <c r="P62" s="193">
        <v>0</v>
      </c>
      <c r="Q62" s="193">
        <f t="shared" si="12"/>
        <v>0</v>
      </c>
      <c r="R62" s="193"/>
      <c r="S62" s="193" t="s">
        <v>269</v>
      </c>
      <c r="T62" s="193">
        <v>0</v>
      </c>
      <c r="U62" s="194">
        <f t="shared" si="13"/>
        <v>0</v>
      </c>
      <c r="V62" s="193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 t="s">
        <v>1144</v>
      </c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</row>
    <row r="63" spans="1:60" outlineLevel="1" x14ac:dyDescent="0.2">
      <c r="A63" s="170">
        <v>56</v>
      </c>
      <c r="B63" s="181" t="s">
        <v>1240</v>
      </c>
      <c r="C63" s="209" t="s">
        <v>1241</v>
      </c>
      <c r="D63" s="217" t="s">
        <v>268</v>
      </c>
      <c r="E63" s="187">
        <v>1</v>
      </c>
      <c r="F63" s="192"/>
      <c r="G63" s="193">
        <f t="shared" si="7"/>
        <v>0</v>
      </c>
      <c r="H63" s="192"/>
      <c r="I63" s="193">
        <f t="shared" si="8"/>
        <v>0</v>
      </c>
      <c r="J63" s="192"/>
      <c r="K63" s="193">
        <f t="shared" si="9"/>
        <v>0</v>
      </c>
      <c r="L63" s="193">
        <v>15</v>
      </c>
      <c r="M63" s="193">
        <f t="shared" si="10"/>
        <v>0</v>
      </c>
      <c r="N63" s="193">
        <v>0</v>
      </c>
      <c r="O63" s="193">
        <f t="shared" si="11"/>
        <v>0</v>
      </c>
      <c r="P63" s="193">
        <v>0</v>
      </c>
      <c r="Q63" s="193">
        <f t="shared" si="12"/>
        <v>0</v>
      </c>
      <c r="R63" s="193"/>
      <c r="S63" s="193" t="s">
        <v>269</v>
      </c>
      <c r="T63" s="193">
        <v>0</v>
      </c>
      <c r="U63" s="194">
        <f t="shared" si="13"/>
        <v>0</v>
      </c>
      <c r="V63" s="193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 t="s">
        <v>1242</v>
      </c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</row>
    <row r="64" spans="1:60" outlineLevel="1" x14ac:dyDescent="0.2">
      <c r="A64" s="170">
        <v>57</v>
      </c>
      <c r="B64" s="181" t="s">
        <v>1243</v>
      </c>
      <c r="C64" s="209" t="s">
        <v>1244</v>
      </c>
      <c r="D64" s="217" t="s">
        <v>268</v>
      </c>
      <c r="E64" s="187">
        <v>1</v>
      </c>
      <c r="F64" s="192"/>
      <c r="G64" s="193">
        <f t="shared" si="7"/>
        <v>0</v>
      </c>
      <c r="H64" s="192"/>
      <c r="I64" s="193">
        <f t="shared" si="8"/>
        <v>0</v>
      </c>
      <c r="J64" s="192"/>
      <c r="K64" s="193">
        <f t="shared" si="9"/>
        <v>0</v>
      </c>
      <c r="L64" s="193">
        <v>15</v>
      </c>
      <c r="M64" s="193">
        <f t="shared" si="10"/>
        <v>0</v>
      </c>
      <c r="N64" s="193">
        <v>0</v>
      </c>
      <c r="O64" s="193">
        <f t="shared" si="11"/>
        <v>0</v>
      </c>
      <c r="P64" s="193">
        <v>0</v>
      </c>
      <c r="Q64" s="193">
        <f t="shared" si="12"/>
        <v>0</v>
      </c>
      <c r="R64" s="193"/>
      <c r="S64" s="193" t="s">
        <v>269</v>
      </c>
      <c r="T64" s="193">
        <v>0</v>
      </c>
      <c r="U64" s="194">
        <f t="shared" si="13"/>
        <v>0</v>
      </c>
      <c r="V64" s="193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 t="s">
        <v>1242</v>
      </c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</row>
    <row r="65" spans="1:60" x14ac:dyDescent="0.2">
      <c r="A65" s="178" t="s">
        <v>211</v>
      </c>
      <c r="B65" s="182" t="s">
        <v>84</v>
      </c>
      <c r="C65" s="211" t="s">
        <v>85</v>
      </c>
      <c r="D65" s="218"/>
      <c r="E65" s="189"/>
      <c r="F65" s="195"/>
      <c r="G65" s="195">
        <f>SUMIF(AG66:AG66,"&lt;&gt;NOR",G66:G66)</f>
        <v>0</v>
      </c>
      <c r="H65" s="195"/>
      <c r="I65" s="195">
        <f>SUM(I66:I66)</f>
        <v>0</v>
      </c>
      <c r="J65" s="195"/>
      <c r="K65" s="195">
        <f>SUM(K66:K66)</f>
        <v>0</v>
      </c>
      <c r="L65" s="195"/>
      <c r="M65" s="195">
        <f>SUM(M66:M66)</f>
        <v>0</v>
      </c>
      <c r="N65" s="195"/>
      <c r="O65" s="195">
        <f>SUM(O66:O66)</f>
        <v>0</v>
      </c>
      <c r="P65" s="195"/>
      <c r="Q65" s="195">
        <f>SUM(Q66:Q66)</f>
        <v>0</v>
      </c>
      <c r="R65" s="195"/>
      <c r="S65" s="195"/>
      <c r="T65" s="195"/>
      <c r="U65" s="196">
        <f>SUM(U66:U66)</f>
        <v>0</v>
      </c>
      <c r="V65" s="195"/>
      <c r="AG65" t="s">
        <v>212</v>
      </c>
    </row>
    <row r="66" spans="1:60" outlineLevel="1" x14ac:dyDescent="0.2">
      <c r="A66" s="170">
        <v>58</v>
      </c>
      <c r="B66" s="181" t="s">
        <v>62</v>
      </c>
      <c r="C66" s="209" t="s">
        <v>1245</v>
      </c>
      <c r="D66" s="217" t="s">
        <v>1147</v>
      </c>
      <c r="E66" s="187">
        <v>1</v>
      </c>
      <c r="F66" s="192"/>
      <c r="G66" s="193">
        <f>ROUND(E66*F66,2)</f>
        <v>0</v>
      </c>
      <c r="H66" s="192"/>
      <c r="I66" s="193">
        <f>ROUND(E66*H66,2)</f>
        <v>0</v>
      </c>
      <c r="J66" s="192"/>
      <c r="K66" s="193">
        <f>ROUND(E66*J66,2)</f>
        <v>0</v>
      </c>
      <c r="L66" s="193">
        <v>15</v>
      </c>
      <c r="M66" s="193">
        <f>G66*(1+L66/100)</f>
        <v>0</v>
      </c>
      <c r="N66" s="193">
        <v>0</v>
      </c>
      <c r="O66" s="193">
        <f>ROUND(E66*N66,2)</f>
        <v>0</v>
      </c>
      <c r="P66" s="193">
        <v>0</v>
      </c>
      <c r="Q66" s="193">
        <f>ROUND(E66*P66,2)</f>
        <v>0</v>
      </c>
      <c r="R66" s="193"/>
      <c r="S66" s="193" t="s">
        <v>269</v>
      </c>
      <c r="T66" s="193">
        <v>0</v>
      </c>
      <c r="U66" s="194">
        <f>ROUND(E66*T66,2)</f>
        <v>0</v>
      </c>
      <c r="V66" s="193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 t="s">
        <v>1246</v>
      </c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</row>
    <row r="67" spans="1:60" x14ac:dyDescent="0.2">
      <c r="A67" s="178" t="s">
        <v>211</v>
      </c>
      <c r="B67" s="182" t="s">
        <v>81</v>
      </c>
      <c r="C67" s="211" t="s">
        <v>82</v>
      </c>
      <c r="D67" s="218"/>
      <c r="E67" s="189"/>
      <c r="F67" s="195"/>
      <c r="G67" s="195">
        <f>SUMIF(AG68:AG91,"&lt;&gt;NOR",G68:G91)</f>
        <v>0</v>
      </c>
      <c r="H67" s="195"/>
      <c r="I67" s="195">
        <f>SUM(I68:I91)</f>
        <v>0</v>
      </c>
      <c r="J67" s="195"/>
      <c r="K67" s="195">
        <f>SUM(K68:K91)</f>
        <v>0</v>
      </c>
      <c r="L67" s="195"/>
      <c r="M67" s="195">
        <f>SUM(M68:M91)</f>
        <v>0</v>
      </c>
      <c r="N67" s="195"/>
      <c r="O67" s="195">
        <f>SUM(O68:O91)</f>
        <v>0</v>
      </c>
      <c r="P67" s="195"/>
      <c r="Q67" s="195">
        <f>SUM(Q68:Q91)</f>
        <v>0</v>
      </c>
      <c r="R67" s="195"/>
      <c r="S67" s="195"/>
      <c r="T67" s="195"/>
      <c r="U67" s="196">
        <f>SUM(U68:U91)</f>
        <v>0</v>
      </c>
      <c r="V67" s="195"/>
      <c r="AG67" t="s">
        <v>212</v>
      </c>
    </row>
    <row r="68" spans="1:60" outlineLevel="1" x14ac:dyDescent="0.2">
      <c r="A68" s="170">
        <v>59</v>
      </c>
      <c r="B68" s="181" t="s">
        <v>62</v>
      </c>
      <c r="C68" s="209" t="s">
        <v>1245</v>
      </c>
      <c r="D68" s="217" t="s">
        <v>1147</v>
      </c>
      <c r="E68" s="187">
        <v>1</v>
      </c>
      <c r="F68" s="192"/>
      <c r="G68" s="193">
        <f t="shared" ref="G68:G91" si="14">ROUND(E68*F68,2)</f>
        <v>0</v>
      </c>
      <c r="H68" s="192"/>
      <c r="I68" s="193">
        <f t="shared" ref="I68:I91" si="15">ROUND(E68*H68,2)</f>
        <v>0</v>
      </c>
      <c r="J68" s="192"/>
      <c r="K68" s="193">
        <f t="shared" ref="K68:K91" si="16">ROUND(E68*J68,2)</f>
        <v>0</v>
      </c>
      <c r="L68" s="193">
        <v>15</v>
      </c>
      <c r="M68" s="193">
        <f t="shared" ref="M68:M91" si="17">G68*(1+L68/100)</f>
        <v>0</v>
      </c>
      <c r="N68" s="193">
        <v>0</v>
      </c>
      <c r="O68" s="193">
        <f t="shared" ref="O68:O91" si="18">ROUND(E68*N68,2)</f>
        <v>0</v>
      </c>
      <c r="P68" s="193">
        <v>0</v>
      </c>
      <c r="Q68" s="193">
        <f t="shared" ref="Q68:Q91" si="19">ROUND(E68*P68,2)</f>
        <v>0</v>
      </c>
      <c r="R68" s="193"/>
      <c r="S68" s="193" t="s">
        <v>269</v>
      </c>
      <c r="T68" s="193">
        <v>0</v>
      </c>
      <c r="U68" s="194">
        <f t="shared" ref="U68:U91" si="20">ROUND(E68*T68,2)</f>
        <v>0</v>
      </c>
      <c r="V68" s="193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 t="s">
        <v>1246</v>
      </c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69"/>
      <c r="BB68" s="169"/>
      <c r="BC68" s="169"/>
      <c r="BD68" s="169"/>
      <c r="BE68" s="169"/>
      <c r="BF68" s="169"/>
      <c r="BG68" s="169"/>
      <c r="BH68" s="169"/>
    </row>
    <row r="69" spans="1:60" outlineLevel="1" x14ac:dyDescent="0.2">
      <c r="A69" s="170">
        <v>60</v>
      </c>
      <c r="B69" s="181" t="s">
        <v>78</v>
      </c>
      <c r="C69" s="209" t="s">
        <v>1247</v>
      </c>
      <c r="D69" s="217" t="s">
        <v>1147</v>
      </c>
      <c r="E69" s="187">
        <v>1</v>
      </c>
      <c r="F69" s="192"/>
      <c r="G69" s="193">
        <f t="shared" si="14"/>
        <v>0</v>
      </c>
      <c r="H69" s="192"/>
      <c r="I69" s="193">
        <f t="shared" si="15"/>
        <v>0</v>
      </c>
      <c r="J69" s="192"/>
      <c r="K69" s="193">
        <f t="shared" si="16"/>
        <v>0</v>
      </c>
      <c r="L69" s="193">
        <v>15</v>
      </c>
      <c r="M69" s="193">
        <f t="shared" si="17"/>
        <v>0</v>
      </c>
      <c r="N69" s="193">
        <v>0</v>
      </c>
      <c r="O69" s="193">
        <f t="shared" si="18"/>
        <v>0</v>
      </c>
      <c r="P69" s="193">
        <v>0</v>
      </c>
      <c r="Q69" s="193">
        <f t="shared" si="19"/>
        <v>0</v>
      </c>
      <c r="R69" s="193"/>
      <c r="S69" s="193" t="s">
        <v>269</v>
      </c>
      <c r="T69" s="193">
        <v>0</v>
      </c>
      <c r="U69" s="194">
        <f t="shared" si="20"/>
        <v>0</v>
      </c>
      <c r="V69" s="193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 t="s">
        <v>1246</v>
      </c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/>
      <c r="BA69" s="169"/>
      <c r="BB69" s="169"/>
      <c r="BC69" s="169"/>
      <c r="BD69" s="169"/>
      <c r="BE69" s="169"/>
      <c r="BF69" s="169"/>
      <c r="BG69" s="169"/>
      <c r="BH69" s="169"/>
    </row>
    <row r="70" spans="1:60" outlineLevel="1" x14ac:dyDescent="0.2">
      <c r="A70" s="170">
        <v>61</v>
      </c>
      <c r="B70" s="181" t="s">
        <v>81</v>
      </c>
      <c r="C70" s="209" t="s">
        <v>1248</v>
      </c>
      <c r="D70" s="217" t="s">
        <v>1147</v>
      </c>
      <c r="E70" s="187">
        <v>38</v>
      </c>
      <c r="F70" s="192"/>
      <c r="G70" s="193">
        <f t="shared" si="14"/>
        <v>0</v>
      </c>
      <c r="H70" s="192"/>
      <c r="I70" s="193">
        <f t="shared" si="15"/>
        <v>0</v>
      </c>
      <c r="J70" s="192"/>
      <c r="K70" s="193">
        <f t="shared" si="16"/>
        <v>0</v>
      </c>
      <c r="L70" s="193">
        <v>15</v>
      </c>
      <c r="M70" s="193">
        <f t="shared" si="17"/>
        <v>0</v>
      </c>
      <c r="N70" s="193">
        <v>0</v>
      </c>
      <c r="O70" s="193">
        <f t="shared" si="18"/>
        <v>0</v>
      </c>
      <c r="P70" s="193">
        <v>0</v>
      </c>
      <c r="Q70" s="193">
        <f t="shared" si="19"/>
        <v>0</v>
      </c>
      <c r="R70" s="193"/>
      <c r="S70" s="193" t="s">
        <v>269</v>
      </c>
      <c r="T70" s="193">
        <v>0</v>
      </c>
      <c r="U70" s="194">
        <f t="shared" si="20"/>
        <v>0</v>
      </c>
      <c r="V70" s="193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 t="s">
        <v>1246</v>
      </c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  <c r="BA70" s="169"/>
      <c r="BB70" s="169"/>
      <c r="BC70" s="169"/>
      <c r="BD70" s="169"/>
      <c r="BE70" s="169"/>
      <c r="BF70" s="169"/>
      <c r="BG70" s="169"/>
      <c r="BH70" s="169"/>
    </row>
    <row r="71" spans="1:60" ht="22.5" outlineLevel="1" x14ac:dyDescent="0.2">
      <c r="A71" s="170">
        <v>62</v>
      </c>
      <c r="B71" s="181" t="s">
        <v>84</v>
      </c>
      <c r="C71" s="209" t="s">
        <v>1249</v>
      </c>
      <c r="D71" s="217" t="s">
        <v>1147</v>
      </c>
      <c r="E71" s="187">
        <v>1</v>
      </c>
      <c r="F71" s="192"/>
      <c r="G71" s="193">
        <f t="shared" si="14"/>
        <v>0</v>
      </c>
      <c r="H71" s="192"/>
      <c r="I71" s="193">
        <f t="shared" si="15"/>
        <v>0</v>
      </c>
      <c r="J71" s="192"/>
      <c r="K71" s="193">
        <f t="shared" si="16"/>
        <v>0</v>
      </c>
      <c r="L71" s="193">
        <v>15</v>
      </c>
      <c r="M71" s="193">
        <f t="shared" si="17"/>
        <v>0</v>
      </c>
      <c r="N71" s="193">
        <v>0</v>
      </c>
      <c r="O71" s="193">
        <f t="shared" si="18"/>
        <v>0</v>
      </c>
      <c r="P71" s="193">
        <v>0</v>
      </c>
      <c r="Q71" s="193">
        <f t="shared" si="19"/>
        <v>0</v>
      </c>
      <c r="R71" s="193"/>
      <c r="S71" s="193" t="s">
        <v>269</v>
      </c>
      <c r="T71" s="193">
        <v>0</v>
      </c>
      <c r="U71" s="194">
        <f t="shared" si="20"/>
        <v>0</v>
      </c>
      <c r="V71" s="193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 t="s">
        <v>1246</v>
      </c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69"/>
      <c r="AZ71" s="169"/>
      <c r="BA71" s="169"/>
      <c r="BB71" s="169"/>
      <c r="BC71" s="169"/>
      <c r="BD71" s="169"/>
      <c r="BE71" s="169"/>
      <c r="BF71" s="169"/>
      <c r="BG71" s="169"/>
      <c r="BH71" s="169"/>
    </row>
    <row r="72" spans="1:60" outlineLevel="1" x14ac:dyDescent="0.2">
      <c r="A72" s="170">
        <v>63</v>
      </c>
      <c r="B72" s="181" t="s">
        <v>87</v>
      </c>
      <c r="C72" s="209" t="s">
        <v>1250</v>
      </c>
      <c r="D72" s="217" t="s">
        <v>1147</v>
      </c>
      <c r="E72" s="187">
        <v>6</v>
      </c>
      <c r="F72" s="192"/>
      <c r="G72" s="193">
        <f t="shared" si="14"/>
        <v>0</v>
      </c>
      <c r="H72" s="192"/>
      <c r="I72" s="193">
        <f t="shared" si="15"/>
        <v>0</v>
      </c>
      <c r="J72" s="192"/>
      <c r="K72" s="193">
        <f t="shared" si="16"/>
        <v>0</v>
      </c>
      <c r="L72" s="193">
        <v>15</v>
      </c>
      <c r="M72" s="193">
        <f t="shared" si="17"/>
        <v>0</v>
      </c>
      <c r="N72" s="193">
        <v>0</v>
      </c>
      <c r="O72" s="193">
        <f t="shared" si="18"/>
        <v>0</v>
      </c>
      <c r="P72" s="193">
        <v>0</v>
      </c>
      <c r="Q72" s="193">
        <f t="shared" si="19"/>
        <v>0</v>
      </c>
      <c r="R72" s="193"/>
      <c r="S72" s="193" t="s">
        <v>269</v>
      </c>
      <c r="T72" s="193">
        <v>0</v>
      </c>
      <c r="U72" s="194">
        <f t="shared" si="20"/>
        <v>0</v>
      </c>
      <c r="V72" s="193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 t="s">
        <v>1246</v>
      </c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</row>
    <row r="73" spans="1:60" outlineLevel="1" x14ac:dyDescent="0.2">
      <c r="A73" s="170">
        <v>64</v>
      </c>
      <c r="B73" s="181" t="s">
        <v>90</v>
      </c>
      <c r="C73" s="209" t="s">
        <v>1251</v>
      </c>
      <c r="D73" s="217" t="s">
        <v>1147</v>
      </c>
      <c r="E73" s="187">
        <v>19</v>
      </c>
      <c r="F73" s="192"/>
      <c r="G73" s="193">
        <f t="shared" si="14"/>
        <v>0</v>
      </c>
      <c r="H73" s="192"/>
      <c r="I73" s="193">
        <f t="shared" si="15"/>
        <v>0</v>
      </c>
      <c r="J73" s="192"/>
      <c r="K73" s="193">
        <f t="shared" si="16"/>
        <v>0</v>
      </c>
      <c r="L73" s="193">
        <v>15</v>
      </c>
      <c r="M73" s="193">
        <f t="shared" si="17"/>
        <v>0</v>
      </c>
      <c r="N73" s="193">
        <v>0</v>
      </c>
      <c r="O73" s="193">
        <f t="shared" si="18"/>
        <v>0</v>
      </c>
      <c r="P73" s="193">
        <v>0</v>
      </c>
      <c r="Q73" s="193">
        <f t="shared" si="19"/>
        <v>0</v>
      </c>
      <c r="R73" s="193"/>
      <c r="S73" s="193" t="s">
        <v>269</v>
      </c>
      <c r="T73" s="193">
        <v>0</v>
      </c>
      <c r="U73" s="194">
        <f t="shared" si="20"/>
        <v>0</v>
      </c>
      <c r="V73" s="193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 t="s">
        <v>1246</v>
      </c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</row>
    <row r="74" spans="1:60" outlineLevel="1" x14ac:dyDescent="0.2">
      <c r="A74" s="170">
        <v>65</v>
      </c>
      <c r="B74" s="181" t="s">
        <v>100</v>
      </c>
      <c r="C74" s="209" t="s">
        <v>1252</v>
      </c>
      <c r="D74" s="217" t="s">
        <v>1147</v>
      </c>
      <c r="E74" s="187">
        <v>1</v>
      </c>
      <c r="F74" s="192"/>
      <c r="G74" s="193">
        <f t="shared" si="14"/>
        <v>0</v>
      </c>
      <c r="H74" s="192"/>
      <c r="I74" s="193">
        <f t="shared" si="15"/>
        <v>0</v>
      </c>
      <c r="J74" s="192"/>
      <c r="K74" s="193">
        <f t="shared" si="16"/>
        <v>0</v>
      </c>
      <c r="L74" s="193">
        <v>15</v>
      </c>
      <c r="M74" s="193">
        <f t="shared" si="17"/>
        <v>0</v>
      </c>
      <c r="N74" s="193">
        <v>0</v>
      </c>
      <c r="O74" s="193">
        <f t="shared" si="18"/>
        <v>0</v>
      </c>
      <c r="P74" s="193">
        <v>0</v>
      </c>
      <c r="Q74" s="193">
        <f t="shared" si="19"/>
        <v>0</v>
      </c>
      <c r="R74" s="193"/>
      <c r="S74" s="193" t="s">
        <v>269</v>
      </c>
      <c r="T74" s="193">
        <v>0</v>
      </c>
      <c r="U74" s="194">
        <f t="shared" si="20"/>
        <v>0</v>
      </c>
      <c r="V74" s="193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 t="s">
        <v>1246</v>
      </c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</row>
    <row r="75" spans="1:60" outlineLevel="1" x14ac:dyDescent="0.2">
      <c r="A75" s="170">
        <v>66</v>
      </c>
      <c r="B75" s="181" t="s">
        <v>102</v>
      </c>
      <c r="C75" s="209" t="s">
        <v>1253</v>
      </c>
      <c r="D75" s="217" t="s">
        <v>1147</v>
      </c>
      <c r="E75" s="187">
        <v>1</v>
      </c>
      <c r="F75" s="192"/>
      <c r="G75" s="193">
        <f t="shared" si="14"/>
        <v>0</v>
      </c>
      <c r="H75" s="192"/>
      <c r="I75" s="193">
        <f t="shared" si="15"/>
        <v>0</v>
      </c>
      <c r="J75" s="192"/>
      <c r="K75" s="193">
        <f t="shared" si="16"/>
        <v>0</v>
      </c>
      <c r="L75" s="193">
        <v>15</v>
      </c>
      <c r="M75" s="193">
        <f t="shared" si="17"/>
        <v>0</v>
      </c>
      <c r="N75" s="193">
        <v>0</v>
      </c>
      <c r="O75" s="193">
        <f t="shared" si="18"/>
        <v>0</v>
      </c>
      <c r="P75" s="193">
        <v>0</v>
      </c>
      <c r="Q75" s="193">
        <f t="shared" si="19"/>
        <v>0</v>
      </c>
      <c r="R75" s="193"/>
      <c r="S75" s="193" t="s">
        <v>269</v>
      </c>
      <c r="T75" s="193">
        <v>0</v>
      </c>
      <c r="U75" s="194">
        <f t="shared" si="20"/>
        <v>0</v>
      </c>
      <c r="V75" s="193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 t="s">
        <v>1246</v>
      </c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</row>
    <row r="76" spans="1:60" outlineLevel="1" x14ac:dyDescent="0.2">
      <c r="A76" s="170">
        <v>67</v>
      </c>
      <c r="B76" s="181" t="s">
        <v>108</v>
      </c>
      <c r="C76" s="209" t="s">
        <v>1254</v>
      </c>
      <c r="D76" s="217" t="s">
        <v>1147</v>
      </c>
      <c r="E76" s="187">
        <v>1</v>
      </c>
      <c r="F76" s="192"/>
      <c r="G76" s="193">
        <f t="shared" si="14"/>
        <v>0</v>
      </c>
      <c r="H76" s="192"/>
      <c r="I76" s="193">
        <f t="shared" si="15"/>
        <v>0</v>
      </c>
      <c r="J76" s="192"/>
      <c r="K76" s="193">
        <f t="shared" si="16"/>
        <v>0</v>
      </c>
      <c r="L76" s="193">
        <v>15</v>
      </c>
      <c r="M76" s="193">
        <f t="shared" si="17"/>
        <v>0</v>
      </c>
      <c r="N76" s="193">
        <v>0</v>
      </c>
      <c r="O76" s="193">
        <f t="shared" si="18"/>
        <v>0</v>
      </c>
      <c r="P76" s="193">
        <v>0</v>
      </c>
      <c r="Q76" s="193">
        <f t="shared" si="19"/>
        <v>0</v>
      </c>
      <c r="R76" s="193"/>
      <c r="S76" s="193" t="s">
        <v>269</v>
      </c>
      <c r="T76" s="193">
        <v>0</v>
      </c>
      <c r="U76" s="194">
        <f t="shared" si="20"/>
        <v>0</v>
      </c>
      <c r="V76" s="193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 t="s">
        <v>1246</v>
      </c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</row>
    <row r="77" spans="1:60" outlineLevel="1" x14ac:dyDescent="0.2">
      <c r="A77" s="170">
        <v>68</v>
      </c>
      <c r="B77" s="181" t="s">
        <v>65</v>
      </c>
      <c r="C77" s="209" t="s">
        <v>1255</v>
      </c>
      <c r="D77" s="217" t="s">
        <v>1147</v>
      </c>
      <c r="E77" s="187">
        <v>2</v>
      </c>
      <c r="F77" s="192"/>
      <c r="G77" s="193">
        <f t="shared" si="14"/>
        <v>0</v>
      </c>
      <c r="H77" s="192"/>
      <c r="I77" s="193">
        <f t="shared" si="15"/>
        <v>0</v>
      </c>
      <c r="J77" s="192"/>
      <c r="K77" s="193">
        <f t="shared" si="16"/>
        <v>0</v>
      </c>
      <c r="L77" s="193">
        <v>15</v>
      </c>
      <c r="M77" s="193">
        <f t="shared" si="17"/>
        <v>0</v>
      </c>
      <c r="N77" s="193">
        <v>0</v>
      </c>
      <c r="O77" s="193">
        <f t="shared" si="18"/>
        <v>0</v>
      </c>
      <c r="P77" s="193">
        <v>0</v>
      </c>
      <c r="Q77" s="193">
        <f t="shared" si="19"/>
        <v>0</v>
      </c>
      <c r="R77" s="193"/>
      <c r="S77" s="193" t="s">
        <v>269</v>
      </c>
      <c r="T77" s="193">
        <v>0</v>
      </c>
      <c r="U77" s="194">
        <f t="shared" si="20"/>
        <v>0</v>
      </c>
      <c r="V77" s="193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 t="s">
        <v>1246</v>
      </c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</row>
    <row r="78" spans="1:60" outlineLevel="1" x14ac:dyDescent="0.2">
      <c r="A78" s="170">
        <v>69</v>
      </c>
      <c r="B78" s="181" t="s">
        <v>67</v>
      </c>
      <c r="C78" s="209" t="s">
        <v>1256</v>
      </c>
      <c r="D78" s="217" t="s">
        <v>1147</v>
      </c>
      <c r="E78" s="187">
        <v>3</v>
      </c>
      <c r="F78" s="192"/>
      <c r="G78" s="193">
        <f t="shared" si="14"/>
        <v>0</v>
      </c>
      <c r="H78" s="192"/>
      <c r="I78" s="193">
        <f t="shared" si="15"/>
        <v>0</v>
      </c>
      <c r="J78" s="192"/>
      <c r="K78" s="193">
        <f t="shared" si="16"/>
        <v>0</v>
      </c>
      <c r="L78" s="193">
        <v>15</v>
      </c>
      <c r="M78" s="193">
        <f t="shared" si="17"/>
        <v>0</v>
      </c>
      <c r="N78" s="193">
        <v>0</v>
      </c>
      <c r="O78" s="193">
        <f t="shared" si="18"/>
        <v>0</v>
      </c>
      <c r="P78" s="193">
        <v>0</v>
      </c>
      <c r="Q78" s="193">
        <f t="shared" si="19"/>
        <v>0</v>
      </c>
      <c r="R78" s="193"/>
      <c r="S78" s="193" t="s">
        <v>269</v>
      </c>
      <c r="T78" s="193">
        <v>0</v>
      </c>
      <c r="U78" s="194">
        <f t="shared" si="20"/>
        <v>0</v>
      </c>
      <c r="V78" s="193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 t="s">
        <v>1246</v>
      </c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</row>
    <row r="79" spans="1:60" ht="22.5" outlineLevel="1" x14ac:dyDescent="0.2">
      <c r="A79" s="170">
        <v>70</v>
      </c>
      <c r="B79" s="181" t="s">
        <v>1156</v>
      </c>
      <c r="C79" s="209" t="s">
        <v>1257</v>
      </c>
      <c r="D79" s="217" t="s">
        <v>1147</v>
      </c>
      <c r="E79" s="187">
        <v>3</v>
      </c>
      <c r="F79" s="192"/>
      <c r="G79" s="193">
        <f t="shared" si="14"/>
        <v>0</v>
      </c>
      <c r="H79" s="192"/>
      <c r="I79" s="193">
        <f t="shared" si="15"/>
        <v>0</v>
      </c>
      <c r="J79" s="192"/>
      <c r="K79" s="193">
        <f t="shared" si="16"/>
        <v>0</v>
      </c>
      <c r="L79" s="193">
        <v>15</v>
      </c>
      <c r="M79" s="193">
        <f t="shared" si="17"/>
        <v>0</v>
      </c>
      <c r="N79" s="193">
        <v>0</v>
      </c>
      <c r="O79" s="193">
        <f t="shared" si="18"/>
        <v>0</v>
      </c>
      <c r="P79" s="193">
        <v>0</v>
      </c>
      <c r="Q79" s="193">
        <f t="shared" si="19"/>
        <v>0</v>
      </c>
      <c r="R79" s="193"/>
      <c r="S79" s="193" t="s">
        <v>269</v>
      </c>
      <c r="T79" s="193">
        <v>0</v>
      </c>
      <c r="U79" s="194">
        <f t="shared" si="20"/>
        <v>0</v>
      </c>
      <c r="V79" s="193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 t="s">
        <v>1246</v>
      </c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</row>
    <row r="80" spans="1:60" ht="22.5" outlineLevel="1" x14ac:dyDescent="0.2">
      <c r="A80" s="170">
        <v>71</v>
      </c>
      <c r="B80" s="181" t="s">
        <v>70</v>
      </c>
      <c r="C80" s="209" t="s">
        <v>1258</v>
      </c>
      <c r="D80" s="217" t="s">
        <v>1147</v>
      </c>
      <c r="E80" s="187">
        <v>2</v>
      </c>
      <c r="F80" s="192"/>
      <c r="G80" s="193">
        <f t="shared" si="14"/>
        <v>0</v>
      </c>
      <c r="H80" s="192"/>
      <c r="I80" s="193">
        <f t="shared" si="15"/>
        <v>0</v>
      </c>
      <c r="J80" s="192"/>
      <c r="K80" s="193">
        <f t="shared" si="16"/>
        <v>0</v>
      </c>
      <c r="L80" s="193">
        <v>15</v>
      </c>
      <c r="M80" s="193">
        <f t="shared" si="17"/>
        <v>0</v>
      </c>
      <c r="N80" s="193">
        <v>0</v>
      </c>
      <c r="O80" s="193">
        <f t="shared" si="18"/>
        <v>0</v>
      </c>
      <c r="P80" s="193">
        <v>0</v>
      </c>
      <c r="Q80" s="193">
        <f t="shared" si="19"/>
        <v>0</v>
      </c>
      <c r="R80" s="193"/>
      <c r="S80" s="193" t="s">
        <v>269</v>
      </c>
      <c r="T80" s="193">
        <v>0</v>
      </c>
      <c r="U80" s="194">
        <f t="shared" si="20"/>
        <v>0</v>
      </c>
      <c r="V80" s="193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 t="s">
        <v>1246</v>
      </c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</row>
    <row r="81" spans="1:60" ht="22.5" outlineLevel="1" x14ac:dyDescent="0.2">
      <c r="A81" s="170">
        <v>72</v>
      </c>
      <c r="B81" s="181" t="s">
        <v>1159</v>
      </c>
      <c r="C81" s="209" t="s">
        <v>1259</v>
      </c>
      <c r="D81" s="217" t="s">
        <v>1147</v>
      </c>
      <c r="E81" s="187">
        <v>1</v>
      </c>
      <c r="F81" s="192"/>
      <c r="G81" s="193">
        <f t="shared" si="14"/>
        <v>0</v>
      </c>
      <c r="H81" s="192"/>
      <c r="I81" s="193">
        <f t="shared" si="15"/>
        <v>0</v>
      </c>
      <c r="J81" s="192"/>
      <c r="K81" s="193">
        <f t="shared" si="16"/>
        <v>0</v>
      </c>
      <c r="L81" s="193">
        <v>15</v>
      </c>
      <c r="M81" s="193">
        <f t="shared" si="17"/>
        <v>0</v>
      </c>
      <c r="N81" s="193">
        <v>0</v>
      </c>
      <c r="O81" s="193">
        <f t="shared" si="18"/>
        <v>0</v>
      </c>
      <c r="P81" s="193">
        <v>0</v>
      </c>
      <c r="Q81" s="193">
        <f t="shared" si="19"/>
        <v>0</v>
      </c>
      <c r="R81" s="193"/>
      <c r="S81" s="193" t="s">
        <v>269</v>
      </c>
      <c r="T81" s="193">
        <v>0</v>
      </c>
      <c r="U81" s="194">
        <f t="shared" si="20"/>
        <v>0</v>
      </c>
      <c r="V81" s="193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 t="s">
        <v>1246</v>
      </c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</row>
    <row r="82" spans="1:60" outlineLevel="1" x14ac:dyDescent="0.2">
      <c r="A82" s="170">
        <v>73</v>
      </c>
      <c r="B82" s="181" t="s">
        <v>72</v>
      </c>
      <c r="C82" s="209" t="s">
        <v>1260</v>
      </c>
      <c r="D82" s="217" t="s">
        <v>1147</v>
      </c>
      <c r="E82" s="187">
        <v>1</v>
      </c>
      <c r="F82" s="192"/>
      <c r="G82" s="193">
        <f t="shared" si="14"/>
        <v>0</v>
      </c>
      <c r="H82" s="192"/>
      <c r="I82" s="193">
        <f t="shared" si="15"/>
        <v>0</v>
      </c>
      <c r="J82" s="192"/>
      <c r="K82" s="193">
        <f t="shared" si="16"/>
        <v>0</v>
      </c>
      <c r="L82" s="193">
        <v>15</v>
      </c>
      <c r="M82" s="193">
        <f t="shared" si="17"/>
        <v>0</v>
      </c>
      <c r="N82" s="193">
        <v>0</v>
      </c>
      <c r="O82" s="193">
        <f t="shared" si="18"/>
        <v>0</v>
      </c>
      <c r="P82" s="193">
        <v>0</v>
      </c>
      <c r="Q82" s="193">
        <f t="shared" si="19"/>
        <v>0</v>
      </c>
      <c r="R82" s="193"/>
      <c r="S82" s="193" t="s">
        <v>269</v>
      </c>
      <c r="T82" s="193">
        <v>0</v>
      </c>
      <c r="U82" s="194">
        <f t="shared" si="20"/>
        <v>0</v>
      </c>
      <c r="V82" s="193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 t="s">
        <v>1246</v>
      </c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</row>
    <row r="83" spans="1:60" outlineLevel="1" x14ac:dyDescent="0.2">
      <c r="A83" s="170">
        <v>74</v>
      </c>
      <c r="B83" s="181" t="s">
        <v>74</v>
      </c>
      <c r="C83" s="209" t="s">
        <v>1261</v>
      </c>
      <c r="D83" s="217" t="s">
        <v>1147</v>
      </c>
      <c r="E83" s="187">
        <v>1</v>
      </c>
      <c r="F83" s="192"/>
      <c r="G83" s="193">
        <f t="shared" si="14"/>
        <v>0</v>
      </c>
      <c r="H83" s="192"/>
      <c r="I83" s="193">
        <f t="shared" si="15"/>
        <v>0</v>
      </c>
      <c r="J83" s="192"/>
      <c r="K83" s="193">
        <f t="shared" si="16"/>
        <v>0</v>
      </c>
      <c r="L83" s="193">
        <v>15</v>
      </c>
      <c r="M83" s="193">
        <f t="shared" si="17"/>
        <v>0</v>
      </c>
      <c r="N83" s="193">
        <v>0</v>
      </c>
      <c r="O83" s="193">
        <f t="shared" si="18"/>
        <v>0</v>
      </c>
      <c r="P83" s="193">
        <v>0</v>
      </c>
      <c r="Q83" s="193">
        <f t="shared" si="19"/>
        <v>0</v>
      </c>
      <c r="R83" s="193"/>
      <c r="S83" s="193" t="s">
        <v>269</v>
      </c>
      <c r="T83" s="193">
        <v>0</v>
      </c>
      <c r="U83" s="194">
        <f t="shared" si="20"/>
        <v>0</v>
      </c>
      <c r="V83" s="193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 t="s">
        <v>1246</v>
      </c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</row>
    <row r="84" spans="1:60" ht="22.5" outlineLevel="1" x14ac:dyDescent="0.2">
      <c r="A84" s="170">
        <v>75</v>
      </c>
      <c r="B84" s="181" t="s">
        <v>76</v>
      </c>
      <c r="C84" s="209" t="s">
        <v>1262</v>
      </c>
      <c r="D84" s="217" t="s">
        <v>1147</v>
      </c>
      <c r="E84" s="187">
        <v>3</v>
      </c>
      <c r="F84" s="192"/>
      <c r="G84" s="193">
        <f t="shared" si="14"/>
        <v>0</v>
      </c>
      <c r="H84" s="192"/>
      <c r="I84" s="193">
        <f t="shared" si="15"/>
        <v>0</v>
      </c>
      <c r="J84" s="192"/>
      <c r="K84" s="193">
        <f t="shared" si="16"/>
        <v>0</v>
      </c>
      <c r="L84" s="193">
        <v>15</v>
      </c>
      <c r="M84" s="193">
        <f t="shared" si="17"/>
        <v>0</v>
      </c>
      <c r="N84" s="193">
        <v>0</v>
      </c>
      <c r="O84" s="193">
        <f t="shared" si="18"/>
        <v>0</v>
      </c>
      <c r="P84" s="193">
        <v>0</v>
      </c>
      <c r="Q84" s="193">
        <f t="shared" si="19"/>
        <v>0</v>
      </c>
      <c r="R84" s="193"/>
      <c r="S84" s="193" t="s">
        <v>269</v>
      </c>
      <c r="T84" s="193">
        <v>0</v>
      </c>
      <c r="U84" s="194">
        <f t="shared" si="20"/>
        <v>0</v>
      </c>
      <c r="V84" s="193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 t="s">
        <v>1246</v>
      </c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</row>
    <row r="85" spans="1:60" outlineLevel="1" x14ac:dyDescent="0.2">
      <c r="A85" s="170">
        <v>76</v>
      </c>
      <c r="B85" s="181" t="s">
        <v>1164</v>
      </c>
      <c r="C85" s="209" t="s">
        <v>1263</v>
      </c>
      <c r="D85" s="217" t="s">
        <v>1147</v>
      </c>
      <c r="E85" s="187">
        <v>2</v>
      </c>
      <c r="F85" s="192"/>
      <c r="G85" s="193">
        <f t="shared" si="14"/>
        <v>0</v>
      </c>
      <c r="H85" s="192"/>
      <c r="I85" s="193">
        <f t="shared" si="15"/>
        <v>0</v>
      </c>
      <c r="J85" s="192"/>
      <c r="K85" s="193">
        <f t="shared" si="16"/>
        <v>0</v>
      </c>
      <c r="L85" s="193">
        <v>15</v>
      </c>
      <c r="M85" s="193">
        <f t="shared" si="17"/>
        <v>0</v>
      </c>
      <c r="N85" s="193">
        <v>0</v>
      </c>
      <c r="O85" s="193">
        <f t="shared" si="18"/>
        <v>0</v>
      </c>
      <c r="P85" s="193">
        <v>0</v>
      </c>
      <c r="Q85" s="193">
        <f t="shared" si="19"/>
        <v>0</v>
      </c>
      <c r="R85" s="193"/>
      <c r="S85" s="193" t="s">
        <v>269</v>
      </c>
      <c r="T85" s="193">
        <v>0</v>
      </c>
      <c r="U85" s="194">
        <f t="shared" si="20"/>
        <v>0</v>
      </c>
      <c r="V85" s="193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 t="s">
        <v>1246</v>
      </c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</row>
    <row r="86" spans="1:60" ht="22.5" outlineLevel="1" x14ac:dyDescent="0.2">
      <c r="A86" s="170">
        <v>77</v>
      </c>
      <c r="B86" s="181" t="s">
        <v>1166</v>
      </c>
      <c r="C86" s="209" t="s">
        <v>1264</v>
      </c>
      <c r="D86" s="217" t="s">
        <v>1147</v>
      </c>
      <c r="E86" s="187">
        <v>1</v>
      </c>
      <c r="F86" s="192"/>
      <c r="G86" s="193">
        <f t="shared" si="14"/>
        <v>0</v>
      </c>
      <c r="H86" s="192"/>
      <c r="I86" s="193">
        <f t="shared" si="15"/>
        <v>0</v>
      </c>
      <c r="J86" s="192"/>
      <c r="K86" s="193">
        <f t="shared" si="16"/>
        <v>0</v>
      </c>
      <c r="L86" s="193">
        <v>15</v>
      </c>
      <c r="M86" s="193">
        <f t="shared" si="17"/>
        <v>0</v>
      </c>
      <c r="N86" s="193">
        <v>0</v>
      </c>
      <c r="O86" s="193">
        <f t="shared" si="18"/>
        <v>0</v>
      </c>
      <c r="P86" s="193">
        <v>0</v>
      </c>
      <c r="Q86" s="193">
        <f t="shared" si="19"/>
        <v>0</v>
      </c>
      <c r="R86" s="193"/>
      <c r="S86" s="193" t="s">
        <v>269</v>
      </c>
      <c r="T86" s="193">
        <v>0</v>
      </c>
      <c r="U86" s="194">
        <f t="shared" si="20"/>
        <v>0</v>
      </c>
      <c r="V86" s="193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 t="s">
        <v>1246</v>
      </c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</row>
    <row r="87" spans="1:60" ht="22.5" outlineLevel="1" x14ac:dyDescent="0.2">
      <c r="A87" s="170">
        <v>78</v>
      </c>
      <c r="B87" s="181" t="s">
        <v>1168</v>
      </c>
      <c r="C87" s="209" t="s">
        <v>1265</v>
      </c>
      <c r="D87" s="217" t="s">
        <v>1147</v>
      </c>
      <c r="E87" s="187">
        <v>1</v>
      </c>
      <c r="F87" s="192"/>
      <c r="G87" s="193">
        <f t="shared" si="14"/>
        <v>0</v>
      </c>
      <c r="H87" s="192"/>
      <c r="I87" s="193">
        <f t="shared" si="15"/>
        <v>0</v>
      </c>
      <c r="J87" s="192"/>
      <c r="K87" s="193">
        <f t="shared" si="16"/>
        <v>0</v>
      </c>
      <c r="L87" s="193">
        <v>15</v>
      </c>
      <c r="M87" s="193">
        <f t="shared" si="17"/>
        <v>0</v>
      </c>
      <c r="N87" s="193">
        <v>0</v>
      </c>
      <c r="O87" s="193">
        <f t="shared" si="18"/>
        <v>0</v>
      </c>
      <c r="P87" s="193">
        <v>0</v>
      </c>
      <c r="Q87" s="193">
        <f t="shared" si="19"/>
        <v>0</v>
      </c>
      <c r="R87" s="193"/>
      <c r="S87" s="193" t="s">
        <v>269</v>
      </c>
      <c r="T87" s="193">
        <v>0</v>
      </c>
      <c r="U87" s="194">
        <f t="shared" si="20"/>
        <v>0</v>
      </c>
      <c r="V87" s="193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 t="s">
        <v>1246</v>
      </c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</row>
    <row r="88" spans="1:60" outlineLevel="1" x14ac:dyDescent="0.2">
      <c r="A88" s="170">
        <v>79</v>
      </c>
      <c r="B88" s="181" t="s">
        <v>1170</v>
      </c>
      <c r="C88" s="209" t="s">
        <v>1266</v>
      </c>
      <c r="D88" s="217" t="s">
        <v>1267</v>
      </c>
      <c r="E88" s="187">
        <v>54</v>
      </c>
      <c r="F88" s="192"/>
      <c r="G88" s="193">
        <f t="shared" si="14"/>
        <v>0</v>
      </c>
      <c r="H88" s="192"/>
      <c r="I88" s="193">
        <f t="shared" si="15"/>
        <v>0</v>
      </c>
      <c r="J88" s="192"/>
      <c r="K88" s="193">
        <f t="shared" si="16"/>
        <v>0</v>
      </c>
      <c r="L88" s="193">
        <v>15</v>
      </c>
      <c r="M88" s="193">
        <f t="shared" si="17"/>
        <v>0</v>
      </c>
      <c r="N88" s="193">
        <v>0</v>
      </c>
      <c r="O88" s="193">
        <f t="shared" si="18"/>
        <v>0</v>
      </c>
      <c r="P88" s="193">
        <v>0</v>
      </c>
      <c r="Q88" s="193">
        <f t="shared" si="19"/>
        <v>0</v>
      </c>
      <c r="R88" s="193"/>
      <c r="S88" s="193" t="s">
        <v>269</v>
      </c>
      <c r="T88" s="193">
        <v>0</v>
      </c>
      <c r="U88" s="194">
        <f t="shared" si="20"/>
        <v>0</v>
      </c>
      <c r="V88" s="193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 t="s">
        <v>1246</v>
      </c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</row>
    <row r="89" spans="1:60" outlineLevel="1" x14ac:dyDescent="0.2">
      <c r="A89" s="170">
        <v>80</v>
      </c>
      <c r="B89" s="181" t="s">
        <v>1172</v>
      </c>
      <c r="C89" s="209" t="s">
        <v>1268</v>
      </c>
      <c r="D89" s="217" t="s">
        <v>1147</v>
      </c>
      <c r="E89" s="187">
        <v>1</v>
      </c>
      <c r="F89" s="192"/>
      <c r="G89" s="193">
        <f t="shared" si="14"/>
        <v>0</v>
      </c>
      <c r="H89" s="192"/>
      <c r="I89" s="193">
        <f t="shared" si="15"/>
        <v>0</v>
      </c>
      <c r="J89" s="192"/>
      <c r="K89" s="193">
        <f t="shared" si="16"/>
        <v>0</v>
      </c>
      <c r="L89" s="193">
        <v>15</v>
      </c>
      <c r="M89" s="193">
        <f t="shared" si="17"/>
        <v>0</v>
      </c>
      <c r="N89" s="193">
        <v>0</v>
      </c>
      <c r="O89" s="193">
        <f t="shared" si="18"/>
        <v>0</v>
      </c>
      <c r="P89" s="193">
        <v>0</v>
      </c>
      <c r="Q89" s="193">
        <f t="shared" si="19"/>
        <v>0</v>
      </c>
      <c r="R89" s="193"/>
      <c r="S89" s="193" t="s">
        <v>269</v>
      </c>
      <c r="T89" s="193">
        <v>0</v>
      </c>
      <c r="U89" s="194">
        <f t="shared" si="20"/>
        <v>0</v>
      </c>
      <c r="V89" s="193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 t="s">
        <v>1246</v>
      </c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</row>
    <row r="90" spans="1:60" outlineLevel="1" x14ac:dyDescent="0.2">
      <c r="A90" s="170">
        <v>81</v>
      </c>
      <c r="B90" s="181" t="s">
        <v>1269</v>
      </c>
      <c r="C90" s="209" t="s">
        <v>1241</v>
      </c>
      <c r="D90" s="217" t="s">
        <v>268</v>
      </c>
      <c r="E90" s="187">
        <v>1</v>
      </c>
      <c r="F90" s="192"/>
      <c r="G90" s="193">
        <f t="shared" si="14"/>
        <v>0</v>
      </c>
      <c r="H90" s="192"/>
      <c r="I90" s="193">
        <f t="shared" si="15"/>
        <v>0</v>
      </c>
      <c r="J90" s="192"/>
      <c r="K90" s="193">
        <f t="shared" si="16"/>
        <v>0</v>
      </c>
      <c r="L90" s="193">
        <v>15</v>
      </c>
      <c r="M90" s="193">
        <f t="shared" si="17"/>
        <v>0</v>
      </c>
      <c r="N90" s="193">
        <v>0</v>
      </c>
      <c r="O90" s="193">
        <f t="shared" si="18"/>
        <v>0</v>
      </c>
      <c r="P90" s="193">
        <v>0</v>
      </c>
      <c r="Q90" s="193">
        <f t="shared" si="19"/>
        <v>0</v>
      </c>
      <c r="R90" s="193"/>
      <c r="S90" s="193" t="s">
        <v>269</v>
      </c>
      <c r="T90" s="193">
        <v>0</v>
      </c>
      <c r="U90" s="194">
        <f t="shared" si="20"/>
        <v>0</v>
      </c>
      <c r="V90" s="193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 t="s">
        <v>1242</v>
      </c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</row>
    <row r="91" spans="1:60" outlineLevel="1" x14ac:dyDescent="0.2">
      <c r="A91" s="170">
        <v>82</v>
      </c>
      <c r="B91" s="181" t="s">
        <v>1270</v>
      </c>
      <c r="C91" s="209" t="s">
        <v>1271</v>
      </c>
      <c r="D91" s="217" t="s">
        <v>268</v>
      </c>
      <c r="E91" s="187">
        <v>1</v>
      </c>
      <c r="F91" s="192"/>
      <c r="G91" s="193">
        <f t="shared" si="14"/>
        <v>0</v>
      </c>
      <c r="H91" s="192"/>
      <c r="I91" s="193">
        <f t="shared" si="15"/>
        <v>0</v>
      </c>
      <c r="J91" s="192"/>
      <c r="K91" s="193">
        <f t="shared" si="16"/>
        <v>0</v>
      </c>
      <c r="L91" s="193">
        <v>15</v>
      </c>
      <c r="M91" s="193">
        <f t="shared" si="17"/>
        <v>0</v>
      </c>
      <c r="N91" s="193">
        <v>0</v>
      </c>
      <c r="O91" s="193">
        <f t="shared" si="18"/>
        <v>0</v>
      </c>
      <c r="P91" s="193">
        <v>0</v>
      </c>
      <c r="Q91" s="193">
        <f t="shared" si="19"/>
        <v>0</v>
      </c>
      <c r="R91" s="193"/>
      <c r="S91" s="193" t="s">
        <v>269</v>
      </c>
      <c r="T91" s="193">
        <v>0</v>
      </c>
      <c r="U91" s="194">
        <f t="shared" si="20"/>
        <v>0</v>
      </c>
      <c r="V91" s="193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 t="s">
        <v>1242</v>
      </c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</row>
    <row r="92" spans="1:60" x14ac:dyDescent="0.2">
      <c r="A92" s="178" t="s">
        <v>211</v>
      </c>
      <c r="B92" s="182" t="s">
        <v>84</v>
      </c>
      <c r="C92" s="211" t="s">
        <v>85</v>
      </c>
      <c r="D92" s="218"/>
      <c r="E92" s="189"/>
      <c r="F92" s="195"/>
      <c r="G92" s="195">
        <f>SUMIF(AG93:AG105,"&lt;&gt;NOR",G93:G105)</f>
        <v>0</v>
      </c>
      <c r="H92" s="195"/>
      <c r="I92" s="195">
        <f>SUM(I93:I105)</f>
        <v>0</v>
      </c>
      <c r="J92" s="195"/>
      <c r="K92" s="195">
        <f>SUM(K93:K105)</f>
        <v>0</v>
      </c>
      <c r="L92" s="195"/>
      <c r="M92" s="195">
        <f>SUM(M93:M105)</f>
        <v>0</v>
      </c>
      <c r="N92" s="195"/>
      <c r="O92" s="195">
        <f>SUM(O93:O105)</f>
        <v>0</v>
      </c>
      <c r="P92" s="195"/>
      <c r="Q92" s="195">
        <f>SUM(Q93:Q105)</f>
        <v>0</v>
      </c>
      <c r="R92" s="195"/>
      <c r="S92" s="195"/>
      <c r="T92" s="195"/>
      <c r="U92" s="196">
        <f>SUM(U93:U105)</f>
        <v>0</v>
      </c>
      <c r="V92" s="195"/>
      <c r="AG92" t="s">
        <v>212</v>
      </c>
    </row>
    <row r="93" spans="1:60" outlineLevel="1" x14ac:dyDescent="0.2">
      <c r="A93" s="170">
        <v>83</v>
      </c>
      <c r="B93" s="181" t="s">
        <v>78</v>
      </c>
      <c r="C93" s="209" t="s">
        <v>1247</v>
      </c>
      <c r="D93" s="217" t="s">
        <v>1147</v>
      </c>
      <c r="E93" s="187">
        <v>1</v>
      </c>
      <c r="F93" s="192"/>
      <c r="G93" s="193">
        <f t="shared" ref="G93:G105" si="21">ROUND(E93*F93,2)</f>
        <v>0</v>
      </c>
      <c r="H93" s="192"/>
      <c r="I93" s="193">
        <f t="shared" ref="I93:I105" si="22">ROUND(E93*H93,2)</f>
        <v>0</v>
      </c>
      <c r="J93" s="192"/>
      <c r="K93" s="193">
        <f t="shared" ref="K93:K105" si="23">ROUND(E93*J93,2)</f>
        <v>0</v>
      </c>
      <c r="L93" s="193">
        <v>15</v>
      </c>
      <c r="M93" s="193">
        <f t="shared" ref="M93:M105" si="24">G93*(1+L93/100)</f>
        <v>0</v>
      </c>
      <c r="N93" s="193">
        <v>0</v>
      </c>
      <c r="O93" s="193">
        <f t="shared" ref="O93:O105" si="25">ROUND(E93*N93,2)</f>
        <v>0</v>
      </c>
      <c r="P93" s="193">
        <v>0</v>
      </c>
      <c r="Q93" s="193">
        <f t="shared" ref="Q93:Q105" si="26">ROUND(E93*P93,2)</f>
        <v>0</v>
      </c>
      <c r="R93" s="193"/>
      <c r="S93" s="193" t="s">
        <v>269</v>
      </c>
      <c r="T93" s="193">
        <v>0</v>
      </c>
      <c r="U93" s="194">
        <f t="shared" ref="U93:U105" si="27">ROUND(E93*T93,2)</f>
        <v>0</v>
      </c>
      <c r="V93" s="193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 t="s">
        <v>1246</v>
      </c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</row>
    <row r="94" spans="1:60" outlineLevel="1" x14ac:dyDescent="0.2">
      <c r="A94" s="170">
        <v>84</v>
      </c>
      <c r="B94" s="181" t="s">
        <v>81</v>
      </c>
      <c r="C94" s="209" t="s">
        <v>1248</v>
      </c>
      <c r="D94" s="217" t="s">
        <v>1147</v>
      </c>
      <c r="E94" s="187">
        <v>5</v>
      </c>
      <c r="F94" s="192"/>
      <c r="G94" s="193">
        <f t="shared" si="21"/>
        <v>0</v>
      </c>
      <c r="H94" s="192"/>
      <c r="I94" s="193">
        <f t="shared" si="22"/>
        <v>0</v>
      </c>
      <c r="J94" s="192"/>
      <c r="K94" s="193">
        <f t="shared" si="23"/>
        <v>0</v>
      </c>
      <c r="L94" s="193">
        <v>15</v>
      </c>
      <c r="M94" s="193">
        <f t="shared" si="24"/>
        <v>0</v>
      </c>
      <c r="N94" s="193">
        <v>0</v>
      </c>
      <c r="O94" s="193">
        <f t="shared" si="25"/>
        <v>0</v>
      </c>
      <c r="P94" s="193">
        <v>0</v>
      </c>
      <c r="Q94" s="193">
        <f t="shared" si="26"/>
        <v>0</v>
      </c>
      <c r="R94" s="193"/>
      <c r="S94" s="193" t="s">
        <v>269</v>
      </c>
      <c r="T94" s="193">
        <v>0</v>
      </c>
      <c r="U94" s="194">
        <f t="shared" si="27"/>
        <v>0</v>
      </c>
      <c r="V94" s="193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 t="s">
        <v>1246</v>
      </c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</row>
    <row r="95" spans="1:60" ht="22.5" outlineLevel="1" x14ac:dyDescent="0.2">
      <c r="A95" s="170">
        <v>85</v>
      </c>
      <c r="B95" s="181" t="s">
        <v>84</v>
      </c>
      <c r="C95" s="209" t="s">
        <v>1249</v>
      </c>
      <c r="D95" s="217" t="s">
        <v>1147</v>
      </c>
      <c r="E95" s="187">
        <v>1</v>
      </c>
      <c r="F95" s="192"/>
      <c r="G95" s="193">
        <f t="shared" si="21"/>
        <v>0</v>
      </c>
      <c r="H95" s="192"/>
      <c r="I95" s="193">
        <f t="shared" si="22"/>
        <v>0</v>
      </c>
      <c r="J95" s="192"/>
      <c r="K95" s="193">
        <f t="shared" si="23"/>
        <v>0</v>
      </c>
      <c r="L95" s="193">
        <v>15</v>
      </c>
      <c r="M95" s="193">
        <f t="shared" si="24"/>
        <v>0</v>
      </c>
      <c r="N95" s="193">
        <v>0</v>
      </c>
      <c r="O95" s="193">
        <f t="shared" si="25"/>
        <v>0</v>
      </c>
      <c r="P95" s="193">
        <v>0</v>
      </c>
      <c r="Q95" s="193">
        <f t="shared" si="26"/>
        <v>0</v>
      </c>
      <c r="R95" s="193"/>
      <c r="S95" s="193" t="s">
        <v>269</v>
      </c>
      <c r="T95" s="193">
        <v>0</v>
      </c>
      <c r="U95" s="194">
        <f t="shared" si="27"/>
        <v>0</v>
      </c>
      <c r="V95" s="193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 t="s">
        <v>1246</v>
      </c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</row>
    <row r="96" spans="1:60" outlineLevel="1" x14ac:dyDescent="0.2">
      <c r="A96" s="170">
        <v>86</v>
      </c>
      <c r="B96" s="181" t="s">
        <v>87</v>
      </c>
      <c r="C96" s="209" t="s">
        <v>1250</v>
      </c>
      <c r="D96" s="217" t="s">
        <v>1147</v>
      </c>
      <c r="E96" s="187">
        <v>2</v>
      </c>
      <c r="F96" s="192"/>
      <c r="G96" s="193">
        <f t="shared" si="21"/>
        <v>0</v>
      </c>
      <c r="H96" s="192"/>
      <c r="I96" s="193">
        <f t="shared" si="22"/>
        <v>0</v>
      </c>
      <c r="J96" s="192"/>
      <c r="K96" s="193">
        <f t="shared" si="23"/>
        <v>0</v>
      </c>
      <c r="L96" s="193">
        <v>15</v>
      </c>
      <c r="M96" s="193">
        <f t="shared" si="24"/>
        <v>0</v>
      </c>
      <c r="N96" s="193">
        <v>0</v>
      </c>
      <c r="O96" s="193">
        <f t="shared" si="25"/>
        <v>0</v>
      </c>
      <c r="P96" s="193">
        <v>0</v>
      </c>
      <c r="Q96" s="193">
        <f t="shared" si="26"/>
        <v>0</v>
      </c>
      <c r="R96" s="193"/>
      <c r="S96" s="193" t="s">
        <v>269</v>
      </c>
      <c r="T96" s="193">
        <v>0</v>
      </c>
      <c r="U96" s="194">
        <f t="shared" si="27"/>
        <v>0</v>
      </c>
      <c r="V96" s="193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 t="s">
        <v>1246</v>
      </c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</row>
    <row r="97" spans="1:60" outlineLevel="1" x14ac:dyDescent="0.2">
      <c r="A97" s="170">
        <v>87</v>
      </c>
      <c r="B97" s="181" t="s">
        <v>90</v>
      </c>
      <c r="C97" s="209" t="s">
        <v>1272</v>
      </c>
      <c r="D97" s="217" t="s">
        <v>1147</v>
      </c>
      <c r="E97" s="187">
        <v>1</v>
      </c>
      <c r="F97" s="192"/>
      <c r="G97" s="193">
        <f t="shared" si="21"/>
        <v>0</v>
      </c>
      <c r="H97" s="192"/>
      <c r="I97" s="193">
        <f t="shared" si="22"/>
        <v>0</v>
      </c>
      <c r="J97" s="192"/>
      <c r="K97" s="193">
        <f t="shared" si="23"/>
        <v>0</v>
      </c>
      <c r="L97" s="193">
        <v>15</v>
      </c>
      <c r="M97" s="193">
        <f t="shared" si="24"/>
        <v>0</v>
      </c>
      <c r="N97" s="193">
        <v>0</v>
      </c>
      <c r="O97" s="193">
        <f t="shared" si="25"/>
        <v>0</v>
      </c>
      <c r="P97" s="193">
        <v>0</v>
      </c>
      <c r="Q97" s="193">
        <f t="shared" si="26"/>
        <v>0</v>
      </c>
      <c r="R97" s="193"/>
      <c r="S97" s="193" t="s">
        <v>269</v>
      </c>
      <c r="T97" s="193">
        <v>0</v>
      </c>
      <c r="U97" s="194">
        <f t="shared" si="27"/>
        <v>0</v>
      </c>
      <c r="V97" s="193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 t="s">
        <v>1246</v>
      </c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</row>
    <row r="98" spans="1:60" outlineLevel="1" x14ac:dyDescent="0.2">
      <c r="A98" s="170">
        <v>88</v>
      </c>
      <c r="B98" s="181" t="s">
        <v>100</v>
      </c>
      <c r="C98" s="209" t="s">
        <v>1273</v>
      </c>
      <c r="D98" s="217" t="s">
        <v>1147</v>
      </c>
      <c r="E98" s="187">
        <v>1</v>
      </c>
      <c r="F98" s="192"/>
      <c r="G98" s="193">
        <f t="shared" si="21"/>
        <v>0</v>
      </c>
      <c r="H98" s="192"/>
      <c r="I98" s="193">
        <f t="shared" si="22"/>
        <v>0</v>
      </c>
      <c r="J98" s="192"/>
      <c r="K98" s="193">
        <f t="shared" si="23"/>
        <v>0</v>
      </c>
      <c r="L98" s="193">
        <v>15</v>
      </c>
      <c r="M98" s="193">
        <f t="shared" si="24"/>
        <v>0</v>
      </c>
      <c r="N98" s="193">
        <v>0</v>
      </c>
      <c r="O98" s="193">
        <f t="shared" si="25"/>
        <v>0</v>
      </c>
      <c r="P98" s="193">
        <v>0</v>
      </c>
      <c r="Q98" s="193">
        <f t="shared" si="26"/>
        <v>0</v>
      </c>
      <c r="R98" s="193"/>
      <c r="S98" s="193" t="s">
        <v>269</v>
      </c>
      <c r="T98" s="193">
        <v>0</v>
      </c>
      <c r="U98" s="194">
        <f t="shared" si="27"/>
        <v>0</v>
      </c>
      <c r="V98" s="193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 t="s">
        <v>1246</v>
      </c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</row>
    <row r="99" spans="1:60" ht="22.5" outlineLevel="1" x14ac:dyDescent="0.2">
      <c r="A99" s="170">
        <v>89</v>
      </c>
      <c r="B99" s="181" t="s">
        <v>102</v>
      </c>
      <c r="C99" s="209" t="s">
        <v>1262</v>
      </c>
      <c r="D99" s="217" t="s">
        <v>1147</v>
      </c>
      <c r="E99" s="187">
        <v>6</v>
      </c>
      <c r="F99" s="192"/>
      <c r="G99" s="193">
        <f t="shared" si="21"/>
        <v>0</v>
      </c>
      <c r="H99" s="192"/>
      <c r="I99" s="193">
        <f t="shared" si="22"/>
        <v>0</v>
      </c>
      <c r="J99" s="192"/>
      <c r="K99" s="193">
        <f t="shared" si="23"/>
        <v>0</v>
      </c>
      <c r="L99" s="193">
        <v>15</v>
      </c>
      <c r="M99" s="193">
        <f t="shared" si="24"/>
        <v>0</v>
      </c>
      <c r="N99" s="193">
        <v>0</v>
      </c>
      <c r="O99" s="193">
        <f t="shared" si="25"/>
        <v>0</v>
      </c>
      <c r="P99" s="193">
        <v>0</v>
      </c>
      <c r="Q99" s="193">
        <f t="shared" si="26"/>
        <v>0</v>
      </c>
      <c r="R99" s="193"/>
      <c r="S99" s="193" t="s">
        <v>269</v>
      </c>
      <c r="T99" s="193">
        <v>0</v>
      </c>
      <c r="U99" s="194">
        <f t="shared" si="27"/>
        <v>0</v>
      </c>
      <c r="V99" s="193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 t="s">
        <v>1246</v>
      </c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</row>
    <row r="100" spans="1:60" ht="22.5" outlineLevel="1" x14ac:dyDescent="0.2">
      <c r="A100" s="170">
        <v>90</v>
      </c>
      <c r="B100" s="181" t="s">
        <v>108</v>
      </c>
      <c r="C100" s="209" t="s">
        <v>1274</v>
      </c>
      <c r="D100" s="217" t="s">
        <v>1147</v>
      </c>
      <c r="E100" s="187">
        <v>1</v>
      </c>
      <c r="F100" s="192"/>
      <c r="G100" s="193">
        <f t="shared" si="21"/>
        <v>0</v>
      </c>
      <c r="H100" s="192"/>
      <c r="I100" s="193">
        <f t="shared" si="22"/>
        <v>0</v>
      </c>
      <c r="J100" s="192"/>
      <c r="K100" s="193">
        <f t="shared" si="23"/>
        <v>0</v>
      </c>
      <c r="L100" s="193">
        <v>15</v>
      </c>
      <c r="M100" s="193">
        <f t="shared" si="24"/>
        <v>0</v>
      </c>
      <c r="N100" s="193">
        <v>0</v>
      </c>
      <c r="O100" s="193">
        <f t="shared" si="25"/>
        <v>0</v>
      </c>
      <c r="P100" s="193">
        <v>0</v>
      </c>
      <c r="Q100" s="193">
        <f t="shared" si="26"/>
        <v>0</v>
      </c>
      <c r="R100" s="193"/>
      <c r="S100" s="193" t="s">
        <v>269</v>
      </c>
      <c r="T100" s="193">
        <v>0</v>
      </c>
      <c r="U100" s="194">
        <f t="shared" si="27"/>
        <v>0</v>
      </c>
      <c r="V100" s="193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 t="s">
        <v>1246</v>
      </c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</row>
    <row r="101" spans="1:60" ht="22.5" outlineLevel="1" x14ac:dyDescent="0.2">
      <c r="A101" s="170">
        <v>91</v>
      </c>
      <c r="B101" s="181" t="s">
        <v>65</v>
      </c>
      <c r="C101" s="209" t="s">
        <v>1265</v>
      </c>
      <c r="D101" s="217" t="s">
        <v>1147</v>
      </c>
      <c r="E101" s="187">
        <v>1</v>
      </c>
      <c r="F101" s="192"/>
      <c r="G101" s="193">
        <f t="shared" si="21"/>
        <v>0</v>
      </c>
      <c r="H101" s="192"/>
      <c r="I101" s="193">
        <f t="shared" si="22"/>
        <v>0</v>
      </c>
      <c r="J101" s="192"/>
      <c r="K101" s="193">
        <f t="shared" si="23"/>
        <v>0</v>
      </c>
      <c r="L101" s="193">
        <v>15</v>
      </c>
      <c r="M101" s="193">
        <f t="shared" si="24"/>
        <v>0</v>
      </c>
      <c r="N101" s="193">
        <v>0</v>
      </c>
      <c r="O101" s="193">
        <f t="shared" si="25"/>
        <v>0</v>
      </c>
      <c r="P101" s="193">
        <v>0</v>
      </c>
      <c r="Q101" s="193">
        <f t="shared" si="26"/>
        <v>0</v>
      </c>
      <c r="R101" s="193"/>
      <c r="S101" s="193" t="s">
        <v>269</v>
      </c>
      <c r="T101" s="193">
        <v>0</v>
      </c>
      <c r="U101" s="194">
        <f t="shared" si="27"/>
        <v>0</v>
      </c>
      <c r="V101" s="193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 t="s">
        <v>1246</v>
      </c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</row>
    <row r="102" spans="1:60" outlineLevel="1" x14ac:dyDescent="0.2">
      <c r="A102" s="170">
        <v>92</v>
      </c>
      <c r="B102" s="181" t="s">
        <v>67</v>
      </c>
      <c r="C102" s="209" t="s">
        <v>1275</v>
      </c>
      <c r="D102" s="217" t="s">
        <v>1267</v>
      </c>
      <c r="E102" s="187">
        <v>9</v>
      </c>
      <c r="F102" s="192"/>
      <c r="G102" s="193">
        <f t="shared" si="21"/>
        <v>0</v>
      </c>
      <c r="H102" s="192"/>
      <c r="I102" s="193">
        <f t="shared" si="22"/>
        <v>0</v>
      </c>
      <c r="J102" s="192"/>
      <c r="K102" s="193">
        <f t="shared" si="23"/>
        <v>0</v>
      </c>
      <c r="L102" s="193">
        <v>15</v>
      </c>
      <c r="M102" s="193">
        <f t="shared" si="24"/>
        <v>0</v>
      </c>
      <c r="N102" s="193">
        <v>0</v>
      </c>
      <c r="O102" s="193">
        <f t="shared" si="25"/>
        <v>0</v>
      </c>
      <c r="P102" s="193">
        <v>0</v>
      </c>
      <c r="Q102" s="193">
        <f t="shared" si="26"/>
        <v>0</v>
      </c>
      <c r="R102" s="193"/>
      <c r="S102" s="193" t="s">
        <v>269</v>
      </c>
      <c r="T102" s="193">
        <v>0</v>
      </c>
      <c r="U102" s="194">
        <f t="shared" si="27"/>
        <v>0</v>
      </c>
      <c r="V102" s="193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 t="s">
        <v>1246</v>
      </c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</row>
    <row r="103" spans="1:60" outlineLevel="1" x14ac:dyDescent="0.2">
      <c r="A103" s="170">
        <v>93</v>
      </c>
      <c r="B103" s="181" t="s">
        <v>1156</v>
      </c>
      <c r="C103" s="209" t="s">
        <v>1268</v>
      </c>
      <c r="D103" s="217" t="s">
        <v>1147</v>
      </c>
      <c r="E103" s="187">
        <v>1</v>
      </c>
      <c r="F103" s="192"/>
      <c r="G103" s="193">
        <f t="shared" si="21"/>
        <v>0</v>
      </c>
      <c r="H103" s="192"/>
      <c r="I103" s="193">
        <f t="shared" si="22"/>
        <v>0</v>
      </c>
      <c r="J103" s="192"/>
      <c r="K103" s="193">
        <f t="shared" si="23"/>
        <v>0</v>
      </c>
      <c r="L103" s="193">
        <v>15</v>
      </c>
      <c r="M103" s="193">
        <f t="shared" si="24"/>
        <v>0</v>
      </c>
      <c r="N103" s="193">
        <v>0</v>
      </c>
      <c r="O103" s="193">
        <f t="shared" si="25"/>
        <v>0</v>
      </c>
      <c r="P103" s="193">
        <v>0</v>
      </c>
      <c r="Q103" s="193">
        <f t="shared" si="26"/>
        <v>0</v>
      </c>
      <c r="R103" s="193"/>
      <c r="S103" s="193" t="s">
        <v>269</v>
      </c>
      <c r="T103" s="193">
        <v>0</v>
      </c>
      <c r="U103" s="194">
        <f t="shared" si="27"/>
        <v>0</v>
      </c>
      <c r="V103" s="193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 t="s">
        <v>1246</v>
      </c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</row>
    <row r="104" spans="1:60" outlineLevel="1" x14ac:dyDescent="0.2">
      <c r="A104" s="170">
        <v>94</v>
      </c>
      <c r="B104" s="181" t="s">
        <v>1276</v>
      </c>
      <c r="C104" s="209" t="s">
        <v>1241</v>
      </c>
      <c r="D104" s="217" t="s">
        <v>268</v>
      </c>
      <c r="E104" s="187">
        <v>1</v>
      </c>
      <c r="F104" s="192"/>
      <c r="G104" s="193">
        <f t="shared" si="21"/>
        <v>0</v>
      </c>
      <c r="H104" s="192"/>
      <c r="I104" s="193">
        <f t="shared" si="22"/>
        <v>0</v>
      </c>
      <c r="J104" s="192"/>
      <c r="K104" s="193">
        <f t="shared" si="23"/>
        <v>0</v>
      </c>
      <c r="L104" s="193">
        <v>15</v>
      </c>
      <c r="M104" s="193">
        <f t="shared" si="24"/>
        <v>0</v>
      </c>
      <c r="N104" s="193">
        <v>0</v>
      </c>
      <c r="O104" s="193">
        <f t="shared" si="25"/>
        <v>0</v>
      </c>
      <c r="P104" s="193">
        <v>0</v>
      </c>
      <c r="Q104" s="193">
        <f t="shared" si="26"/>
        <v>0</v>
      </c>
      <c r="R104" s="193"/>
      <c r="S104" s="193" t="s">
        <v>269</v>
      </c>
      <c r="T104" s="193">
        <v>0</v>
      </c>
      <c r="U104" s="194">
        <f t="shared" si="27"/>
        <v>0</v>
      </c>
      <c r="V104" s="193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 t="s">
        <v>1242</v>
      </c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</row>
    <row r="105" spans="1:60" outlineLevel="1" x14ac:dyDescent="0.2">
      <c r="A105" s="170">
        <v>95</v>
      </c>
      <c r="B105" s="181" t="s">
        <v>1277</v>
      </c>
      <c r="C105" s="209" t="s">
        <v>1271</v>
      </c>
      <c r="D105" s="217" t="s">
        <v>268</v>
      </c>
      <c r="E105" s="187">
        <v>1</v>
      </c>
      <c r="F105" s="192"/>
      <c r="G105" s="193">
        <f t="shared" si="21"/>
        <v>0</v>
      </c>
      <c r="H105" s="192"/>
      <c r="I105" s="193">
        <f t="shared" si="22"/>
        <v>0</v>
      </c>
      <c r="J105" s="192"/>
      <c r="K105" s="193">
        <f t="shared" si="23"/>
        <v>0</v>
      </c>
      <c r="L105" s="193">
        <v>15</v>
      </c>
      <c r="M105" s="193">
        <f t="shared" si="24"/>
        <v>0</v>
      </c>
      <c r="N105" s="193">
        <v>0</v>
      </c>
      <c r="O105" s="193">
        <f t="shared" si="25"/>
        <v>0</v>
      </c>
      <c r="P105" s="193">
        <v>0</v>
      </c>
      <c r="Q105" s="193">
        <f t="shared" si="26"/>
        <v>0</v>
      </c>
      <c r="R105" s="193"/>
      <c r="S105" s="193" t="s">
        <v>269</v>
      </c>
      <c r="T105" s="193">
        <v>0</v>
      </c>
      <c r="U105" s="194">
        <f t="shared" si="27"/>
        <v>0</v>
      </c>
      <c r="V105" s="193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 t="s">
        <v>1242</v>
      </c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</row>
    <row r="106" spans="1:60" x14ac:dyDescent="0.2">
      <c r="A106" s="178" t="s">
        <v>211</v>
      </c>
      <c r="B106" s="182" t="s">
        <v>87</v>
      </c>
      <c r="C106" s="211" t="s">
        <v>89</v>
      </c>
      <c r="D106" s="218"/>
      <c r="E106" s="189"/>
      <c r="F106" s="195"/>
      <c r="G106" s="195">
        <f>SUMIF(AG107:AG121,"&lt;&gt;NOR",G107:G121)</f>
        <v>0</v>
      </c>
      <c r="H106" s="195"/>
      <c r="I106" s="195">
        <f>SUM(I107:I121)</f>
        <v>0</v>
      </c>
      <c r="J106" s="195"/>
      <c r="K106" s="195">
        <f>SUM(K107:K121)</f>
        <v>0</v>
      </c>
      <c r="L106" s="195"/>
      <c r="M106" s="195">
        <f>SUM(M107:M121)</f>
        <v>0</v>
      </c>
      <c r="N106" s="195"/>
      <c r="O106" s="195">
        <f>SUM(O107:O121)</f>
        <v>0</v>
      </c>
      <c r="P106" s="195"/>
      <c r="Q106" s="195">
        <f>SUM(Q107:Q121)</f>
        <v>0</v>
      </c>
      <c r="R106" s="195"/>
      <c r="S106" s="195"/>
      <c r="T106" s="195"/>
      <c r="U106" s="196">
        <f>SUM(U107:U121)</f>
        <v>0</v>
      </c>
      <c r="V106" s="195"/>
      <c r="AG106" t="s">
        <v>212</v>
      </c>
    </row>
    <row r="107" spans="1:60" outlineLevel="1" x14ac:dyDescent="0.2">
      <c r="A107" s="170">
        <v>96</v>
      </c>
      <c r="B107" s="181" t="s">
        <v>62</v>
      </c>
      <c r="C107" s="209" t="s">
        <v>1278</v>
      </c>
      <c r="D107" s="217" t="s">
        <v>303</v>
      </c>
      <c r="E107" s="187">
        <v>125</v>
      </c>
      <c r="F107" s="192"/>
      <c r="G107" s="193">
        <f t="shared" ref="G107:G121" si="28">ROUND(E107*F107,2)</f>
        <v>0</v>
      </c>
      <c r="H107" s="192"/>
      <c r="I107" s="193">
        <f t="shared" ref="I107:I121" si="29">ROUND(E107*H107,2)</f>
        <v>0</v>
      </c>
      <c r="J107" s="192"/>
      <c r="K107" s="193">
        <f t="shared" ref="K107:K121" si="30">ROUND(E107*J107,2)</f>
        <v>0</v>
      </c>
      <c r="L107" s="193">
        <v>15</v>
      </c>
      <c r="M107" s="193">
        <f t="shared" ref="M107:M121" si="31">G107*(1+L107/100)</f>
        <v>0</v>
      </c>
      <c r="N107" s="193">
        <v>0</v>
      </c>
      <c r="O107" s="193">
        <f t="shared" ref="O107:O121" si="32">ROUND(E107*N107,2)</f>
        <v>0</v>
      </c>
      <c r="P107" s="193">
        <v>0</v>
      </c>
      <c r="Q107" s="193">
        <f t="shared" ref="Q107:Q121" si="33">ROUND(E107*P107,2)</f>
        <v>0</v>
      </c>
      <c r="R107" s="193"/>
      <c r="S107" s="193" t="s">
        <v>269</v>
      </c>
      <c r="T107" s="193">
        <v>0</v>
      </c>
      <c r="U107" s="194">
        <f t="shared" ref="U107:U121" si="34">ROUND(E107*T107,2)</f>
        <v>0</v>
      </c>
      <c r="V107" s="193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 t="s">
        <v>1246</v>
      </c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</row>
    <row r="108" spans="1:60" outlineLevel="1" x14ac:dyDescent="0.2">
      <c r="A108" s="170">
        <v>97</v>
      </c>
      <c r="B108" s="181" t="s">
        <v>78</v>
      </c>
      <c r="C108" s="209" t="s">
        <v>1279</v>
      </c>
      <c r="D108" s="217" t="s">
        <v>303</v>
      </c>
      <c r="E108" s="187">
        <v>42</v>
      </c>
      <c r="F108" s="192"/>
      <c r="G108" s="193">
        <f t="shared" si="28"/>
        <v>0</v>
      </c>
      <c r="H108" s="192"/>
      <c r="I108" s="193">
        <f t="shared" si="29"/>
        <v>0</v>
      </c>
      <c r="J108" s="192"/>
      <c r="K108" s="193">
        <f t="shared" si="30"/>
        <v>0</v>
      </c>
      <c r="L108" s="193">
        <v>15</v>
      </c>
      <c r="M108" s="193">
        <f t="shared" si="31"/>
        <v>0</v>
      </c>
      <c r="N108" s="193">
        <v>0</v>
      </c>
      <c r="O108" s="193">
        <f t="shared" si="32"/>
        <v>0</v>
      </c>
      <c r="P108" s="193">
        <v>0</v>
      </c>
      <c r="Q108" s="193">
        <f t="shared" si="33"/>
        <v>0</v>
      </c>
      <c r="R108" s="193"/>
      <c r="S108" s="193" t="s">
        <v>269</v>
      </c>
      <c r="T108" s="193">
        <v>0</v>
      </c>
      <c r="U108" s="194">
        <f t="shared" si="34"/>
        <v>0</v>
      </c>
      <c r="V108" s="193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 t="s">
        <v>1246</v>
      </c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</row>
    <row r="109" spans="1:60" ht="22.5" outlineLevel="1" x14ac:dyDescent="0.2">
      <c r="A109" s="170">
        <v>98</v>
      </c>
      <c r="B109" s="181" t="s">
        <v>81</v>
      </c>
      <c r="C109" s="209" t="s">
        <v>1146</v>
      </c>
      <c r="D109" s="217" t="s">
        <v>1147</v>
      </c>
      <c r="E109" s="187">
        <v>7</v>
      </c>
      <c r="F109" s="192"/>
      <c r="G109" s="193">
        <f t="shared" si="28"/>
        <v>0</v>
      </c>
      <c r="H109" s="192"/>
      <c r="I109" s="193">
        <f t="shared" si="29"/>
        <v>0</v>
      </c>
      <c r="J109" s="192"/>
      <c r="K109" s="193">
        <f t="shared" si="30"/>
        <v>0</v>
      </c>
      <c r="L109" s="193">
        <v>15</v>
      </c>
      <c r="M109" s="193">
        <f t="shared" si="31"/>
        <v>0</v>
      </c>
      <c r="N109" s="193">
        <v>0</v>
      </c>
      <c r="O109" s="193">
        <f t="shared" si="32"/>
        <v>0</v>
      </c>
      <c r="P109" s="193">
        <v>0</v>
      </c>
      <c r="Q109" s="193">
        <f t="shared" si="33"/>
        <v>0</v>
      </c>
      <c r="R109" s="193"/>
      <c r="S109" s="193" t="s">
        <v>269</v>
      </c>
      <c r="T109" s="193">
        <v>0</v>
      </c>
      <c r="U109" s="194">
        <f t="shared" si="34"/>
        <v>0</v>
      </c>
      <c r="V109" s="193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 t="s">
        <v>1246</v>
      </c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</row>
    <row r="110" spans="1:60" ht="22.5" outlineLevel="1" x14ac:dyDescent="0.2">
      <c r="A110" s="170">
        <v>99</v>
      </c>
      <c r="B110" s="181" t="s">
        <v>84</v>
      </c>
      <c r="C110" s="209" t="s">
        <v>1280</v>
      </c>
      <c r="D110" s="217" t="s">
        <v>1147</v>
      </c>
      <c r="E110" s="187">
        <v>10</v>
      </c>
      <c r="F110" s="192"/>
      <c r="G110" s="193">
        <f t="shared" si="28"/>
        <v>0</v>
      </c>
      <c r="H110" s="192"/>
      <c r="I110" s="193">
        <f t="shared" si="29"/>
        <v>0</v>
      </c>
      <c r="J110" s="192"/>
      <c r="K110" s="193">
        <f t="shared" si="30"/>
        <v>0</v>
      </c>
      <c r="L110" s="193">
        <v>15</v>
      </c>
      <c r="M110" s="193">
        <f t="shared" si="31"/>
        <v>0</v>
      </c>
      <c r="N110" s="193">
        <v>0</v>
      </c>
      <c r="O110" s="193">
        <f t="shared" si="32"/>
        <v>0</v>
      </c>
      <c r="P110" s="193">
        <v>0</v>
      </c>
      <c r="Q110" s="193">
        <f t="shared" si="33"/>
        <v>0</v>
      </c>
      <c r="R110" s="193"/>
      <c r="S110" s="193" t="s">
        <v>269</v>
      </c>
      <c r="T110" s="193">
        <v>0</v>
      </c>
      <c r="U110" s="194">
        <f t="shared" si="34"/>
        <v>0</v>
      </c>
      <c r="V110" s="193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 t="s">
        <v>1246</v>
      </c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</row>
    <row r="111" spans="1:60" outlineLevel="1" x14ac:dyDescent="0.2">
      <c r="A111" s="170">
        <v>100</v>
      </c>
      <c r="B111" s="181" t="s">
        <v>87</v>
      </c>
      <c r="C111" s="209" t="s">
        <v>1152</v>
      </c>
      <c r="D111" s="217" t="s">
        <v>1147</v>
      </c>
      <c r="E111" s="187">
        <v>10</v>
      </c>
      <c r="F111" s="192"/>
      <c r="G111" s="193">
        <f t="shared" si="28"/>
        <v>0</v>
      </c>
      <c r="H111" s="192"/>
      <c r="I111" s="193">
        <f t="shared" si="29"/>
        <v>0</v>
      </c>
      <c r="J111" s="192"/>
      <c r="K111" s="193">
        <f t="shared" si="30"/>
        <v>0</v>
      </c>
      <c r="L111" s="193">
        <v>15</v>
      </c>
      <c r="M111" s="193">
        <f t="shared" si="31"/>
        <v>0</v>
      </c>
      <c r="N111" s="193">
        <v>0</v>
      </c>
      <c r="O111" s="193">
        <f t="shared" si="32"/>
        <v>0</v>
      </c>
      <c r="P111" s="193">
        <v>0</v>
      </c>
      <c r="Q111" s="193">
        <f t="shared" si="33"/>
        <v>0</v>
      </c>
      <c r="R111" s="193"/>
      <c r="S111" s="193" t="s">
        <v>269</v>
      </c>
      <c r="T111" s="193">
        <v>0</v>
      </c>
      <c r="U111" s="194">
        <f t="shared" si="34"/>
        <v>0</v>
      </c>
      <c r="V111" s="193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 t="s">
        <v>1246</v>
      </c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</row>
    <row r="112" spans="1:60" outlineLevel="1" x14ac:dyDescent="0.2">
      <c r="A112" s="170">
        <v>101</v>
      </c>
      <c r="B112" s="181" t="s">
        <v>90</v>
      </c>
      <c r="C112" s="209" t="s">
        <v>1281</v>
      </c>
      <c r="D112" s="217" t="s">
        <v>303</v>
      </c>
      <c r="E112" s="187">
        <v>248</v>
      </c>
      <c r="F112" s="192"/>
      <c r="G112" s="193">
        <f t="shared" si="28"/>
        <v>0</v>
      </c>
      <c r="H112" s="192"/>
      <c r="I112" s="193">
        <f t="shared" si="29"/>
        <v>0</v>
      </c>
      <c r="J112" s="192"/>
      <c r="K112" s="193">
        <f t="shared" si="30"/>
        <v>0</v>
      </c>
      <c r="L112" s="193">
        <v>15</v>
      </c>
      <c r="M112" s="193">
        <f t="shared" si="31"/>
        <v>0</v>
      </c>
      <c r="N112" s="193">
        <v>0</v>
      </c>
      <c r="O112" s="193">
        <f t="shared" si="32"/>
        <v>0</v>
      </c>
      <c r="P112" s="193">
        <v>0</v>
      </c>
      <c r="Q112" s="193">
        <f t="shared" si="33"/>
        <v>0</v>
      </c>
      <c r="R112" s="193"/>
      <c r="S112" s="193" t="s">
        <v>269</v>
      </c>
      <c r="T112" s="193">
        <v>0</v>
      </c>
      <c r="U112" s="194">
        <f t="shared" si="34"/>
        <v>0</v>
      </c>
      <c r="V112" s="193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 t="s">
        <v>1246</v>
      </c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</row>
    <row r="113" spans="1:60" outlineLevel="1" x14ac:dyDescent="0.2">
      <c r="A113" s="170">
        <v>102</v>
      </c>
      <c r="B113" s="181" t="s">
        <v>100</v>
      </c>
      <c r="C113" s="209" t="s">
        <v>1282</v>
      </c>
      <c r="D113" s="217" t="s">
        <v>1147</v>
      </c>
      <c r="E113" s="187">
        <v>7</v>
      </c>
      <c r="F113" s="192"/>
      <c r="G113" s="193">
        <f t="shared" si="28"/>
        <v>0</v>
      </c>
      <c r="H113" s="192"/>
      <c r="I113" s="193">
        <f t="shared" si="29"/>
        <v>0</v>
      </c>
      <c r="J113" s="192"/>
      <c r="K113" s="193">
        <f t="shared" si="30"/>
        <v>0</v>
      </c>
      <c r="L113" s="193">
        <v>15</v>
      </c>
      <c r="M113" s="193">
        <f t="shared" si="31"/>
        <v>0</v>
      </c>
      <c r="N113" s="193">
        <v>0</v>
      </c>
      <c r="O113" s="193">
        <f t="shared" si="32"/>
        <v>0</v>
      </c>
      <c r="P113" s="193">
        <v>0</v>
      </c>
      <c r="Q113" s="193">
        <f t="shared" si="33"/>
        <v>0</v>
      </c>
      <c r="R113" s="193"/>
      <c r="S113" s="193" t="s">
        <v>269</v>
      </c>
      <c r="T113" s="193">
        <v>0</v>
      </c>
      <c r="U113" s="194">
        <f t="shared" si="34"/>
        <v>0</v>
      </c>
      <c r="V113" s="193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 t="s">
        <v>1246</v>
      </c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</row>
    <row r="114" spans="1:60" outlineLevel="1" x14ac:dyDescent="0.2">
      <c r="A114" s="170">
        <v>103</v>
      </c>
      <c r="B114" s="181" t="s">
        <v>102</v>
      </c>
      <c r="C114" s="209" t="s">
        <v>1283</v>
      </c>
      <c r="D114" s="217" t="s">
        <v>1147</v>
      </c>
      <c r="E114" s="187">
        <v>14</v>
      </c>
      <c r="F114" s="192"/>
      <c r="G114" s="193">
        <f t="shared" si="28"/>
        <v>0</v>
      </c>
      <c r="H114" s="192"/>
      <c r="I114" s="193">
        <f t="shared" si="29"/>
        <v>0</v>
      </c>
      <c r="J114" s="192"/>
      <c r="K114" s="193">
        <f t="shared" si="30"/>
        <v>0</v>
      </c>
      <c r="L114" s="193">
        <v>15</v>
      </c>
      <c r="M114" s="193">
        <f t="shared" si="31"/>
        <v>0</v>
      </c>
      <c r="N114" s="193">
        <v>0</v>
      </c>
      <c r="O114" s="193">
        <f t="shared" si="32"/>
        <v>0</v>
      </c>
      <c r="P114" s="193">
        <v>0</v>
      </c>
      <c r="Q114" s="193">
        <f t="shared" si="33"/>
        <v>0</v>
      </c>
      <c r="R114" s="193"/>
      <c r="S114" s="193" t="s">
        <v>269</v>
      </c>
      <c r="T114" s="193">
        <v>0</v>
      </c>
      <c r="U114" s="194">
        <f t="shared" si="34"/>
        <v>0</v>
      </c>
      <c r="V114" s="193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 t="s">
        <v>1246</v>
      </c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</row>
    <row r="115" spans="1:60" ht="22.5" outlineLevel="1" x14ac:dyDescent="0.2">
      <c r="A115" s="170">
        <v>104</v>
      </c>
      <c r="B115" s="181" t="s">
        <v>108</v>
      </c>
      <c r="C115" s="209" t="s">
        <v>1284</v>
      </c>
      <c r="D115" s="217" t="s">
        <v>1147</v>
      </c>
      <c r="E115" s="187">
        <v>7</v>
      </c>
      <c r="F115" s="192"/>
      <c r="G115" s="193">
        <f t="shared" si="28"/>
        <v>0</v>
      </c>
      <c r="H115" s="192"/>
      <c r="I115" s="193">
        <f t="shared" si="29"/>
        <v>0</v>
      </c>
      <c r="J115" s="192"/>
      <c r="K115" s="193">
        <f t="shared" si="30"/>
        <v>0</v>
      </c>
      <c r="L115" s="193">
        <v>15</v>
      </c>
      <c r="M115" s="193">
        <f t="shared" si="31"/>
        <v>0</v>
      </c>
      <c r="N115" s="193">
        <v>0</v>
      </c>
      <c r="O115" s="193">
        <f t="shared" si="32"/>
        <v>0</v>
      </c>
      <c r="P115" s="193">
        <v>0</v>
      </c>
      <c r="Q115" s="193">
        <f t="shared" si="33"/>
        <v>0</v>
      </c>
      <c r="R115" s="193"/>
      <c r="S115" s="193" t="s">
        <v>269</v>
      </c>
      <c r="T115" s="193">
        <v>0</v>
      </c>
      <c r="U115" s="194">
        <f t="shared" si="34"/>
        <v>0</v>
      </c>
      <c r="V115" s="193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 t="s">
        <v>1246</v>
      </c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</row>
    <row r="116" spans="1:60" ht="22.5" outlineLevel="1" x14ac:dyDescent="0.2">
      <c r="A116" s="170">
        <v>105</v>
      </c>
      <c r="B116" s="181" t="s">
        <v>65</v>
      </c>
      <c r="C116" s="209" t="s">
        <v>1285</v>
      </c>
      <c r="D116" s="217" t="s">
        <v>1147</v>
      </c>
      <c r="E116" s="187">
        <v>1</v>
      </c>
      <c r="F116" s="192"/>
      <c r="G116" s="193">
        <f t="shared" si="28"/>
        <v>0</v>
      </c>
      <c r="H116" s="192"/>
      <c r="I116" s="193">
        <f t="shared" si="29"/>
        <v>0</v>
      </c>
      <c r="J116" s="192"/>
      <c r="K116" s="193">
        <f t="shared" si="30"/>
        <v>0</v>
      </c>
      <c r="L116" s="193">
        <v>15</v>
      </c>
      <c r="M116" s="193">
        <f t="shared" si="31"/>
        <v>0</v>
      </c>
      <c r="N116" s="193">
        <v>0</v>
      </c>
      <c r="O116" s="193">
        <f t="shared" si="32"/>
        <v>0</v>
      </c>
      <c r="P116" s="193">
        <v>0</v>
      </c>
      <c r="Q116" s="193">
        <f t="shared" si="33"/>
        <v>0</v>
      </c>
      <c r="R116" s="193"/>
      <c r="S116" s="193" t="s">
        <v>269</v>
      </c>
      <c r="T116" s="193">
        <v>0</v>
      </c>
      <c r="U116" s="194">
        <f t="shared" si="34"/>
        <v>0</v>
      </c>
      <c r="V116" s="193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 t="s">
        <v>1246</v>
      </c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</row>
    <row r="117" spans="1:60" outlineLevel="1" x14ac:dyDescent="0.2">
      <c r="A117" s="170">
        <v>106</v>
      </c>
      <c r="B117" s="181" t="s">
        <v>67</v>
      </c>
      <c r="C117" s="209" t="s">
        <v>1286</v>
      </c>
      <c r="D117" s="217" t="s">
        <v>303</v>
      </c>
      <c r="E117" s="187">
        <v>167</v>
      </c>
      <c r="F117" s="192"/>
      <c r="G117" s="193">
        <f t="shared" si="28"/>
        <v>0</v>
      </c>
      <c r="H117" s="192"/>
      <c r="I117" s="193">
        <f t="shared" si="29"/>
        <v>0</v>
      </c>
      <c r="J117" s="192"/>
      <c r="K117" s="193">
        <f t="shared" si="30"/>
        <v>0</v>
      </c>
      <c r="L117" s="193">
        <v>15</v>
      </c>
      <c r="M117" s="193">
        <f t="shared" si="31"/>
        <v>0</v>
      </c>
      <c r="N117" s="193">
        <v>0</v>
      </c>
      <c r="O117" s="193">
        <f t="shared" si="32"/>
        <v>0</v>
      </c>
      <c r="P117" s="193">
        <v>0</v>
      </c>
      <c r="Q117" s="193">
        <f t="shared" si="33"/>
        <v>0</v>
      </c>
      <c r="R117" s="193"/>
      <c r="S117" s="193" t="s">
        <v>269</v>
      </c>
      <c r="T117" s="193">
        <v>0</v>
      </c>
      <c r="U117" s="194">
        <f t="shared" si="34"/>
        <v>0</v>
      </c>
      <c r="V117" s="193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 t="s">
        <v>1246</v>
      </c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</row>
    <row r="118" spans="1:60" outlineLevel="1" x14ac:dyDescent="0.2">
      <c r="A118" s="170">
        <v>107</v>
      </c>
      <c r="B118" s="181" t="s">
        <v>1156</v>
      </c>
      <c r="C118" s="209" t="s">
        <v>1287</v>
      </c>
      <c r="D118" s="217" t="s">
        <v>1147</v>
      </c>
      <c r="E118" s="187">
        <v>17</v>
      </c>
      <c r="F118" s="192"/>
      <c r="G118" s="193">
        <f t="shared" si="28"/>
        <v>0</v>
      </c>
      <c r="H118" s="192"/>
      <c r="I118" s="193">
        <f t="shared" si="29"/>
        <v>0</v>
      </c>
      <c r="J118" s="192"/>
      <c r="K118" s="193">
        <f t="shared" si="30"/>
        <v>0</v>
      </c>
      <c r="L118" s="193">
        <v>15</v>
      </c>
      <c r="M118" s="193">
        <f t="shared" si="31"/>
        <v>0</v>
      </c>
      <c r="N118" s="193">
        <v>0</v>
      </c>
      <c r="O118" s="193">
        <f t="shared" si="32"/>
        <v>0</v>
      </c>
      <c r="P118" s="193">
        <v>0</v>
      </c>
      <c r="Q118" s="193">
        <f t="shared" si="33"/>
        <v>0</v>
      </c>
      <c r="R118" s="193"/>
      <c r="S118" s="193" t="s">
        <v>269</v>
      </c>
      <c r="T118" s="193">
        <v>0</v>
      </c>
      <c r="U118" s="194">
        <f t="shared" si="34"/>
        <v>0</v>
      </c>
      <c r="V118" s="193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 t="s">
        <v>1246</v>
      </c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</row>
    <row r="119" spans="1:60" outlineLevel="1" x14ac:dyDescent="0.2">
      <c r="A119" s="170">
        <v>108</v>
      </c>
      <c r="B119" s="181" t="s">
        <v>70</v>
      </c>
      <c r="C119" s="209" t="s">
        <v>1239</v>
      </c>
      <c r="D119" s="217" t="s">
        <v>0</v>
      </c>
      <c r="E119" s="187">
        <v>0.01</v>
      </c>
      <c r="F119" s="192"/>
      <c r="G119" s="193">
        <f t="shared" si="28"/>
        <v>0</v>
      </c>
      <c r="H119" s="192"/>
      <c r="I119" s="193">
        <f t="shared" si="29"/>
        <v>0</v>
      </c>
      <c r="J119" s="192"/>
      <c r="K119" s="193">
        <f t="shared" si="30"/>
        <v>0</v>
      </c>
      <c r="L119" s="193">
        <v>15</v>
      </c>
      <c r="M119" s="193">
        <f t="shared" si="31"/>
        <v>0</v>
      </c>
      <c r="N119" s="193">
        <v>0</v>
      </c>
      <c r="O119" s="193">
        <f t="shared" si="32"/>
        <v>0</v>
      </c>
      <c r="P119" s="193">
        <v>0</v>
      </c>
      <c r="Q119" s="193">
        <f t="shared" si="33"/>
        <v>0</v>
      </c>
      <c r="R119" s="193"/>
      <c r="S119" s="193" t="s">
        <v>269</v>
      </c>
      <c r="T119" s="193">
        <v>0</v>
      </c>
      <c r="U119" s="194">
        <f t="shared" si="34"/>
        <v>0</v>
      </c>
      <c r="V119" s="193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 t="s">
        <v>1246</v>
      </c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</row>
    <row r="120" spans="1:60" outlineLevel="1" x14ac:dyDescent="0.2">
      <c r="A120" s="170">
        <v>109</v>
      </c>
      <c r="B120" s="181" t="s">
        <v>1288</v>
      </c>
      <c r="C120" s="209" t="s">
        <v>1241</v>
      </c>
      <c r="D120" s="217" t="s">
        <v>268</v>
      </c>
      <c r="E120" s="187">
        <v>1</v>
      </c>
      <c r="F120" s="192"/>
      <c r="G120" s="193">
        <f t="shared" si="28"/>
        <v>0</v>
      </c>
      <c r="H120" s="192"/>
      <c r="I120" s="193">
        <f t="shared" si="29"/>
        <v>0</v>
      </c>
      <c r="J120" s="192"/>
      <c r="K120" s="193">
        <f t="shared" si="30"/>
        <v>0</v>
      </c>
      <c r="L120" s="193">
        <v>15</v>
      </c>
      <c r="M120" s="193">
        <f t="shared" si="31"/>
        <v>0</v>
      </c>
      <c r="N120" s="193">
        <v>0</v>
      </c>
      <c r="O120" s="193">
        <f t="shared" si="32"/>
        <v>0</v>
      </c>
      <c r="P120" s="193">
        <v>0</v>
      </c>
      <c r="Q120" s="193">
        <f t="shared" si="33"/>
        <v>0</v>
      </c>
      <c r="R120" s="193"/>
      <c r="S120" s="193" t="s">
        <v>269</v>
      </c>
      <c r="T120" s="193">
        <v>0</v>
      </c>
      <c r="U120" s="194">
        <f t="shared" si="34"/>
        <v>0</v>
      </c>
      <c r="V120" s="193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 t="s">
        <v>1242</v>
      </c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</row>
    <row r="121" spans="1:60" outlineLevel="1" x14ac:dyDescent="0.2">
      <c r="A121" s="170">
        <v>110</v>
      </c>
      <c r="B121" s="181" t="s">
        <v>1289</v>
      </c>
      <c r="C121" s="209" t="s">
        <v>1244</v>
      </c>
      <c r="D121" s="217" t="s">
        <v>268</v>
      </c>
      <c r="E121" s="187">
        <v>1</v>
      </c>
      <c r="F121" s="192"/>
      <c r="G121" s="193">
        <f t="shared" si="28"/>
        <v>0</v>
      </c>
      <c r="H121" s="192"/>
      <c r="I121" s="193">
        <f t="shared" si="29"/>
        <v>0</v>
      </c>
      <c r="J121" s="192"/>
      <c r="K121" s="193">
        <f t="shared" si="30"/>
        <v>0</v>
      </c>
      <c r="L121" s="193">
        <v>15</v>
      </c>
      <c r="M121" s="193">
        <f t="shared" si="31"/>
        <v>0</v>
      </c>
      <c r="N121" s="193">
        <v>0</v>
      </c>
      <c r="O121" s="193">
        <f t="shared" si="32"/>
        <v>0</v>
      </c>
      <c r="P121" s="193">
        <v>0</v>
      </c>
      <c r="Q121" s="193">
        <f t="shared" si="33"/>
        <v>0</v>
      </c>
      <c r="R121" s="193"/>
      <c r="S121" s="193" t="s">
        <v>269</v>
      </c>
      <c r="T121" s="193">
        <v>0</v>
      </c>
      <c r="U121" s="194">
        <f t="shared" si="34"/>
        <v>0</v>
      </c>
      <c r="V121" s="193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 t="s">
        <v>1242</v>
      </c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</row>
    <row r="122" spans="1:60" x14ac:dyDescent="0.2">
      <c r="A122" s="178" t="s">
        <v>211</v>
      </c>
      <c r="B122" s="182" t="s">
        <v>90</v>
      </c>
      <c r="C122" s="211" t="s">
        <v>91</v>
      </c>
      <c r="D122" s="218"/>
      <c r="E122" s="189"/>
      <c r="F122" s="195"/>
      <c r="G122" s="195">
        <f>SUMIF(AG123:AG135,"&lt;&gt;NOR",G123:G135)</f>
        <v>0</v>
      </c>
      <c r="H122" s="195"/>
      <c r="I122" s="195">
        <f>SUM(I123:I135)</f>
        <v>0</v>
      </c>
      <c r="J122" s="195"/>
      <c r="K122" s="195">
        <f>SUM(K123:K135)</f>
        <v>0</v>
      </c>
      <c r="L122" s="195"/>
      <c r="M122" s="195">
        <f>SUM(M123:M135)</f>
        <v>0</v>
      </c>
      <c r="N122" s="195"/>
      <c r="O122" s="195">
        <f>SUM(O123:O135)</f>
        <v>0</v>
      </c>
      <c r="P122" s="195"/>
      <c r="Q122" s="195">
        <f>SUM(Q123:Q135)</f>
        <v>0</v>
      </c>
      <c r="R122" s="195"/>
      <c r="S122" s="195"/>
      <c r="T122" s="195"/>
      <c r="U122" s="196">
        <f>SUM(U123:U135)</f>
        <v>0</v>
      </c>
      <c r="V122" s="195"/>
      <c r="AG122" t="s">
        <v>212</v>
      </c>
    </row>
    <row r="123" spans="1:60" ht="22.5" outlineLevel="1" x14ac:dyDescent="0.2">
      <c r="A123" s="170">
        <v>111</v>
      </c>
      <c r="B123" s="181" t="s">
        <v>62</v>
      </c>
      <c r="C123" s="209" t="s">
        <v>1146</v>
      </c>
      <c r="D123" s="217" t="s">
        <v>1147</v>
      </c>
      <c r="E123" s="187">
        <v>1</v>
      </c>
      <c r="F123" s="192"/>
      <c r="G123" s="193">
        <f t="shared" ref="G123:G135" si="35">ROUND(E123*F123,2)</f>
        <v>0</v>
      </c>
      <c r="H123" s="192"/>
      <c r="I123" s="193">
        <f t="shared" ref="I123:I135" si="36">ROUND(E123*H123,2)</f>
        <v>0</v>
      </c>
      <c r="J123" s="192"/>
      <c r="K123" s="193">
        <f t="shared" ref="K123:K135" si="37">ROUND(E123*J123,2)</f>
        <v>0</v>
      </c>
      <c r="L123" s="193">
        <v>15</v>
      </c>
      <c r="M123" s="193">
        <f t="shared" ref="M123:M135" si="38">G123*(1+L123/100)</f>
        <v>0</v>
      </c>
      <c r="N123" s="193">
        <v>0</v>
      </c>
      <c r="O123" s="193">
        <f t="shared" ref="O123:O135" si="39">ROUND(E123*N123,2)</f>
        <v>0</v>
      </c>
      <c r="P123" s="193">
        <v>0</v>
      </c>
      <c r="Q123" s="193">
        <f t="shared" ref="Q123:Q135" si="40">ROUND(E123*P123,2)</f>
        <v>0</v>
      </c>
      <c r="R123" s="193"/>
      <c r="S123" s="193" t="s">
        <v>269</v>
      </c>
      <c r="T123" s="193">
        <v>0</v>
      </c>
      <c r="U123" s="194">
        <f t="shared" ref="U123:U135" si="41">ROUND(E123*T123,2)</f>
        <v>0</v>
      </c>
      <c r="V123" s="193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 t="s">
        <v>1246</v>
      </c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</row>
    <row r="124" spans="1:60" ht="22.5" outlineLevel="1" x14ac:dyDescent="0.2">
      <c r="A124" s="170">
        <v>112</v>
      </c>
      <c r="B124" s="181" t="s">
        <v>78</v>
      </c>
      <c r="C124" s="209" t="s">
        <v>1290</v>
      </c>
      <c r="D124" s="217" t="s">
        <v>1147</v>
      </c>
      <c r="E124" s="187">
        <v>1</v>
      </c>
      <c r="F124" s="192"/>
      <c r="G124" s="193">
        <f t="shared" si="35"/>
        <v>0</v>
      </c>
      <c r="H124" s="192"/>
      <c r="I124" s="193">
        <f t="shared" si="36"/>
        <v>0</v>
      </c>
      <c r="J124" s="192"/>
      <c r="K124" s="193">
        <f t="shared" si="37"/>
        <v>0</v>
      </c>
      <c r="L124" s="193">
        <v>15</v>
      </c>
      <c r="M124" s="193">
        <f t="shared" si="38"/>
        <v>0</v>
      </c>
      <c r="N124" s="193">
        <v>0</v>
      </c>
      <c r="O124" s="193">
        <f t="shared" si="39"/>
        <v>0</v>
      </c>
      <c r="P124" s="193">
        <v>0</v>
      </c>
      <c r="Q124" s="193">
        <f t="shared" si="40"/>
        <v>0</v>
      </c>
      <c r="R124" s="193"/>
      <c r="S124" s="193" t="s">
        <v>269</v>
      </c>
      <c r="T124" s="193">
        <v>0</v>
      </c>
      <c r="U124" s="194">
        <f t="shared" si="41"/>
        <v>0</v>
      </c>
      <c r="V124" s="193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 t="s">
        <v>1246</v>
      </c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</row>
    <row r="125" spans="1:60" outlineLevel="1" x14ac:dyDescent="0.2">
      <c r="A125" s="170">
        <v>113</v>
      </c>
      <c r="B125" s="181" t="s">
        <v>81</v>
      </c>
      <c r="C125" s="209" t="s">
        <v>1152</v>
      </c>
      <c r="D125" s="217" t="s">
        <v>1147</v>
      </c>
      <c r="E125" s="187">
        <v>1</v>
      </c>
      <c r="F125" s="192"/>
      <c r="G125" s="193">
        <f t="shared" si="35"/>
        <v>0</v>
      </c>
      <c r="H125" s="192"/>
      <c r="I125" s="193">
        <f t="shared" si="36"/>
        <v>0</v>
      </c>
      <c r="J125" s="192"/>
      <c r="K125" s="193">
        <f t="shared" si="37"/>
        <v>0</v>
      </c>
      <c r="L125" s="193">
        <v>15</v>
      </c>
      <c r="M125" s="193">
        <f t="shared" si="38"/>
        <v>0</v>
      </c>
      <c r="N125" s="193">
        <v>0</v>
      </c>
      <c r="O125" s="193">
        <f t="shared" si="39"/>
        <v>0</v>
      </c>
      <c r="P125" s="193">
        <v>0</v>
      </c>
      <c r="Q125" s="193">
        <f t="shared" si="40"/>
        <v>0</v>
      </c>
      <c r="R125" s="193"/>
      <c r="S125" s="193" t="s">
        <v>269</v>
      </c>
      <c r="T125" s="193">
        <v>0</v>
      </c>
      <c r="U125" s="194">
        <f t="shared" si="41"/>
        <v>0</v>
      </c>
      <c r="V125" s="193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 t="s">
        <v>1246</v>
      </c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</row>
    <row r="126" spans="1:60" outlineLevel="1" x14ac:dyDescent="0.2">
      <c r="A126" s="170">
        <v>114</v>
      </c>
      <c r="B126" s="181" t="s">
        <v>84</v>
      </c>
      <c r="C126" s="209" t="s">
        <v>1157</v>
      </c>
      <c r="D126" s="217" t="s">
        <v>303</v>
      </c>
      <c r="E126" s="187">
        <v>36</v>
      </c>
      <c r="F126" s="192"/>
      <c r="G126" s="193">
        <f t="shared" si="35"/>
        <v>0</v>
      </c>
      <c r="H126" s="192"/>
      <c r="I126" s="193">
        <f t="shared" si="36"/>
        <v>0</v>
      </c>
      <c r="J126" s="192"/>
      <c r="K126" s="193">
        <f t="shared" si="37"/>
        <v>0</v>
      </c>
      <c r="L126" s="193">
        <v>15</v>
      </c>
      <c r="M126" s="193">
        <f t="shared" si="38"/>
        <v>0</v>
      </c>
      <c r="N126" s="193">
        <v>0</v>
      </c>
      <c r="O126" s="193">
        <f t="shared" si="39"/>
        <v>0</v>
      </c>
      <c r="P126" s="193">
        <v>0</v>
      </c>
      <c r="Q126" s="193">
        <f t="shared" si="40"/>
        <v>0</v>
      </c>
      <c r="R126" s="193"/>
      <c r="S126" s="193" t="s">
        <v>269</v>
      </c>
      <c r="T126" s="193">
        <v>0</v>
      </c>
      <c r="U126" s="194">
        <f t="shared" si="41"/>
        <v>0</v>
      </c>
      <c r="V126" s="193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 t="s">
        <v>1246</v>
      </c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</row>
    <row r="127" spans="1:60" outlineLevel="1" x14ac:dyDescent="0.2">
      <c r="A127" s="170">
        <v>115</v>
      </c>
      <c r="B127" s="181" t="s">
        <v>87</v>
      </c>
      <c r="C127" s="209" t="s">
        <v>1158</v>
      </c>
      <c r="D127" s="217" t="s">
        <v>303</v>
      </c>
      <c r="E127" s="187">
        <v>8</v>
      </c>
      <c r="F127" s="192"/>
      <c r="G127" s="193">
        <f t="shared" si="35"/>
        <v>0</v>
      </c>
      <c r="H127" s="192"/>
      <c r="I127" s="193">
        <f t="shared" si="36"/>
        <v>0</v>
      </c>
      <c r="J127" s="192"/>
      <c r="K127" s="193">
        <f t="shared" si="37"/>
        <v>0</v>
      </c>
      <c r="L127" s="193">
        <v>15</v>
      </c>
      <c r="M127" s="193">
        <f t="shared" si="38"/>
        <v>0</v>
      </c>
      <c r="N127" s="193">
        <v>0</v>
      </c>
      <c r="O127" s="193">
        <f t="shared" si="39"/>
        <v>0</v>
      </c>
      <c r="P127" s="193">
        <v>0</v>
      </c>
      <c r="Q127" s="193">
        <f t="shared" si="40"/>
        <v>0</v>
      </c>
      <c r="R127" s="193"/>
      <c r="S127" s="193" t="s">
        <v>269</v>
      </c>
      <c r="T127" s="193">
        <v>0</v>
      </c>
      <c r="U127" s="194">
        <f t="shared" si="41"/>
        <v>0</v>
      </c>
      <c r="V127" s="193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 t="s">
        <v>1246</v>
      </c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</row>
    <row r="128" spans="1:60" outlineLevel="1" x14ac:dyDescent="0.2">
      <c r="A128" s="170">
        <v>116</v>
      </c>
      <c r="B128" s="181" t="s">
        <v>90</v>
      </c>
      <c r="C128" s="209" t="s">
        <v>1282</v>
      </c>
      <c r="D128" s="217" t="s">
        <v>1147</v>
      </c>
      <c r="E128" s="187">
        <v>3</v>
      </c>
      <c r="F128" s="192"/>
      <c r="G128" s="193">
        <f t="shared" si="35"/>
        <v>0</v>
      </c>
      <c r="H128" s="192"/>
      <c r="I128" s="193">
        <f t="shared" si="36"/>
        <v>0</v>
      </c>
      <c r="J128" s="192"/>
      <c r="K128" s="193">
        <f t="shared" si="37"/>
        <v>0</v>
      </c>
      <c r="L128" s="193">
        <v>15</v>
      </c>
      <c r="M128" s="193">
        <f t="shared" si="38"/>
        <v>0</v>
      </c>
      <c r="N128" s="193">
        <v>0</v>
      </c>
      <c r="O128" s="193">
        <f t="shared" si="39"/>
        <v>0</v>
      </c>
      <c r="P128" s="193">
        <v>0</v>
      </c>
      <c r="Q128" s="193">
        <f t="shared" si="40"/>
        <v>0</v>
      </c>
      <c r="R128" s="193"/>
      <c r="S128" s="193" t="s">
        <v>269</v>
      </c>
      <c r="T128" s="193">
        <v>0</v>
      </c>
      <c r="U128" s="194">
        <f t="shared" si="41"/>
        <v>0</v>
      </c>
      <c r="V128" s="193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 t="s">
        <v>1246</v>
      </c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</row>
    <row r="129" spans="1:60" outlineLevel="1" x14ac:dyDescent="0.2">
      <c r="A129" s="170">
        <v>117</v>
      </c>
      <c r="B129" s="181" t="s">
        <v>100</v>
      </c>
      <c r="C129" s="209" t="s">
        <v>1291</v>
      </c>
      <c r="D129" s="217" t="s">
        <v>1147</v>
      </c>
      <c r="E129" s="187">
        <v>3</v>
      </c>
      <c r="F129" s="192"/>
      <c r="G129" s="193">
        <f t="shared" si="35"/>
        <v>0</v>
      </c>
      <c r="H129" s="192"/>
      <c r="I129" s="193">
        <f t="shared" si="36"/>
        <v>0</v>
      </c>
      <c r="J129" s="192"/>
      <c r="K129" s="193">
        <f t="shared" si="37"/>
        <v>0</v>
      </c>
      <c r="L129" s="193">
        <v>15</v>
      </c>
      <c r="M129" s="193">
        <f t="shared" si="38"/>
        <v>0</v>
      </c>
      <c r="N129" s="193">
        <v>0</v>
      </c>
      <c r="O129" s="193">
        <f t="shared" si="39"/>
        <v>0</v>
      </c>
      <c r="P129" s="193">
        <v>0</v>
      </c>
      <c r="Q129" s="193">
        <f t="shared" si="40"/>
        <v>0</v>
      </c>
      <c r="R129" s="193"/>
      <c r="S129" s="193" t="s">
        <v>269</v>
      </c>
      <c r="T129" s="193">
        <v>0</v>
      </c>
      <c r="U129" s="194">
        <f t="shared" si="41"/>
        <v>0</v>
      </c>
      <c r="V129" s="193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 t="s">
        <v>1246</v>
      </c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</row>
    <row r="130" spans="1:60" ht="22.5" outlineLevel="1" x14ac:dyDescent="0.2">
      <c r="A130" s="170">
        <v>118</v>
      </c>
      <c r="B130" s="181" t="s">
        <v>102</v>
      </c>
      <c r="C130" s="209" t="s">
        <v>1292</v>
      </c>
      <c r="D130" s="217" t="s">
        <v>1147</v>
      </c>
      <c r="E130" s="187">
        <v>1</v>
      </c>
      <c r="F130" s="192"/>
      <c r="G130" s="193">
        <f t="shared" si="35"/>
        <v>0</v>
      </c>
      <c r="H130" s="192"/>
      <c r="I130" s="193">
        <f t="shared" si="36"/>
        <v>0</v>
      </c>
      <c r="J130" s="192"/>
      <c r="K130" s="193">
        <f t="shared" si="37"/>
        <v>0</v>
      </c>
      <c r="L130" s="193">
        <v>15</v>
      </c>
      <c r="M130" s="193">
        <f t="shared" si="38"/>
        <v>0</v>
      </c>
      <c r="N130" s="193">
        <v>0</v>
      </c>
      <c r="O130" s="193">
        <f t="shared" si="39"/>
        <v>0</v>
      </c>
      <c r="P130" s="193">
        <v>0</v>
      </c>
      <c r="Q130" s="193">
        <f t="shared" si="40"/>
        <v>0</v>
      </c>
      <c r="R130" s="193"/>
      <c r="S130" s="193" t="s">
        <v>269</v>
      </c>
      <c r="T130" s="193">
        <v>0</v>
      </c>
      <c r="U130" s="194">
        <f t="shared" si="41"/>
        <v>0</v>
      </c>
      <c r="V130" s="193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 t="s">
        <v>1246</v>
      </c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</row>
    <row r="131" spans="1:60" outlineLevel="1" x14ac:dyDescent="0.2">
      <c r="A131" s="170">
        <v>119</v>
      </c>
      <c r="B131" s="181" t="s">
        <v>108</v>
      </c>
      <c r="C131" s="209" t="s">
        <v>1293</v>
      </c>
      <c r="D131" s="217" t="s">
        <v>1147</v>
      </c>
      <c r="E131" s="187">
        <v>1</v>
      </c>
      <c r="F131" s="192"/>
      <c r="G131" s="193">
        <f t="shared" si="35"/>
        <v>0</v>
      </c>
      <c r="H131" s="192"/>
      <c r="I131" s="193">
        <f t="shared" si="36"/>
        <v>0</v>
      </c>
      <c r="J131" s="192"/>
      <c r="K131" s="193">
        <f t="shared" si="37"/>
        <v>0</v>
      </c>
      <c r="L131" s="193">
        <v>15</v>
      </c>
      <c r="M131" s="193">
        <f t="shared" si="38"/>
        <v>0</v>
      </c>
      <c r="N131" s="193">
        <v>0</v>
      </c>
      <c r="O131" s="193">
        <f t="shared" si="39"/>
        <v>0</v>
      </c>
      <c r="P131" s="193">
        <v>0</v>
      </c>
      <c r="Q131" s="193">
        <f t="shared" si="40"/>
        <v>0</v>
      </c>
      <c r="R131" s="193"/>
      <c r="S131" s="193" t="s">
        <v>269</v>
      </c>
      <c r="T131" s="193">
        <v>0</v>
      </c>
      <c r="U131" s="194">
        <f t="shared" si="41"/>
        <v>0</v>
      </c>
      <c r="V131" s="193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 t="s">
        <v>1246</v>
      </c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</row>
    <row r="132" spans="1:60" outlineLevel="1" x14ac:dyDescent="0.2">
      <c r="A132" s="170">
        <v>120</v>
      </c>
      <c r="B132" s="181" t="s">
        <v>65</v>
      </c>
      <c r="C132" s="209" t="s">
        <v>1286</v>
      </c>
      <c r="D132" s="217" t="s">
        <v>303</v>
      </c>
      <c r="E132" s="187">
        <v>42</v>
      </c>
      <c r="F132" s="192"/>
      <c r="G132" s="193">
        <f t="shared" si="35"/>
        <v>0</v>
      </c>
      <c r="H132" s="192"/>
      <c r="I132" s="193">
        <f t="shared" si="36"/>
        <v>0</v>
      </c>
      <c r="J132" s="192"/>
      <c r="K132" s="193">
        <f t="shared" si="37"/>
        <v>0</v>
      </c>
      <c r="L132" s="193">
        <v>15</v>
      </c>
      <c r="M132" s="193">
        <f t="shared" si="38"/>
        <v>0</v>
      </c>
      <c r="N132" s="193">
        <v>0</v>
      </c>
      <c r="O132" s="193">
        <f t="shared" si="39"/>
        <v>0</v>
      </c>
      <c r="P132" s="193">
        <v>0</v>
      </c>
      <c r="Q132" s="193">
        <f t="shared" si="40"/>
        <v>0</v>
      </c>
      <c r="R132" s="193"/>
      <c r="S132" s="193" t="s">
        <v>269</v>
      </c>
      <c r="T132" s="193">
        <v>0</v>
      </c>
      <c r="U132" s="194">
        <f t="shared" si="41"/>
        <v>0</v>
      </c>
      <c r="V132" s="193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 t="s">
        <v>1246</v>
      </c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</row>
    <row r="133" spans="1:60" outlineLevel="1" x14ac:dyDescent="0.2">
      <c r="A133" s="170">
        <v>121</v>
      </c>
      <c r="B133" s="181" t="s">
        <v>67</v>
      </c>
      <c r="C133" s="209" t="s">
        <v>1287</v>
      </c>
      <c r="D133" s="217" t="s">
        <v>1147</v>
      </c>
      <c r="E133" s="187">
        <v>2</v>
      </c>
      <c r="F133" s="192"/>
      <c r="G133" s="193">
        <f t="shared" si="35"/>
        <v>0</v>
      </c>
      <c r="H133" s="192"/>
      <c r="I133" s="193">
        <f t="shared" si="36"/>
        <v>0</v>
      </c>
      <c r="J133" s="192"/>
      <c r="K133" s="193">
        <f t="shared" si="37"/>
        <v>0</v>
      </c>
      <c r="L133" s="193">
        <v>15</v>
      </c>
      <c r="M133" s="193">
        <f t="shared" si="38"/>
        <v>0</v>
      </c>
      <c r="N133" s="193">
        <v>0</v>
      </c>
      <c r="O133" s="193">
        <f t="shared" si="39"/>
        <v>0</v>
      </c>
      <c r="P133" s="193">
        <v>0</v>
      </c>
      <c r="Q133" s="193">
        <f t="shared" si="40"/>
        <v>0</v>
      </c>
      <c r="R133" s="193"/>
      <c r="S133" s="193" t="s">
        <v>269</v>
      </c>
      <c r="T133" s="193">
        <v>0</v>
      </c>
      <c r="U133" s="194">
        <f t="shared" si="41"/>
        <v>0</v>
      </c>
      <c r="V133" s="193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 t="s">
        <v>1246</v>
      </c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</row>
    <row r="134" spans="1:60" outlineLevel="1" x14ac:dyDescent="0.2">
      <c r="A134" s="170">
        <v>122</v>
      </c>
      <c r="B134" s="181" t="s">
        <v>1294</v>
      </c>
      <c r="C134" s="209" t="s">
        <v>1241</v>
      </c>
      <c r="D134" s="217" t="s">
        <v>268</v>
      </c>
      <c r="E134" s="187">
        <v>1</v>
      </c>
      <c r="F134" s="192"/>
      <c r="G134" s="193">
        <f t="shared" si="35"/>
        <v>0</v>
      </c>
      <c r="H134" s="192"/>
      <c r="I134" s="193">
        <f t="shared" si="36"/>
        <v>0</v>
      </c>
      <c r="J134" s="192"/>
      <c r="K134" s="193">
        <f t="shared" si="37"/>
        <v>0</v>
      </c>
      <c r="L134" s="193">
        <v>15</v>
      </c>
      <c r="M134" s="193">
        <f t="shared" si="38"/>
        <v>0</v>
      </c>
      <c r="N134" s="193">
        <v>0</v>
      </c>
      <c r="O134" s="193">
        <f t="shared" si="39"/>
        <v>0</v>
      </c>
      <c r="P134" s="193">
        <v>0</v>
      </c>
      <c r="Q134" s="193">
        <f t="shared" si="40"/>
        <v>0</v>
      </c>
      <c r="R134" s="193"/>
      <c r="S134" s="193" t="s">
        <v>269</v>
      </c>
      <c r="T134" s="193">
        <v>0</v>
      </c>
      <c r="U134" s="194">
        <f t="shared" si="41"/>
        <v>0</v>
      </c>
      <c r="V134" s="193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 t="s">
        <v>1242</v>
      </c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</row>
    <row r="135" spans="1:60" outlineLevel="1" x14ac:dyDescent="0.2">
      <c r="A135" s="170">
        <v>123</v>
      </c>
      <c r="B135" s="181" t="s">
        <v>1295</v>
      </c>
      <c r="C135" s="209" t="s">
        <v>1244</v>
      </c>
      <c r="D135" s="217" t="s">
        <v>268</v>
      </c>
      <c r="E135" s="187">
        <v>1</v>
      </c>
      <c r="F135" s="192"/>
      <c r="G135" s="193">
        <f t="shared" si="35"/>
        <v>0</v>
      </c>
      <c r="H135" s="192"/>
      <c r="I135" s="193">
        <f t="shared" si="36"/>
        <v>0</v>
      </c>
      <c r="J135" s="192"/>
      <c r="K135" s="193">
        <f t="shared" si="37"/>
        <v>0</v>
      </c>
      <c r="L135" s="193">
        <v>15</v>
      </c>
      <c r="M135" s="193">
        <f t="shared" si="38"/>
        <v>0</v>
      </c>
      <c r="N135" s="193">
        <v>0</v>
      </c>
      <c r="O135" s="193">
        <f t="shared" si="39"/>
        <v>0</v>
      </c>
      <c r="P135" s="193">
        <v>0</v>
      </c>
      <c r="Q135" s="193">
        <f t="shared" si="40"/>
        <v>0</v>
      </c>
      <c r="R135" s="193"/>
      <c r="S135" s="193" t="s">
        <v>269</v>
      </c>
      <c r="T135" s="193">
        <v>0</v>
      </c>
      <c r="U135" s="194">
        <f t="shared" si="41"/>
        <v>0</v>
      </c>
      <c r="V135" s="193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 t="s">
        <v>1242</v>
      </c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</row>
    <row r="136" spans="1:60" x14ac:dyDescent="0.2">
      <c r="A136" s="178" t="s">
        <v>211</v>
      </c>
      <c r="B136" s="182" t="s">
        <v>100</v>
      </c>
      <c r="C136" s="211" t="s">
        <v>101</v>
      </c>
      <c r="D136" s="218"/>
      <c r="E136" s="189"/>
      <c r="F136" s="195"/>
      <c r="G136" s="195">
        <f>SUMIF(AG137:AG154,"&lt;&gt;NOR",G137:G154)</f>
        <v>0</v>
      </c>
      <c r="H136" s="195"/>
      <c r="I136" s="195">
        <f>SUM(I137:I154)</f>
        <v>0</v>
      </c>
      <c r="J136" s="195"/>
      <c r="K136" s="195">
        <f>SUM(K137:K154)</f>
        <v>0</v>
      </c>
      <c r="L136" s="195"/>
      <c r="M136" s="195">
        <f>SUM(M137:M154)</f>
        <v>0</v>
      </c>
      <c r="N136" s="195"/>
      <c r="O136" s="195">
        <f>SUM(O137:O154)</f>
        <v>0</v>
      </c>
      <c r="P136" s="195"/>
      <c r="Q136" s="195">
        <f>SUM(Q137:Q154)</f>
        <v>0</v>
      </c>
      <c r="R136" s="195"/>
      <c r="S136" s="195"/>
      <c r="T136" s="195"/>
      <c r="U136" s="196">
        <f>SUM(U137:U154)</f>
        <v>0</v>
      </c>
      <c r="V136" s="195"/>
      <c r="AG136" t="s">
        <v>212</v>
      </c>
    </row>
    <row r="137" spans="1:60" outlineLevel="1" x14ac:dyDescent="0.2">
      <c r="A137" s="170">
        <v>124</v>
      </c>
      <c r="B137" s="181" t="s">
        <v>62</v>
      </c>
      <c r="C137" s="209" t="s">
        <v>1296</v>
      </c>
      <c r="D137" s="217" t="s">
        <v>303</v>
      </c>
      <c r="E137" s="187">
        <v>85</v>
      </c>
      <c r="F137" s="192"/>
      <c r="G137" s="193">
        <f t="shared" ref="G137:G154" si="42">ROUND(E137*F137,2)</f>
        <v>0</v>
      </c>
      <c r="H137" s="192"/>
      <c r="I137" s="193">
        <f t="shared" ref="I137:I154" si="43">ROUND(E137*H137,2)</f>
        <v>0</v>
      </c>
      <c r="J137" s="192"/>
      <c r="K137" s="193">
        <f t="shared" ref="K137:K154" si="44">ROUND(E137*J137,2)</f>
        <v>0</v>
      </c>
      <c r="L137" s="193">
        <v>15</v>
      </c>
      <c r="M137" s="193">
        <f t="shared" ref="M137:M154" si="45">G137*(1+L137/100)</f>
        <v>0</v>
      </c>
      <c r="N137" s="193">
        <v>0</v>
      </c>
      <c r="O137" s="193">
        <f t="shared" ref="O137:O154" si="46">ROUND(E137*N137,2)</f>
        <v>0</v>
      </c>
      <c r="P137" s="193">
        <v>0</v>
      </c>
      <c r="Q137" s="193">
        <f t="shared" ref="Q137:Q154" si="47">ROUND(E137*P137,2)</f>
        <v>0</v>
      </c>
      <c r="R137" s="193"/>
      <c r="S137" s="193" t="s">
        <v>269</v>
      </c>
      <c r="T137" s="193">
        <v>0</v>
      </c>
      <c r="U137" s="194">
        <f t="shared" ref="U137:U154" si="48">ROUND(E137*T137,2)</f>
        <v>0</v>
      </c>
      <c r="V137" s="193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 t="s">
        <v>1246</v>
      </c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</row>
    <row r="138" spans="1:60" outlineLevel="1" x14ac:dyDescent="0.2">
      <c r="A138" s="170">
        <v>125</v>
      </c>
      <c r="B138" s="181" t="s">
        <v>78</v>
      </c>
      <c r="C138" s="209" t="s">
        <v>1279</v>
      </c>
      <c r="D138" s="217" t="s">
        <v>303</v>
      </c>
      <c r="E138" s="187">
        <v>42</v>
      </c>
      <c r="F138" s="192"/>
      <c r="G138" s="193">
        <f t="shared" si="42"/>
        <v>0</v>
      </c>
      <c r="H138" s="192"/>
      <c r="I138" s="193">
        <f t="shared" si="43"/>
        <v>0</v>
      </c>
      <c r="J138" s="192"/>
      <c r="K138" s="193">
        <f t="shared" si="44"/>
        <v>0</v>
      </c>
      <c r="L138" s="193">
        <v>15</v>
      </c>
      <c r="M138" s="193">
        <f t="shared" si="45"/>
        <v>0</v>
      </c>
      <c r="N138" s="193">
        <v>0</v>
      </c>
      <c r="O138" s="193">
        <f t="shared" si="46"/>
        <v>0</v>
      </c>
      <c r="P138" s="193">
        <v>0</v>
      </c>
      <c r="Q138" s="193">
        <f t="shared" si="47"/>
        <v>0</v>
      </c>
      <c r="R138" s="193"/>
      <c r="S138" s="193" t="s">
        <v>269</v>
      </c>
      <c r="T138" s="193">
        <v>0</v>
      </c>
      <c r="U138" s="194">
        <f t="shared" si="48"/>
        <v>0</v>
      </c>
      <c r="V138" s="193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 t="s">
        <v>1246</v>
      </c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</row>
    <row r="139" spans="1:60" ht="22.5" outlineLevel="1" x14ac:dyDescent="0.2">
      <c r="A139" s="170">
        <v>126</v>
      </c>
      <c r="B139" s="181" t="s">
        <v>81</v>
      </c>
      <c r="C139" s="209" t="s">
        <v>1146</v>
      </c>
      <c r="D139" s="217" t="s">
        <v>1147</v>
      </c>
      <c r="E139" s="187">
        <v>6</v>
      </c>
      <c r="F139" s="192"/>
      <c r="G139" s="193">
        <f t="shared" si="42"/>
        <v>0</v>
      </c>
      <c r="H139" s="192"/>
      <c r="I139" s="193">
        <f t="shared" si="43"/>
        <v>0</v>
      </c>
      <c r="J139" s="192"/>
      <c r="K139" s="193">
        <f t="shared" si="44"/>
        <v>0</v>
      </c>
      <c r="L139" s="193">
        <v>15</v>
      </c>
      <c r="M139" s="193">
        <f t="shared" si="45"/>
        <v>0</v>
      </c>
      <c r="N139" s="193">
        <v>0</v>
      </c>
      <c r="O139" s="193">
        <f t="shared" si="46"/>
        <v>0</v>
      </c>
      <c r="P139" s="193">
        <v>0</v>
      </c>
      <c r="Q139" s="193">
        <f t="shared" si="47"/>
        <v>0</v>
      </c>
      <c r="R139" s="193"/>
      <c r="S139" s="193" t="s">
        <v>269</v>
      </c>
      <c r="T139" s="193">
        <v>0</v>
      </c>
      <c r="U139" s="194">
        <f t="shared" si="48"/>
        <v>0</v>
      </c>
      <c r="V139" s="193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 t="s">
        <v>1246</v>
      </c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</row>
    <row r="140" spans="1:60" ht="22.5" outlineLevel="1" x14ac:dyDescent="0.2">
      <c r="A140" s="170">
        <v>127</v>
      </c>
      <c r="B140" s="181" t="s">
        <v>84</v>
      </c>
      <c r="C140" s="209" t="s">
        <v>1280</v>
      </c>
      <c r="D140" s="217" t="s">
        <v>1147</v>
      </c>
      <c r="E140" s="187">
        <v>10</v>
      </c>
      <c r="F140" s="192"/>
      <c r="G140" s="193">
        <f t="shared" si="42"/>
        <v>0</v>
      </c>
      <c r="H140" s="192"/>
      <c r="I140" s="193">
        <f t="shared" si="43"/>
        <v>0</v>
      </c>
      <c r="J140" s="192"/>
      <c r="K140" s="193">
        <f t="shared" si="44"/>
        <v>0</v>
      </c>
      <c r="L140" s="193">
        <v>15</v>
      </c>
      <c r="M140" s="193">
        <f t="shared" si="45"/>
        <v>0</v>
      </c>
      <c r="N140" s="193">
        <v>0</v>
      </c>
      <c r="O140" s="193">
        <f t="shared" si="46"/>
        <v>0</v>
      </c>
      <c r="P140" s="193">
        <v>0</v>
      </c>
      <c r="Q140" s="193">
        <f t="shared" si="47"/>
        <v>0</v>
      </c>
      <c r="R140" s="193"/>
      <c r="S140" s="193" t="s">
        <v>269</v>
      </c>
      <c r="T140" s="193">
        <v>0</v>
      </c>
      <c r="U140" s="194">
        <f t="shared" si="48"/>
        <v>0</v>
      </c>
      <c r="V140" s="193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 t="s">
        <v>1246</v>
      </c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</row>
    <row r="141" spans="1:60" outlineLevel="1" x14ac:dyDescent="0.2">
      <c r="A141" s="170">
        <v>128</v>
      </c>
      <c r="B141" s="181" t="s">
        <v>87</v>
      </c>
      <c r="C141" s="209" t="s">
        <v>1152</v>
      </c>
      <c r="D141" s="217" t="s">
        <v>1147</v>
      </c>
      <c r="E141" s="187">
        <v>10</v>
      </c>
      <c r="F141" s="192"/>
      <c r="G141" s="193">
        <f t="shared" si="42"/>
        <v>0</v>
      </c>
      <c r="H141" s="192"/>
      <c r="I141" s="193">
        <f t="shared" si="43"/>
        <v>0</v>
      </c>
      <c r="J141" s="192"/>
      <c r="K141" s="193">
        <f t="shared" si="44"/>
        <v>0</v>
      </c>
      <c r="L141" s="193">
        <v>15</v>
      </c>
      <c r="M141" s="193">
        <f t="shared" si="45"/>
        <v>0</v>
      </c>
      <c r="N141" s="193">
        <v>0</v>
      </c>
      <c r="O141" s="193">
        <f t="shared" si="46"/>
        <v>0</v>
      </c>
      <c r="P141" s="193">
        <v>0</v>
      </c>
      <c r="Q141" s="193">
        <f t="shared" si="47"/>
        <v>0</v>
      </c>
      <c r="R141" s="193"/>
      <c r="S141" s="193" t="s">
        <v>269</v>
      </c>
      <c r="T141" s="193">
        <v>0</v>
      </c>
      <c r="U141" s="194">
        <f t="shared" si="48"/>
        <v>0</v>
      </c>
      <c r="V141" s="193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 t="s">
        <v>1246</v>
      </c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</row>
    <row r="142" spans="1:60" outlineLevel="1" x14ac:dyDescent="0.2">
      <c r="A142" s="170">
        <v>129</v>
      </c>
      <c r="B142" s="181" t="s">
        <v>90</v>
      </c>
      <c r="C142" s="209" t="s">
        <v>1297</v>
      </c>
      <c r="D142" s="217" t="s">
        <v>303</v>
      </c>
      <c r="E142" s="187">
        <v>205</v>
      </c>
      <c r="F142" s="192"/>
      <c r="G142" s="193">
        <f t="shared" si="42"/>
        <v>0</v>
      </c>
      <c r="H142" s="192"/>
      <c r="I142" s="193">
        <f t="shared" si="43"/>
        <v>0</v>
      </c>
      <c r="J142" s="192"/>
      <c r="K142" s="193">
        <f t="shared" si="44"/>
        <v>0</v>
      </c>
      <c r="L142" s="193">
        <v>15</v>
      </c>
      <c r="M142" s="193">
        <f t="shared" si="45"/>
        <v>0</v>
      </c>
      <c r="N142" s="193">
        <v>0</v>
      </c>
      <c r="O142" s="193">
        <f t="shared" si="46"/>
        <v>0</v>
      </c>
      <c r="P142" s="193">
        <v>0</v>
      </c>
      <c r="Q142" s="193">
        <f t="shared" si="47"/>
        <v>0</v>
      </c>
      <c r="R142" s="193"/>
      <c r="S142" s="193" t="s">
        <v>269</v>
      </c>
      <c r="T142" s="193">
        <v>0</v>
      </c>
      <c r="U142" s="194">
        <f t="shared" si="48"/>
        <v>0</v>
      </c>
      <c r="V142" s="193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 t="s">
        <v>1246</v>
      </c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</row>
    <row r="143" spans="1:60" outlineLevel="1" x14ac:dyDescent="0.2">
      <c r="A143" s="170">
        <v>130</v>
      </c>
      <c r="B143" s="181" t="s">
        <v>100</v>
      </c>
      <c r="C143" s="209" t="s">
        <v>1298</v>
      </c>
      <c r="D143" s="217" t="s">
        <v>1147</v>
      </c>
      <c r="E143" s="187">
        <v>12</v>
      </c>
      <c r="F143" s="192"/>
      <c r="G143" s="193">
        <f t="shared" si="42"/>
        <v>0</v>
      </c>
      <c r="H143" s="192"/>
      <c r="I143" s="193">
        <f t="shared" si="43"/>
        <v>0</v>
      </c>
      <c r="J143" s="192"/>
      <c r="K143" s="193">
        <f t="shared" si="44"/>
        <v>0</v>
      </c>
      <c r="L143" s="193">
        <v>15</v>
      </c>
      <c r="M143" s="193">
        <f t="shared" si="45"/>
        <v>0</v>
      </c>
      <c r="N143" s="193">
        <v>0</v>
      </c>
      <c r="O143" s="193">
        <f t="shared" si="46"/>
        <v>0</v>
      </c>
      <c r="P143" s="193">
        <v>0</v>
      </c>
      <c r="Q143" s="193">
        <f t="shared" si="47"/>
        <v>0</v>
      </c>
      <c r="R143" s="193"/>
      <c r="S143" s="193" t="s">
        <v>269</v>
      </c>
      <c r="T143" s="193">
        <v>0</v>
      </c>
      <c r="U143" s="194">
        <f t="shared" si="48"/>
        <v>0</v>
      </c>
      <c r="V143" s="193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 t="s">
        <v>1246</v>
      </c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</row>
    <row r="144" spans="1:60" outlineLevel="1" x14ac:dyDescent="0.2">
      <c r="A144" s="170">
        <v>131</v>
      </c>
      <c r="B144" s="181" t="s">
        <v>102</v>
      </c>
      <c r="C144" s="209" t="s">
        <v>1299</v>
      </c>
      <c r="D144" s="217" t="s">
        <v>1147</v>
      </c>
      <c r="E144" s="187">
        <v>12</v>
      </c>
      <c r="F144" s="192"/>
      <c r="G144" s="193">
        <f t="shared" si="42"/>
        <v>0</v>
      </c>
      <c r="H144" s="192"/>
      <c r="I144" s="193">
        <f t="shared" si="43"/>
        <v>0</v>
      </c>
      <c r="J144" s="192"/>
      <c r="K144" s="193">
        <f t="shared" si="44"/>
        <v>0</v>
      </c>
      <c r="L144" s="193">
        <v>15</v>
      </c>
      <c r="M144" s="193">
        <f t="shared" si="45"/>
        <v>0</v>
      </c>
      <c r="N144" s="193">
        <v>0</v>
      </c>
      <c r="O144" s="193">
        <f t="shared" si="46"/>
        <v>0</v>
      </c>
      <c r="P144" s="193">
        <v>0</v>
      </c>
      <c r="Q144" s="193">
        <f t="shared" si="47"/>
        <v>0</v>
      </c>
      <c r="R144" s="193"/>
      <c r="S144" s="193" t="s">
        <v>269</v>
      </c>
      <c r="T144" s="193">
        <v>0</v>
      </c>
      <c r="U144" s="194">
        <f t="shared" si="48"/>
        <v>0</v>
      </c>
      <c r="V144" s="193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 t="s">
        <v>1246</v>
      </c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</row>
    <row r="145" spans="1:60" ht="22.5" outlineLevel="1" x14ac:dyDescent="0.2">
      <c r="A145" s="170">
        <v>132</v>
      </c>
      <c r="B145" s="181" t="s">
        <v>108</v>
      </c>
      <c r="C145" s="209" t="s">
        <v>1300</v>
      </c>
      <c r="D145" s="217" t="s">
        <v>1147</v>
      </c>
      <c r="E145" s="187">
        <v>1</v>
      </c>
      <c r="F145" s="192"/>
      <c r="G145" s="193">
        <f t="shared" si="42"/>
        <v>0</v>
      </c>
      <c r="H145" s="192"/>
      <c r="I145" s="193">
        <f t="shared" si="43"/>
        <v>0</v>
      </c>
      <c r="J145" s="192"/>
      <c r="K145" s="193">
        <f t="shared" si="44"/>
        <v>0</v>
      </c>
      <c r="L145" s="193">
        <v>15</v>
      </c>
      <c r="M145" s="193">
        <f t="shared" si="45"/>
        <v>0</v>
      </c>
      <c r="N145" s="193">
        <v>0</v>
      </c>
      <c r="O145" s="193">
        <f t="shared" si="46"/>
        <v>0</v>
      </c>
      <c r="P145" s="193">
        <v>0</v>
      </c>
      <c r="Q145" s="193">
        <f t="shared" si="47"/>
        <v>0</v>
      </c>
      <c r="R145" s="193"/>
      <c r="S145" s="193" t="s">
        <v>269</v>
      </c>
      <c r="T145" s="193">
        <v>0</v>
      </c>
      <c r="U145" s="194">
        <f t="shared" si="48"/>
        <v>0</v>
      </c>
      <c r="V145" s="193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 t="s">
        <v>1246</v>
      </c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</row>
    <row r="146" spans="1:60" outlineLevel="1" x14ac:dyDescent="0.2">
      <c r="A146" s="170">
        <v>133</v>
      </c>
      <c r="B146" s="181" t="s">
        <v>65</v>
      </c>
      <c r="C146" s="209" t="s">
        <v>1301</v>
      </c>
      <c r="D146" s="217" t="s">
        <v>1147</v>
      </c>
      <c r="E146" s="187">
        <v>1</v>
      </c>
      <c r="F146" s="192"/>
      <c r="G146" s="193">
        <f t="shared" si="42"/>
        <v>0</v>
      </c>
      <c r="H146" s="192"/>
      <c r="I146" s="193">
        <f t="shared" si="43"/>
        <v>0</v>
      </c>
      <c r="J146" s="192"/>
      <c r="K146" s="193">
        <f t="shared" si="44"/>
        <v>0</v>
      </c>
      <c r="L146" s="193">
        <v>15</v>
      </c>
      <c r="M146" s="193">
        <f t="shared" si="45"/>
        <v>0</v>
      </c>
      <c r="N146" s="193">
        <v>0</v>
      </c>
      <c r="O146" s="193">
        <f t="shared" si="46"/>
        <v>0</v>
      </c>
      <c r="P146" s="193">
        <v>0</v>
      </c>
      <c r="Q146" s="193">
        <f t="shared" si="47"/>
        <v>0</v>
      </c>
      <c r="R146" s="193"/>
      <c r="S146" s="193" t="s">
        <v>269</v>
      </c>
      <c r="T146" s="193">
        <v>0</v>
      </c>
      <c r="U146" s="194">
        <f t="shared" si="48"/>
        <v>0</v>
      </c>
      <c r="V146" s="193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 t="s">
        <v>1246</v>
      </c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</row>
    <row r="147" spans="1:60" outlineLevel="1" x14ac:dyDescent="0.2">
      <c r="A147" s="170">
        <v>134</v>
      </c>
      <c r="B147" s="181" t="s">
        <v>67</v>
      </c>
      <c r="C147" s="209" t="s">
        <v>1302</v>
      </c>
      <c r="D147" s="217" t="s">
        <v>1147</v>
      </c>
      <c r="E147" s="187">
        <v>1</v>
      </c>
      <c r="F147" s="192"/>
      <c r="G147" s="193">
        <f t="shared" si="42"/>
        <v>0</v>
      </c>
      <c r="H147" s="192"/>
      <c r="I147" s="193">
        <f t="shared" si="43"/>
        <v>0</v>
      </c>
      <c r="J147" s="192"/>
      <c r="K147" s="193">
        <f t="shared" si="44"/>
        <v>0</v>
      </c>
      <c r="L147" s="193">
        <v>15</v>
      </c>
      <c r="M147" s="193">
        <f t="shared" si="45"/>
        <v>0</v>
      </c>
      <c r="N147" s="193">
        <v>0</v>
      </c>
      <c r="O147" s="193">
        <f t="shared" si="46"/>
        <v>0</v>
      </c>
      <c r="P147" s="193">
        <v>0</v>
      </c>
      <c r="Q147" s="193">
        <f t="shared" si="47"/>
        <v>0</v>
      </c>
      <c r="R147" s="193"/>
      <c r="S147" s="193" t="s">
        <v>269</v>
      </c>
      <c r="T147" s="193">
        <v>0</v>
      </c>
      <c r="U147" s="194">
        <f t="shared" si="48"/>
        <v>0</v>
      </c>
      <c r="V147" s="193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 t="s">
        <v>1246</v>
      </c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</row>
    <row r="148" spans="1:60" ht="22.5" outlineLevel="1" x14ac:dyDescent="0.2">
      <c r="A148" s="170">
        <v>135</v>
      </c>
      <c r="B148" s="181" t="s">
        <v>1156</v>
      </c>
      <c r="C148" s="209" t="s">
        <v>1303</v>
      </c>
      <c r="D148" s="217" t="s">
        <v>1147</v>
      </c>
      <c r="E148" s="187">
        <v>6</v>
      </c>
      <c r="F148" s="192"/>
      <c r="G148" s="193">
        <f t="shared" si="42"/>
        <v>0</v>
      </c>
      <c r="H148" s="192"/>
      <c r="I148" s="193">
        <f t="shared" si="43"/>
        <v>0</v>
      </c>
      <c r="J148" s="192"/>
      <c r="K148" s="193">
        <f t="shared" si="44"/>
        <v>0</v>
      </c>
      <c r="L148" s="193">
        <v>15</v>
      </c>
      <c r="M148" s="193">
        <f t="shared" si="45"/>
        <v>0</v>
      </c>
      <c r="N148" s="193">
        <v>0</v>
      </c>
      <c r="O148" s="193">
        <f t="shared" si="46"/>
        <v>0</v>
      </c>
      <c r="P148" s="193">
        <v>0</v>
      </c>
      <c r="Q148" s="193">
        <f t="shared" si="47"/>
        <v>0</v>
      </c>
      <c r="R148" s="193"/>
      <c r="S148" s="193" t="s">
        <v>269</v>
      </c>
      <c r="T148" s="193">
        <v>0</v>
      </c>
      <c r="U148" s="194">
        <f t="shared" si="48"/>
        <v>0</v>
      </c>
      <c r="V148" s="193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 t="s">
        <v>1246</v>
      </c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</row>
    <row r="149" spans="1:60" outlineLevel="1" x14ac:dyDescent="0.2">
      <c r="A149" s="170">
        <v>136</v>
      </c>
      <c r="B149" s="181" t="s">
        <v>70</v>
      </c>
      <c r="C149" s="209" t="s">
        <v>1304</v>
      </c>
      <c r="D149" s="217" t="s">
        <v>1147</v>
      </c>
      <c r="E149" s="187">
        <v>1</v>
      </c>
      <c r="F149" s="192"/>
      <c r="G149" s="193">
        <f t="shared" si="42"/>
        <v>0</v>
      </c>
      <c r="H149" s="192"/>
      <c r="I149" s="193">
        <f t="shared" si="43"/>
        <v>0</v>
      </c>
      <c r="J149" s="192"/>
      <c r="K149" s="193">
        <f t="shared" si="44"/>
        <v>0</v>
      </c>
      <c r="L149" s="193">
        <v>15</v>
      </c>
      <c r="M149" s="193">
        <f t="shared" si="45"/>
        <v>0</v>
      </c>
      <c r="N149" s="193">
        <v>0</v>
      </c>
      <c r="O149" s="193">
        <f t="shared" si="46"/>
        <v>0</v>
      </c>
      <c r="P149" s="193">
        <v>0</v>
      </c>
      <c r="Q149" s="193">
        <f t="shared" si="47"/>
        <v>0</v>
      </c>
      <c r="R149" s="193"/>
      <c r="S149" s="193" t="s">
        <v>269</v>
      </c>
      <c r="T149" s="193">
        <v>0</v>
      </c>
      <c r="U149" s="194">
        <f t="shared" si="48"/>
        <v>0</v>
      </c>
      <c r="V149" s="193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 t="s">
        <v>1246</v>
      </c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</row>
    <row r="150" spans="1:60" outlineLevel="1" x14ac:dyDescent="0.2">
      <c r="A150" s="170">
        <v>137</v>
      </c>
      <c r="B150" s="181" t="s">
        <v>1159</v>
      </c>
      <c r="C150" s="209" t="s">
        <v>1286</v>
      </c>
      <c r="D150" s="217" t="s">
        <v>303</v>
      </c>
      <c r="E150" s="187">
        <v>127</v>
      </c>
      <c r="F150" s="192"/>
      <c r="G150" s="193">
        <f t="shared" si="42"/>
        <v>0</v>
      </c>
      <c r="H150" s="192"/>
      <c r="I150" s="193">
        <f t="shared" si="43"/>
        <v>0</v>
      </c>
      <c r="J150" s="192"/>
      <c r="K150" s="193">
        <f t="shared" si="44"/>
        <v>0</v>
      </c>
      <c r="L150" s="193">
        <v>15</v>
      </c>
      <c r="M150" s="193">
        <f t="shared" si="45"/>
        <v>0</v>
      </c>
      <c r="N150" s="193">
        <v>0</v>
      </c>
      <c r="O150" s="193">
        <f t="shared" si="46"/>
        <v>0</v>
      </c>
      <c r="P150" s="193">
        <v>0</v>
      </c>
      <c r="Q150" s="193">
        <f t="shared" si="47"/>
        <v>0</v>
      </c>
      <c r="R150" s="193"/>
      <c r="S150" s="193" t="s">
        <v>269</v>
      </c>
      <c r="T150" s="193">
        <v>0</v>
      </c>
      <c r="U150" s="194">
        <f t="shared" si="48"/>
        <v>0</v>
      </c>
      <c r="V150" s="193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 t="s">
        <v>1246</v>
      </c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</row>
    <row r="151" spans="1:60" outlineLevel="1" x14ac:dyDescent="0.2">
      <c r="A151" s="170">
        <v>138</v>
      </c>
      <c r="B151" s="181" t="s">
        <v>72</v>
      </c>
      <c r="C151" s="209" t="s">
        <v>1287</v>
      </c>
      <c r="D151" s="217" t="s">
        <v>1147</v>
      </c>
      <c r="E151" s="187">
        <v>16</v>
      </c>
      <c r="F151" s="192"/>
      <c r="G151" s="193">
        <f t="shared" si="42"/>
        <v>0</v>
      </c>
      <c r="H151" s="192"/>
      <c r="I151" s="193">
        <f t="shared" si="43"/>
        <v>0</v>
      </c>
      <c r="J151" s="192"/>
      <c r="K151" s="193">
        <f t="shared" si="44"/>
        <v>0</v>
      </c>
      <c r="L151" s="193">
        <v>15</v>
      </c>
      <c r="M151" s="193">
        <f t="shared" si="45"/>
        <v>0</v>
      </c>
      <c r="N151" s="193">
        <v>0</v>
      </c>
      <c r="O151" s="193">
        <f t="shared" si="46"/>
        <v>0</v>
      </c>
      <c r="P151" s="193">
        <v>0</v>
      </c>
      <c r="Q151" s="193">
        <f t="shared" si="47"/>
        <v>0</v>
      </c>
      <c r="R151" s="193"/>
      <c r="S151" s="193" t="s">
        <v>269</v>
      </c>
      <c r="T151" s="193">
        <v>0</v>
      </c>
      <c r="U151" s="194">
        <f t="shared" si="48"/>
        <v>0</v>
      </c>
      <c r="V151" s="193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 t="s">
        <v>1246</v>
      </c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</row>
    <row r="152" spans="1:60" outlineLevel="1" x14ac:dyDescent="0.2">
      <c r="A152" s="170">
        <v>139</v>
      </c>
      <c r="B152" s="181" t="s">
        <v>74</v>
      </c>
      <c r="C152" s="209" t="s">
        <v>1239</v>
      </c>
      <c r="D152" s="217" t="s">
        <v>0</v>
      </c>
      <c r="E152" s="187">
        <v>0.01</v>
      </c>
      <c r="F152" s="192"/>
      <c r="G152" s="193">
        <f t="shared" si="42"/>
        <v>0</v>
      </c>
      <c r="H152" s="192"/>
      <c r="I152" s="193">
        <f t="shared" si="43"/>
        <v>0</v>
      </c>
      <c r="J152" s="192"/>
      <c r="K152" s="193">
        <f t="shared" si="44"/>
        <v>0</v>
      </c>
      <c r="L152" s="193">
        <v>15</v>
      </c>
      <c r="M152" s="193">
        <f t="shared" si="45"/>
        <v>0</v>
      </c>
      <c r="N152" s="193">
        <v>0</v>
      </c>
      <c r="O152" s="193">
        <f t="shared" si="46"/>
        <v>0</v>
      </c>
      <c r="P152" s="193">
        <v>0</v>
      </c>
      <c r="Q152" s="193">
        <f t="shared" si="47"/>
        <v>0</v>
      </c>
      <c r="R152" s="193"/>
      <c r="S152" s="193" t="s">
        <v>269</v>
      </c>
      <c r="T152" s="193">
        <v>0</v>
      </c>
      <c r="U152" s="194">
        <f t="shared" si="48"/>
        <v>0</v>
      </c>
      <c r="V152" s="193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 t="s">
        <v>1246</v>
      </c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</row>
    <row r="153" spans="1:60" outlineLevel="1" x14ac:dyDescent="0.2">
      <c r="A153" s="170">
        <v>140</v>
      </c>
      <c r="B153" s="181" t="s">
        <v>1305</v>
      </c>
      <c r="C153" s="209" t="s">
        <v>1241</v>
      </c>
      <c r="D153" s="217" t="s">
        <v>268</v>
      </c>
      <c r="E153" s="187">
        <v>1</v>
      </c>
      <c r="F153" s="192"/>
      <c r="G153" s="193">
        <f t="shared" si="42"/>
        <v>0</v>
      </c>
      <c r="H153" s="192"/>
      <c r="I153" s="193">
        <f t="shared" si="43"/>
        <v>0</v>
      </c>
      <c r="J153" s="192"/>
      <c r="K153" s="193">
        <f t="shared" si="44"/>
        <v>0</v>
      </c>
      <c r="L153" s="193">
        <v>15</v>
      </c>
      <c r="M153" s="193">
        <f t="shared" si="45"/>
        <v>0</v>
      </c>
      <c r="N153" s="193">
        <v>0</v>
      </c>
      <c r="O153" s="193">
        <f t="shared" si="46"/>
        <v>0</v>
      </c>
      <c r="P153" s="193">
        <v>0</v>
      </c>
      <c r="Q153" s="193">
        <f t="shared" si="47"/>
        <v>0</v>
      </c>
      <c r="R153" s="193"/>
      <c r="S153" s="193" t="s">
        <v>269</v>
      </c>
      <c r="T153" s="193">
        <v>0</v>
      </c>
      <c r="U153" s="194">
        <f t="shared" si="48"/>
        <v>0</v>
      </c>
      <c r="V153" s="193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 t="s">
        <v>1242</v>
      </c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</row>
    <row r="154" spans="1:60" outlineLevel="1" x14ac:dyDescent="0.2">
      <c r="A154" s="170">
        <v>141</v>
      </c>
      <c r="B154" s="181" t="s">
        <v>1306</v>
      </c>
      <c r="C154" s="209" t="s">
        <v>1244</v>
      </c>
      <c r="D154" s="217" t="s">
        <v>268</v>
      </c>
      <c r="E154" s="187">
        <v>1</v>
      </c>
      <c r="F154" s="192"/>
      <c r="G154" s="193">
        <f t="shared" si="42"/>
        <v>0</v>
      </c>
      <c r="H154" s="192"/>
      <c r="I154" s="193">
        <f t="shared" si="43"/>
        <v>0</v>
      </c>
      <c r="J154" s="192"/>
      <c r="K154" s="193">
        <f t="shared" si="44"/>
        <v>0</v>
      </c>
      <c r="L154" s="193">
        <v>15</v>
      </c>
      <c r="M154" s="193">
        <f t="shared" si="45"/>
        <v>0</v>
      </c>
      <c r="N154" s="193">
        <v>0</v>
      </c>
      <c r="O154" s="193">
        <f t="shared" si="46"/>
        <v>0</v>
      </c>
      <c r="P154" s="193">
        <v>0</v>
      </c>
      <c r="Q154" s="193">
        <f t="shared" si="47"/>
        <v>0</v>
      </c>
      <c r="R154" s="193"/>
      <c r="S154" s="193" t="s">
        <v>269</v>
      </c>
      <c r="T154" s="193">
        <v>0</v>
      </c>
      <c r="U154" s="194">
        <f t="shared" si="48"/>
        <v>0</v>
      </c>
      <c r="V154" s="193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 t="s">
        <v>1242</v>
      </c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</row>
    <row r="155" spans="1:60" x14ac:dyDescent="0.2">
      <c r="A155" s="178" t="s">
        <v>211</v>
      </c>
      <c r="B155" s="182" t="s">
        <v>102</v>
      </c>
      <c r="C155" s="211" t="s">
        <v>103</v>
      </c>
      <c r="D155" s="218"/>
      <c r="E155" s="189"/>
      <c r="F155" s="195"/>
      <c r="G155" s="195">
        <f>SUMIF(AG156:AG174,"&lt;&gt;NOR",G156:G174)</f>
        <v>0</v>
      </c>
      <c r="H155" s="195"/>
      <c r="I155" s="195">
        <f>SUM(I156:I174)</f>
        <v>0</v>
      </c>
      <c r="J155" s="195"/>
      <c r="K155" s="195">
        <f>SUM(K156:K174)</f>
        <v>0</v>
      </c>
      <c r="L155" s="195"/>
      <c r="M155" s="195">
        <f>SUM(M156:M174)</f>
        <v>0</v>
      </c>
      <c r="N155" s="195"/>
      <c r="O155" s="195">
        <f>SUM(O156:O174)</f>
        <v>0</v>
      </c>
      <c r="P155" s="195"/>
      <c r="Q155" s="195">
        <f>SUM(Q156:Q174)</f>
        <v>0</v>
      </c>
      <c r="R155" s="195"/>
      <c r="S155" s="195"/>
      <c r="T155" s="195"/>
      <c r="U155" s="196">
        <f>SUM(U156:U174)</f>
        <v>0</v>
      </c>
      <c r="V155" s="195"/>
      <c r="AG155" t="s">
        <v>212</v>
      </c>
    </row>
    <row r="156" spans="1:60" outlineLevel="1" x14ac:dyDescent="0.2">
      <c r="A156" s="170">
        <v>142</v>
      </c>
      <c r="B156" s="181" t="s">
        <v>62</v>
      </c>
      <c r="C156" s="209" t="s">
        <v>1307</v>
      </c>
      <c r="D156" s="217" t="s">
        <v>303</v>
      </c>
      <c r="E156" s="187">
        <v>162</v>
      </c>
      <c r="F156" s="192"/>
      <c r="G156" s="193">
        <f t="shared" ref="G156:G174" si="49">ROUND(E156*F156,2)</f>
        <v>0</v>
      </c>
      <c r="H156" s="192"/>
      <c r="I156" s="193">
        <f t="shared" ref="I156:I174" si="50">ROUND(E156*H156,2)</f>
        <v>0</v>
      </c>
      <c r="J156" s="192"/>
      <c r="K156" s="193">
        <f t="shared" ref="K156:K174" si="51">ROUND(E156*J156,2)</f>
        <v>0</v>
      </c>
      <c r="L156" s="193">
        <v>15</v>
      </c>
      <c r="M156" s="193">
        <f t="shared" ref="M156:M174" si="52">G156*(1+L156/100)</f>
        <v>0</v>
      </c>
      <c r="N156" s="193">
        <v>0</v>
      </c>
      <c r="O156" s="193">
        <f t="shared" ref="O156:O174" si="53">ROUND(E156*N156,2)</f>
        <v>0</v>
      </c>
      <c r="P156" s="193">
        <v>0</v>
      </c>
      <c r="Q156" s="193">
        <f t="shared" ref="Q156:Q174" si="54">ROUND(E156*P156,2)</f>
        <v>0</v>
      </c>
      <c r="R156" s="193"/>
      <c r="S156" s="193" t="s">
        <v>269</v>
      </c>
      <c r="T156" s="193">
        <v>0</v>
      </c>
      <c r="U156" s="194">
        <f t="shared" ref="U156:U174" si="55">ROUND(E156*T156,2)</f>
        <v>0</v>
      </c>
      <c r="V156" s="193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 t="s">
        <v>1246</v>
      </c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</row>
    <row r="157" spans="1:60" outlineLevel="1" x14ac:dyDescent="0.2">
      <c r="A157" s="170">
        <v>143</v>
      </c>
      <c r="B157" s="181" t="s">
        <v>78</v>
      </c>
      <c r="C157" s="209" t="s">
        <v>1308</v>
      </c>
      <c r="D157" s="217" t="s">
        <v>303</v>
      </c>
      <c r="E157" s="187">
        <v>5</v>
      </c>
      <c r="F157" s="192"/>
      <c r="G157" s="193">
        <f t="shared" si="49"/>
        <v>0</v>
      </c>
      <c r="H157" s="192"/>
      <c r="I157" s="193">
        <f t="shared" si="50"/>
        <v>0</v>
      </c>
      <c r="J157" s="192"/>
      <c r="K157" s="193">
        <f t="shared" si="51"/>
        <v>0</v>
      </c>
      <c r="L157" s="193">
        <v>15</v>
      </c>
      <c r="M157" s="193">
        <f t="shared" si="52"/>
        <v>0</v>
      </c>
      <c r="N157" s="193">
        <v>0</v>
      </c>
      <c r="O157" s="193">
        <f t="shared" si="53"/>
        <v>0</v>
      </c>
      <c r="P157" s="193">
        <v>0</v>
      </c>
      <c r="Q157" s="193">
        <f t="shared" si="54"/>
        <v>0</v>
      </c>
      <c r="R157" s="193"/>
      <c r="S157" s="193" t="s">
        <v>269</v>
      </c>
      <c r="T157" s="193">
        <v>0</v>
      </c>
      <c r="U157" s="194">
        <f t="shared" si="55"/>
        <v>0</v>
      </c>
      <c r="V157" s="193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 t="s">
        <v>1246</v>
      </c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</row>
    <row r="158" spans="1:60" outlineLevel="1" x14ac:dyDescent="0.2">
      <c r="A158" s="170">
        <v>144</v>
      </c>
      <c r="B158" s="181" t="s">
        <v>81</v>
      </c>
      <c r="C158" s="209" t="s">
        <v>1309</v>
      </c>
      <c r="D158" s="217" t="s">
        <v>303</v>
      </c>
      <c r="E158" s="187">
        <v>20</v>
      </c>
      <c r="F158" s="192"/>
      <c r="G158" s="193">
        <f t="shared" si="49"/>
        <v>0</v>
      </c>
      <c r="H158" s="192"/>
      <c r="I158" s="193">
        <f t="shared" si="50"/>
        <v>0</v>
      </c>
      <c r="J158" s="192"/>
      <c r="K158" s="193">
        <f t="shared" si="51"/>
        <v>0</v>
      </c>
      <c r="L158" s="193">
        <v>15</v>
      </c>
      <c r="M158" s="193">
        <f t="shared" si="52"/>
        <v>0</v>
      </c>
      <c r="N158" s="193">
        <v>0</v>
      </c>
      <c r="O158" s="193">
        <f t="shared" si="53"/>
        <v>0</v>
      </c>
      <c r="P158" s="193">
        <v>0</v>
      </c>
      <c r="Q158" s="193">
        <f t="shared" si="54"/>
        <v>0</v>
      </c>
      <c r="R158" s="193"/>
      <c r="S158" s="193" t="s">
        <v>269</v>
      </c>
      <c r="T158" s="193">
        <v>0</v>
      </c>
      <c r="U158" s="194">
        <f t="shared" si="55"/>
        <v>0</v>
      </c>
      <c r="V158" s="193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 t="s">
        <v>1246</v>
      </c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</row>
    <row r="159" spans="1:60" outlineLevel="1" x14ac:dyDescent="0.2">
      <c r="A159" s="170">
        <v>145</v>
      </c>
      <c r="B159" s="181" t="s">
        <v>84</v>
      </c>
      <c r="C159" s="209" t="s">
        <v>1310</v>
      </c>
      <c r="D159" s="217" t="s">
        <v>303</v>
      </c>
      <c r="E159" s="187">
        <v>100</v>
      </c>
      <c r="F159" s="192"/>
      <c r="G159" s="193">
        <f t="shared" si="49"/>
        <v>0</v>
      </c>
      <c r="H159" s="192"/>
      <c r="I159" s="193">
        <f t="shared" si="50"/>
        <v>0</v>
      </c>
      <c r="J159" s="192"/>
      <c r="K159" s="193">
        <f t="shared" si="51"/>
        <v>0</v>
      </c>
      <c r="L159" s="193">
        <v>15</v>
      </c>
      <c r="M159" s="193">
        <f t="shared" si="52"/>
        <v>0</v>
      </c>
      <c r="N159" s="193">
        <v>0</v>
      </c>
      <c r="O159" s="193">
        <f t="shared" si="53"/>
        <v>0</v>
      </c>
      <c r="P159" s="193">
        <v>0</v>
      </c>
      <c r="Q159" s="193">
        <f t="shared" si="54"/>
        <v>0</v>
      </c>
      <c r="R159" s="193"/>
      <c r="S159" s="193" t="s">
        <v>269</v>
      </c>
      <c r="T159" s="193">
        <v>0</v>
      </c>
      <c r="U159" s="194">
        <f t="shared" si="55"/>
        <v>0</v>
      </c>
      <c r="V159" s="193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 t="s">
        <v>1246</v>
      </c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</row>
    <row r="160" spans="1:60" outlineLevel="1" x14ac:dyDescent="0.2">
      <c r="A160" s="170">
        <v>146</v>
      </c>
      <c r="B160" s="181" t="s">
        <v>87</v>
      </c>
      <c r="C160" s="209" t="s">
        <v>1311</v>
      </c>
      <c r="D160" s="217" t="s">
        <v>1147</v>
      </c>
      <c r="E160" s="187">
        <v>5</v>
      </c>
      <c r="F160" s="192"/>
      <c r="G160" s="193">
        <f t="shared" si="49"/>
        <v>0</v>
      </c>
      <c r="H160" s="192"/>
      <c r="I160" s="193">
        <f t="shared" si="50"/>
        <v>0</v>
      </c>
      <c r="J160" s="192"/>
      <c r="K160" s="193">
        <f t="shared" si="51"/>
        <v>0</v>
      </c>
      <c r="L160" s="193">
        <v>15</v>
      </c>
      <c r="M160" s="193">
        <f t="shared" si="52"/>
        <v>0</v>
      </c>
      <c r="N160" s="193">
        <v>0</v>
      </c>
      <c r="O160" s="193">
        <f t="shared" si="53"/>
        <v>0</v>
      </c>
      <c r="P160" s="193">
        <v>0</v>
      </c>
      <c r="Q160" s="193">
        <f t="shared" si="54"/>
        <v>0</v>
      </c>
      <c r="R160" s="193"/>
      <c r="S160" s="193" t="s">
        <v>269</v>
      </c>
      <c r="T160" s="193">
        <v>0</v>
      </c>
      <c r="U160" s="194">
        <f t="shared" si="55"/>
        <v>0</v>
      </c>
      <c r="V160" s="193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 t="s">
        <v>1246</v>
      </c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</row>
    <row r="161" spans="1:60" outlineLevel="1" x14ac:dyDescent="0.2">
      <c r="A161" s="170">
        <v>147</v>
      </c>
      <c r="B161" s="181" t="s">
        <v>90</v>
      </c>
      <c r="C161" s="209" t="s">
        <v>1312</v>
      </c>
      <c r="D161" s="217" t="s">
        <v>1147</v>
      </c>
      <c r="E161" s="187">
        <v>42</v>
      </c>
      <c r="F161" s="192"/>
      <c r="G161" s="193">
        <f t="shared" si="49"/>
        <v>0</v>
      </c>
      <c r="H161" s="192"/>
      <c r="I161" s="193">
        <f t="shared" si="50"/>
        <v>0</v>
      </c>
      <c r="J161" s="192"/>
      <c r="K161" s="193">
        <f t="shared" si="51"/>
        <v>0</v>
      </c>
      <c r="L161" s="193">
        <v>15</v>
      </c>
      <c r="M161" s="193">
        <f t="shared" si="52"/>
        <v>0</v>
      </c>
      <c r="N161" s="193">
        <v>0</v>
      </c>
      <c r="O161" s="193">
        <f t="shared" si="53"/>
        <v>0</v>
      </c>
      <c r="P161" s="193">
        <v>0</v>
      </c>
      <c r="Q161" s="193">
        <f t="shared" si="54"/>
        <v>0</v>
      </c>
      <c r="R161" s="193"/>
      <c r="S161" s="193" t="s">
        <v>269</v>
      </c>
      <c r="T161" s="193">
        <v>0</v>
      </c>
      <c r="U161" s="194">
        <f t="shared" si="55"/>
        <v>0</v>
      </c>
      <c r="V161" s="193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 t="s">
        <v>1246</v>
      </c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</row>
    <row r="162" spans="1:60" outlineLevel="1" x14ac:dyDescent="0.2">
      <c r="A162" s="170">
        <v>148</v>
      </c>
      <c r="B162" s="181" t="s">
        <v>100</v>
      </c>
      <c r="C162" s="209" t="s">
        <v>1313</v>
      </c>
      <c r="D162" s="217" t="s">
        <v>1147</v>
      </c>
      <c r="E162" s="187">
        <v>61</v>
      </c>
      <c r="F162" s="192"/>
      <c r="G162" s="193">
        <f t="shared" si="49"/>
        <v>0</v>
      </c>
      <c r="H162" s="192"/>
      <c r="I162" s="193">
        <f t="shared" si="50"/>
        <v>0</v>
      </c>
      <c r="J162" s="192"/>
      <c r="K162" s="193">
        <f t="shared" si="51"/>
        <v>0</v>
      </c>
      <c r="L162" s="193">
        <v>15</v>
      </c>
      <c r="M162" s="193">
        <f t="shared" si="52"/>
        <v>0</v>
      </c>
      <c r="N162" s="193">
        <v>0</v>
      </c>
      <c r="O162" s="193">
        <f t="shared" si="53"/>
        <v>0</v>
      </c>
      <c r="P162" s="193">
        <v>0</v>
      </c>
      <c r="Q162" s="193">
        <f t="shared" si="54"/>
        <v>0</v>
      </c>
      <c r="R162" s="193"/>
      <c r="S162" s="193" t="s">
        <v>269</v>
      </c>
      <c r="T162" s="193">
        <v>0</v>
      </c>
      <c r="U162" s="194">
        <f t="shared" si="55"/>
        <v>0</v>
      </c>
      <c r="V162" s="193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 t="s">
        <v>1246</v>
      </c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</row>
    <row r="163" spans="1:60" outlineLevel="1" x14ac:dyDescent="0.2">
      <c r="A163" s="170">
        <v>149</v>
      </c>
      <c r="B163" s="181" t="s">
        <v>102</v>
      </c>
      <c r="C163" s="209" t="s">
        <v>1314</v>
      </c>
      <c r="D163" s="217" t="s">
        <v>1147</v>
      </c>
      <c r="E163" s="187">
        <v>1</v>
      </c>
      <c r="F163" s="192"/>
      <c r="G163" s="193">
        <f t="shared" si="49"/>
        <v>0</v>
      </c>
      <c r="H163" s="192"/>
      <c r="I163" s="193">
        <f t="shared" si="50"/>
        <v>0</v>
      </c>
      <c r="J163" s="192"/>
      <c r="K163" s="193">
        <f t="shared" si="51"/>
        <v>0</v>
      </c>
      <c r="L163" s="193">
        <v>15</v>
      </c>
      <c r="M163" s="193">
        <f t="shared" si="52"/>
        <v>0</v>
      </c>
      <c r="N163" s="193">
        <v>0</v>
      </c>
      <c r="O163" s="193">
        <f t="shared" si="53"/>
        <v>0</v>
      </c>
      <c r="P163" s="193">
        <v>0</v>
      </c>
      <c r="Q163" s="193">
        <f t="shared" si="54"/>
        <v>0</v>
      </c>
      <c r="R163" s="193"/>
      <c r="S163" s="193" t="s">
        <v>269</v>
      </c>
      <c r="T163" s="193">
        <v>0</v>
      </c>
      <c r="U163" s="194">
        <f t="shared" si="55"/>
        <v>0</v>
      </c>
      <c r="V163" s="193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 t="s">
        <v>1246</v>
      </c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</row>
    <row r="164" spans="1:60" outlineLevel="1" x14ac:dyDescent="0.2">
      <c r="A164" s="170">
        <v>150</v>
      </c>
      <c r="B164" s="181" t="s">
        <v>108</v>
      </c>
      <c r="C164" s="209" t="s">
        <v>1315</v>
      </c>
      <c r="D164" s="217" t="s">
        <v>1147</v>
      </c>
      <c r="E164" s="187">
        <v>2</v>
      </c>
      <c r="F164" s="192"/>
      <c r="G164" s="193">
        <f t="shared" si="49"/>
        <v>0</v>
      </c>
      <c r="H164" s="192"/>
      <c r="I164" s="193">
        <f t="shared" si="50"/>
        <v>0</v>
      </c>
      <c r="J164" s="192"/>
      <c r="K164" s="193">
        <f t="shared" si="51"/>
        <v>0</v>
      </c>
      <c r="L164" s="193">
        <v>15</v>
      </c>
      <c r="M164" s="193">
        <f t="shared" si="52"/>
        <v>0</v>
      </c>
      <c r="N164" s="193">
        <v>0</v>
      </c>
      <c r="O164" s="193">
        <f t="shared" si="53"/>
        <v>0</v>
      </c>
      <c r="P164" s="193">
        <v>0</v>
      </c>
      <c r="Q164" s="193">
        <f t="shared" si="54"/>
        <v>0</v>
      </c>
      <c r="R164" s="193"/>
      <c r="S164" s="193" t="s">
        <v>269</v>
      </c>
      <c r="T164" s="193">
        <v>0</v>
      </c>
      <c r="U164" s="194">
        <f t="shared" si="55"/>
        <v>0</v>
      </c>
      <c r="V164" s="193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 t="s">
        <v>1246</v>
      </c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</row>
    <row r="165" spans="1:60" outlineLevel="1" x14ac:dyDescent="0.2">
      <c r="A165" s="170">
        <v>151</v>
      </c>
      <c r="B165" s="181" t="s">
        <v>65</v>
      </c>
      <c r="C165" s="209" t="s">
        <v>1316</v>
      </c>
      <c r="D165" s="217" t="s">
        <v>1147</v>
      </c>
      <c r="E165" s="187">
        <v>1</v>
      </c>
      <c r="F165" s="192"/>
      <c r="G165" s="193">
        <f t="shared" si="49"/>
        <v>0</v>
      </c>
      <c r="H165" s="192"/>
      <c r="I165" s="193">
        <f t="shared" si="50"/>
        <v>0</v>
      </c>
      <c r="J165" s="192"/>
      <c r="K165" s="193">
        <f t="shared" si="51"/>
        <v>0</v>
      </c>
      <c r="L165" s="193">
        <v>15</v>
      </c>
      <c r="M165" s="193">
        <f t="shared" si="52"/>
        <v>0</v>
      </c>
      <c r="N165" s="193">
        <v>0</v>
      </c>
      <c r="O165" s="193">
        <f t="shared" si="53"/>
        <v>0</v>
      </c>
      <c r="P165" s="193">
        <v>0</v>
      </c>
      <c r="Q165" s="193">
        <f t="shared" si="54"/>
        <v>0</v>
      </c>
      <c r="R165" s="193"/>
      <c r="S165" s="193" t="s">
        <v>269</v>
      </c>
      <c r="T165" s="193">
        <v>0</v>
      </c>
      <c r="U165" s="194">
        <f t="shared" si="55"/>
        <v>0</v>
      </c>
      <c r="V165" s="193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 t="s">
        <v>1246</v>
      </c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</row>
    <row r="166" spans="1:60" outlineLevel="1" x14ac:dyDescent="0.2">
      <c r="A166" s="170">
        <v>152</v>
      </c>
      <c r="B166" s="181" t="s">
        <v>67</v>
      </c>
      <c r="C166" s="209" t="s">
        <v>1317</v>
      </c>
      <c r="D166" s="217" t="s">
        <v>1147</v>
      </c>
      <c r="E166" s="187">
        <v>35</v>
      </c>
      <c r="F166" s="192"/>
      <c r="G166" s="193">
        <f t="shared" si="49"/>
        <v>0</v>
      </c>
      <c r="H166" s="192"/>
      <c r="I166" s="193">
        <f t="shared" si="50"/>
        <v>0</v>
      </c>
      <c r="J166" s="192"/>
      <c r="K166" s="193">
        <f t="shared" si="51"/>
        <v>0</v>
      </c>
      <c r="L166" s="193">
        <v>15</v>
      </c>
      <c r="M166" s="193">
        <f t="shared" si="52"/>
        <v>0</v>
      </c>
      <c r="N166" s="193">
        <v>0</v>
      </c>
      <c r="O166" s="193">
        <f t="shared" si="53"/>
        <v>0</v>
      </c>
      <c r="P166" s="193">
        <v>0</v>
      </c>
      <c r="Q166" s="193">
        <f t="shared" si="54"/>
        <v>0</v>
      </c>
      <c r="R166" s="193"/>
      <c r="S166" s="193" t="s">
        <v>269</v>
      </c>
      <c r="T166" s="193">
        <v>0</v>
      </c>
      <c r="U166" s="194">
        <f t="shared" si="55"/>
        <v>0</v>
      </c>
      <c r="V166" s="193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 t="s">
        <v>1246</v>
      </c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</row>
    <row r="167" spans="1:60" outlineLevel="1" x14ac:dyDescent="0.2">
      <c r="A167" s="170">
        <v>153</v>
      </c>
      <c r="B167" s="181" t="s">
        <v>1156</v>
      </c>
      <c r="C167" s="209" t="s">
        <v>1318</v>
      </c>
      <c r="D167" s="217" t="s">
        <v>1147</v>
      </c>
      <c r="E167" s="187">
        <v>18</v>
      </c>
      <c r="F167" s="192"/>
      <c r="G167" s="193">
        <f t="shared" si="49"/>
        <v>0</v>
      </c>
      <c r="H167" s="192"/>
      <c r="I167" s="193">
        <f t="shared" si="50"/>
        <v>0</v>
      </c>
      <c r="J167" s="192"/>
      <c r="K167" s="193">
        <f t="shared" si="51"/>
        <v>0</v>
      </c>
      <c r="L167" s="193">
        <v>15</v>
      </c>
      <c r="M167" s="193">
        <f t="shared" si="52"/>
        <v>0</v>
      </c>
      <c r="N167" s="193">
        <v>0</v>
      </c>
      <c r="O167" s="193">
        <f t="shared" si="53"/>
        <v>0</v>
      </c>
      <c r="P167" s="193">
        <v>0</v>
      </c>
      <c r="Q167" s="193">
        <f t="shared" si="54"/>
        <v>0</v>
      </c>
      <c r="R167" s="193"/>
      <c r="S167" s="193" t="s">
        <v>269</v>
      </c>
      <c r="T167" s="193">
        <v>0</v>
      </c>
      <c r="U167" s="194">
        <f t="shared" si="55"/>
        <v>0</v>
      </c>
      <c r="V167" s="193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 t="s">
        <v>1246</v>
      </c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</row>
    <row r="168" spans="1:60" outlineLevel="1" x14ac:dyDescent="0.2">
      <c r="A168" s="170">
        <v>154</v>
      </c>
      <c r="B168" s="181" t="s">
        <v>70</v>
      </c>
      <c r="C168" s="209" t="s">
        <v>1319</v>
      </c>
      <c r="D168" s="217" t="s">
        <v>1147</v>
      </c>
      <c r="E168" s="187">
        <v>7</v>
      </c>
      <c r="F168" s="192"/>
      <c r="G168" s="193">
        <f t="shared" si="49"/>
        <v>0</v>
      </c>
      <c r="H168" s="192"/>
      <c r="I168" s="193">
        <f t="shared" si="50"/>
        <v>0</v>
      </c>
      <c r="J168" s="192"/>
      <c r="K168" s="193">
        <f t="shared" si="51"/>
        <v>0</v>
      </c>
      <c r="L168" s="193">
        <v>15</v>
      </c>
      <c r="M168" s="193">
        <f t="shared" si="52"/>
        <v>0</v>
      </c>
      <c r="N168" s="193">
        <v>0</v>
      </c>
      <c r="O168" s="193">
        <f t="shared" si="53"/>
        <v>0</v>
      </c>
      <c r="P168" s="193">
        <v>0</v>
      </c>
      <c r="Q168" s="193">
        <f t="shared" si="54"/>
        <v>0</v>
      </c>
      <c r="R168" s="193"/>
      <c r="S168" s="193" t="s">
        <v>269</v>
      </c>
      <c r="T168" s="193">
        <v>0</v>
      </c>
      <c r="U168" s="194">
        <f t="shared" si="55"/>
        <v>0</v>
      </c>
      <c r="V168" s="193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 t="s">
        <v>1246</v>
      </c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</row>
    <row r="169" spans="1:60" outlineLevel="1" x14ac:dyDescent="0.2">
      <c r="A169" s="170">
        <v>155</v>
      </c>
      <c r="B169" s="181" t="s">
        <v>1159</v>
      </c>
      <c r="C169" s="209" t="s">
        <v>1320</v>
      </c>
      <c r="D169" s="217" t="s">
        <v>1147</v>
      </c>
      <c r="E169" s="187">
        <v>11</v>
      </c>
      <c r="F169" s="192"/>
      <c r="G169" s="193">
        <f t="shared" si="49"/>
        <v>0</v>
      </c>
      <c r="H169" s="192"/>
      <c r="I169" s="193">
        <f t="shared" si="50"/>
        <v>0</v>
      </c>
      <c r="J169" s="192"/>
      <c r="K169" s="193">
        <f t="shared" si="51"/>
        <v>0</v>
      </c>
      <c r="L169" s="193">
        <v>15</v>
      </c>
      <c r="M169" s="193">
        <f t="shared" si="52"/>
        <v>0</v>
      </c>
      <c r="N169" s="193">
        <v>0</v>
      </c>
      <c r="O169" s="193">
        <f t="shared" si="53"/>
        <v>0</v>
      </c>
      <c r="P169" s="193">
        <v>0</v>
      </c>
      <c r="Q169" s="193">
        <f t="shared" si="54"/>
        <v>0</v>
      </c>
      <c r="R169" s="193"/>
      <c r="S169" s="193" t="s">
        <v>269</v>
      </c>
      <c r="T169" s="193">
        <v>0</v>
      </c>
      <c r="U169" s="194">
        <f t="shared" si="55"/>
        <v>0</v>
      </c>
      <c r="V169" s="193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 t="s">
        <v>1246</v>
      </c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</row>
    <row r="170" spans="1:60" outlineLevel="1" x14ac:dyDescent="0.2">
      <c r="A170" s="170">
        <v>156</v>
      </c>
      <c r="B170" s="181" t="s">
        <v>72</v>
      </c>
      <c r="C170" s="209" t="s">
        <v>1321</v>
      </c>
      <c r="D170" s="217" t="s">
        <v>1147</v>
      </c>
      <c r="E170" s="187">
        <v>35</v>
      </c>
      <c r="F170" s="192"/>
      <c r="G170" s="193">
        <f t="shared" si="49"/>
        <v>0</v>
      </c>
      <c r="H170" s="192"/>
      <c r="I170" s="193">
        <f t="shared" si="50"/>
        <v>0</v>
      </c>
      <c r="J170" s="192"/>
      <c r="K170" s="193">
        <f t="shared" si="51"/>
        <v>0</v>
      </c>
      <c r="L170" s="193">
        <v>15</v>
      </c>
      <c r="M170" s="193">
        <f t="shared" si="52"/>
        <v>0</v>
      </c>
      <c r="N170" s="193">
        <v>0</v>
      </c>
      <c r="O170" s="193">
        <f t="shared" si="53"/>
        <v>0</v>
      </c>
      <c r="P170" s="193">
        <v>0</v>
      </c>
      <c r="Q170" s="193">
        <f t="shared" si="54"/>
        <v>0</v>
      </c>
      <c r="R170" s="193"/>
      <c r="S170" s="193" t="s">
        <v>269</v>
      </c>
      <c r="T170" s="193">
        <v>0</v>
      </c>
      <c r="U170" s="194">
        <f t="shared" si="55"/>
        <v>0</v>
      </c>
      <c r="V170" s="193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 t="s">
        <v>1246</v>
      </c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</row>
    <row r="171" spans="1:60" outlineLevel="1" x14ac:dyDescent="0.2">
      <c r="A171" s="170">
        <v>157</v>
      </c>
      <c r="B171" s="181" t="s">
        <v>1164</v>
      </c>
      <c r="C171" s="209" t="s">
        <v>1322</v>
      </c>
      <c r="D171" s="217" t="s">
        <v>1147</v>
      </c>
      <c r="E171" s="187">
        <v>7</v>
      </c>
      <c r="F171" s="192"/>
      <c r="G171" s="193">
        <f t="shared" si="49"/>
        <v>0</v>
      </c>
      <c r="H171" s="192"/>
      <c r="I171" s="193">
        <f t="shared" si="50"/>
        <v>0</v>
      </c>
      <c r="J171" s="192"/>
      <c r="K171" s="193">
        <f t="shared" si="51"/>
        <v>0</v>
      </c>
      <c r="L171" s="193">
        <v>15</v>
      </c>
      <c r="M171" s="193">
        <f t="shared" si="52"/>
        <v>0</v>
      </c>
      <c r="N171" s="193">
        <v>0</v>
      </c>
      <c r="O171" s="193">
        <f t="shared" si="53"/>
        <v>0</v>
      </c>
      <c r="P171" s="193">
        <v>0</v>
      </c>
      <c r="Q171" s="193">
        <f t="shared" si="54"/>
        <v>0</v>
      </c>
      <c r="R171" s="193"/>
      <c r="S171" s="193" t="s">
        <v>269</v>
      </c>
      <c r="T171" s="193">
        <v>0</v>
      </c>
      <c r="U171" s="194">
        <f t="shared" si="55"/>
        <v>0</v>
      </c>
      <c r="V171" s="193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 t="s">
        <v>1246</v>
      </c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</row>
    <row r="172" spans="1:60" outlineLevel="1" x14ac:dyDescent="0.2">
      <c r="A172" s="170">
        <v>158</v>
      </c>
      <c r="B172" s="181" t="s">
        <v>1166</v>
      </c>
      <c r="C172" s="209" t="s">
        <v>1323</v>
      </c>
      <c r="D172" s="217" t="s">
        <v>1147</v>
      </c>
      <c r="E172" s="187">
        <v>10</v>
      </c>
      <c r="F172" s="192"/>
      <c r="G172" s="193">
        <f t="shared" si="49"/>
        <v>0</v>
      </c>
      <c r="H172" s="192"/>
      <c r="I172" s="193">
        <f t="shared" si="50"/>
        <v>0</v>
      </c>
      <c r="J172" s="192"/>
      <c r="K172" s="193">
        <f t="shared" si="51"/>
        <v>0</v>
      </c>
      <c r="L172" s="193">
        <v>15</v>
      </c>
      <c r="M172" s="193">
        <f t="shared" si="52"/>
        <v>0</v>
      </c>
      <c r="N172" s="193">
        <v>0</v>
      </c>
      <c r="O172" s="193">
        <f t="shared" si="53"/>
        <v>0</v>
      </c>
      <c r="P172" s="193">
        <v>0</v>
      </c>
      <c r="Q172" s="193">
        <f t="shared" si="54"/>
        <v>0</v>
      </c>
      <c r="R172" s="193"/>
      <c r="S172" s="193" t="s">
        <v>269</v>
      </c>
      <c r="T172" s="193">
        <v>0</v>
      </c>
      <c r="U172" s="194">
        <f t="shared" si="55"/>
        <v>0</v>
      </c>
      <c r="V172" s="193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 t="s">
        <v>1246</v>
      </c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</row>
    <row r="173" spans="1:60" outlineLevel="1" x14ac:dyDescent="0.2">
      <c r="A173" s="170">
        <v>159</v>
      </c>
      <c r="B173" s="181" t="s">
        <v>1324</v>
      </c>
      <c r="C173" s="209" t="s">
        <v>1241</v>
      </c>
      <c r="D173" s="217" t="s">
        <v>268</v>
      </c>
      <c r="E173" s="187">
        <v>1</v>
      </c>
      <c r="F173" s="192"/>
      <c r="G173" s="193">
        <f t="shared" si="49"/>
        <v>0</v>
      </c>
      <c r="H173" s="192"/>
      <c r="I173" s="193">
        <f t="shared" si="50"/>
        <v>0</v>
      </c>
      <c r="J173" s="192"/>
      <c r="K173" s="193">
        <f t="shared" si="51"/>
        <v>0</v>
      </c>
      <c r="L173" s="193">
        <v>15</v>
      </c>
      <c r="M173" s="193">
        <f t="shared" si="52"/>
        <v>0</v>
      </c>
      <c r="N173" s="193">
        <v>0</v>
      </c>
      <c r="O173" s="193">
        <f t="shared" si="53"/>
        <v>0</v>
      </c>
      <c r="P173" s="193">
        <v>0</v>
      </c>
      <c r="Q173" s="193">
        <f t="shared" si="54"/>
        <v>0</v>
      </c>
      <c r="R173" s="193"/>
      <c r="S173" s="193" t="s">
        <v>269</v>
      </c>
      <c r="T173" s="193">
        <v>0</v>
      </c>
      <c r="U173" s="194">
        <f t="shared" si="55"/>
        <v>0</v>
      </c>
      <c r="V173" s="193"/>
      <c r="W173" s="169"/>
      <c r="X173" s="169"/>
      <c r="Y173" s="169"/>
      <c r="Z173" s="169"/>
      <c r="AA173" s="169"/>
      <c r="AB173" s="169"/>
      <c r="AC173" s="169"/>
      <c r="AD173" s="169"/>
      <c r="AE173" s="169"/>
      <c r="AF173" s="169"/>
      <c r="AG173" s="169" t="s">
        <v>1242</v>
      </c>
      <c r="AH173" s="169"/>
      <c r="AI173" s="169"/>
      <c r="AJ173" s="169"/>
      <c r="AK173" s="169"/>
      <c r="AL173" s="169"/>
      <c r="AM173" s="169"/>
      <c r="AN173" s="169"/>
      <c r="AO173" s="169"/>
      <c r="AP173" s="169"/>
      <c r="AQ173" s="169"/>
      <c r="AR173" s="169"/>
      <c r="AS173" s="169"/>
      <c r="AT173" s="169"/>
      <c r="AU173" s="169"/>
      <c r="AV173" s="169"/>
      <c r="AW173" s="169"/>
      <c r="AX173" s="169"/>
      <c r="AY173" s="169"/>
      <c r="AZ173" s="169"/>
      <c r="BA173" s="169"/>
      <c r="BB173" s="169"/>
      <c r="BC173" s="169"/>
      <c r="BD173" s="169"/>
      <c r="BE173" s="169"/>
      <c r="BF173" s="169"/>
      <c r="BG173" s="169"/>
      <c r="BH173" s="169"/>
    </row>
    <row r="174" spans="1:60" outlineLevel="1" x14ac:dyDescent="0.2">
      <c r="A174" s="170">
        <v>160</v>
      </c>
      <c r="B174" s="181" t="s">
        <v>1325</v>
      </c>
      <c r="C174" s="209" t="s">
        <v>1326</v>
      </c>
      <c r="D174" s="217" t="s">
        <v>268</v>
      </c>
      <c r="E174" s="187">
        <v>1</v>
      </c>
      <c r="F174" s="192"/>
      <c r="G174" s="193">
        <f t="shared" si="49"/>
        <v>0</v>
      </c>
      <c r="H174" s="192"/>
      <c r="I174" s="193">
        <f t="shared" si="50"/>
        <v>0</v>
      </c>
      <c r="J174" s="192"/>
      <c r="K174" s="193">
        <f t="shared" si="51"/>
        <v>0</v>
      </c>
      <c r="L174" s="193">
        <v>15</v>
      </c>
      <c r="M174" s="193">
        <f t="shared" si="52"/>
        <v>0</v>
      </c>
      <c r="N174" s="193">
        <v>0</v>
      </c>
      <c r="O174" s="193">
        <f t="shared" si="53"/>
        <v>0</v>
      </c>
      <c r="P174" s="193">
        <v>0</v>
      </c>
      <c r="Q174" s="193">
        <f t="shared" si="54"/>
        <v>0</v>
      </c>
      <c r="R174" s="193"/>
      <c r="S174" s="193" t="s">
        <v>269</v>
      </c>
      <c r="T174" s="193">
        <v>0</v>
      </c>
      <c r="U174" s="194">
        <f t="shared" si="55"/>
        <v>0</v>
      </c>
      <c r="V174" s="193"/>
      <c r="W174" s="169"/>
      <c r="X174" s="169"/>
      <c r="Y174" s="169"/>
      <c r="Z174" s="169"/>
      <c r="AA174" s="169"/>
      <c r="AB174" s="169"/>
      <c r="AC174" s="169"/>
      <c r="AD174" s="169"/>
      <c r="AE174" s="169"/>
      <c r="AF174" s="169"/>
      <c r="AG174" s="169" t="s">
        <v>1242</v>
      </c>
      <c r="AH174" s="169"/>
      <c r="AI174" s="169"/>
      <c r="AJ174" s="169"/>
      <c r="AK174" s="169"/>
      <c r="AL174" s="169"/>
      <c r="AM174" s="169"/>
      <c r="AN174" s="169"/>
      <c r="AO174" s="169"/>
      <c r="AP174" s="169"/>
      <c r="AQ174" s="169"/>
      <c r="AR174" s="169"/>
      <c r="AS174" s="169"/>
      <c r="AT174" s="169"/>
      <c r="AU174" s="169"/>
      <c r="AV174" s="169"/>
      <c r="AW174" s="169"/>
      <c r="AX174" s="169"/>
      <c r="AY174" s="169"/>
      <c r="AZ174" s="169"/>
      <c r="BA174" s="169"/>
      <c r="BB174" s="169"/>
      <c r="BC174" s="169"/>
      <c r="BD174" s="169"/>
      <c r="BE174" s="169"/>
      <c r="BF174" s="169"/>
      <c r="BG174" s="169"/>
      <c r="BH174" s="169"/>
    </row>
    <row r="175" spans="1:60" x14ac:dyDescent="0.2">
      <c r="A175" s="178" t="s">
        <v>211</v>
      </c>
      <c r="B175" s="182" t="s">
        <v>108</v>
      </c>
      <c r="C175" s="211" t="s">
        <v>110</v>
      </c>
      <c r="D175" s="218"/>
      <c r="E175" s="189"/>
      <c r="F175" s="195"/>
      <c r="G175" s="195">
        <f>SUMIF(AG176:AG176,"&lt;&gt;NOR",G176:G176)</f>
        <v>0</v>
      </c>
      <c r="H175" s="195"/>
      <c r="I175" s="195">
        <f>SUM(I176:I176)</f>
        <v>0</v>
      </c>
      <c r="J175" s="195"/>
      <c r="K175" s="195">
        <f>SUM(K176:K176)</f>
        <v>0</v>
      </c>
      <c r="L175" s="195"/>
      <c r="M175" s="195">
        <f>SUM(M176:M176)</f>
        <v>0</v>
      </c>
      <c r="N175" s="195"/>
      <c r="O175" s="195">
        <f>SUM(O176:O176)</f>
        <v>0</v>
      </c>
      <c r="P175" s="195"/>
      <c r="Q175" s="195">
        <f>SUM(Q176:Q176)</f>
        <v>0</v>
      </c>
      <c r="R175" s="195"/>
      <c r="S175" s="195"/>
      <c r="T175" s="195"/>
      <c r="U175" s="196">
        <f>SUM(U176:U176)</f>
        <v>0</v>
      </c>
      <c r="V175" s="195"/>
      <c r="AG175" t="s">
        <v>212</v>
      </c>
    </row>
    <row r="176" spans="1:60" ht="56.25" outlineLevel="1" x14ac:dyDescent="0.2">
      <c r="A176" s="170">
        <v>161</v>
      </c>
      <c r="B176" s="181" t="s">
        <v>62</v>
      </c>
      <c r="C176" s="209" t="s">
        <v>1327</v>
      </c>
      <c r="D176" s="217" t="s">
        <v>268</v>
      </c>
      <c r="E176" s="187">
        <v>6</v>
      </c>
      <c r="F176" s="192"/>
      <c r="G176" s="193">
        <f>ROUND(E176*F176,2)</f>
        <v>0</v>
      </c>
      <c r="H176" s="192"/>
      <c r="I176" s="193">
        <f>ROUND(E176*H176,2)</f>
        <v>0</v>
      </c>
      <c r="J176" s="192"/>
      <c r="K176" s="193">
        <f>ROUND(E176*J176,2)</f>
        <v>0</v>
      </c>
      <c r="L176" s="193">
        <v>15</v>
      </c>
      <c r="M176" s="193">
        <f>G176*(1+L176/100)</f>
        <v>0</v>
      </c>
      <c r="N176" s="193">
        <v>0</v>
      </c>
      <c r="O176" s="193">
        <f>ROUND(E176*N176,2)</f>
        <v>0</v>
      </c>
      <c r="P176" s="193">
        <v>0</v>
      </c>
      <c r="Q176" s="193">
        <f>ROUND(E176*P176,2)</f>
        <v>0</v>
      </c>
      <c r="R176" s="193"/>
      <c r="S176" s="193" t="s">
        <v>269</v>
      </c>
      <c r="T176" s="193">
        <v>0</v>
      </c>
      <c r="U176" s="194">
        <f>ROUND(E176*T176,2)</f>
        <v>0</v>
      </c>
      <c r="V176" s="193"/>
      <c r="W176" s="169"/>
      <c r="X176" s="169"/>
      <c r="Y176" s="169"/>
      <c r="Z176" s="169"/>
      <c r="AA176" s="169"/>
      <c r="AB176" s="169"/>
      <c r="AC176" s="169"/>
      <c r="AD176" s="169"/>
      <c r="AE176" s="169"/>
      <c r="AF176" s="169"/>
      <c r="AG176" s="169" t="s">
        <v>1242</v>
      </c>
      <c r="AH176" s="169"/>
      <c r="AI176" s="169"/>
      <c r="AJ176" s="169"/>
      <c r="AK176" s="169"/>
      <c r="AL176" s="169"/>
      <c r="AM176" s="169"/>
      <c r="AN176" s="169"/>
      <c r="AO176" s="169"/>
      <c r="AP176" s="169"/>
      <c r="AQ176" s="169"/>
      <c r="AR176" s="169"/>
      <c r="AS176" s="169"/>
      <c r="AT176" s="169"/>
      <c r="AU176" s="169"/>
      <c r="AV176" s="169"/>
      <c r="AW176" s="169"/>
      <c r="AX176" s="169"/>
      <c r="AY176" s="169"/>
      <c r="AZ176" s="169"/>
      <c r="BA176" s="169"/>
      <c r="BB176" s="169"/>
      <c r="BC176" s="169"/>
      <c r="BD176" s="169"/>
      <c r="BE176" s="169"/>
      <c r="BF176" s="169"/>
      <c r="BG176" s="169"/>
      <c r="BH176" s="169"/>
    </row>
    <row r="177" spans="1:60" x14ac:dyDescent="0.2">
      <c r="A177" s="178" t="s">
        <v>211</v>
      </c>
      <c r="B177" s="182" t="s">
        <v>186</v>
      </c>
      <c r="C177" s="211" t="s">
        <v>30</v>
      </c>
      <c r="D177" s="218"/>
      <c r="E177" s="189"/>
      <c r="F177" s="195"/>
      <c r="G177" s="195">
        <f>SUMIF(AG178:AG179,"&lt;&gt;NOR",G178:G179)</f>
        <v>0</v>
      </c>
      <c r="H177" s="195"/>
      <c r="I177" s="195">
        <f>SUM(I178:I179)</f>
        <v>0</v>
      </c>
      <c r="J177" s="195"/>
      <c r="K177" s="195">
        <f>SUM(K178:K179)</f>
        <v>0</v>
      </c>
      <c r="L177" s="195"/>
      <c r="M177" s="195">
        <f>SUM(M178:M179)</f>
        <v>0</v>
      </c>
      <c r="N177" s="195"/>
      <c r="O177" s="195">
        <f>SUM(O178:O179)</f>
        <v>0</v>
      </c>
      <c r="P177" s="195"/>
      <c r="Q177" s="195">
        <f>SUM(Q178:Q179)</f>
        <v>0</v>
      </c>
      <c r="R177" s="195"/>
      <c r="S177" s="195"/>
      <c r="T177" s="195"/>
      <c r="U177" s="196">
        <f>SUM(U178:U179)</f>
        <v>0</v>
      </c>
      <c r="V177" s="195"/>
      <c r="AG177" t="s">
        <v>212</v>
      </c>
    </row>
    <row r="178" spans="1:60" outlineLevel="1" x14ac:dyDescent="0.2">
      <c r="A178" s="170">
        <v>162</v>
      </c>
      <c r="B178" s="181" t="s">
        <v>1129</v>
      </c>
      <c r="C178" s="209" t="s">
        <v>1328</v>
      </c>
      <c r="D178" s="217" t="s">
        <v>268</v>
      </c>
      <c r="E178" s="187">
        <v>1</v>
      </c>
      <c r="F178" s="192"/>
      <c r="G178" s="193">
        <f>ROUND(E178*F178,2)</f>
        <v>0</v>
      </c>
      <c r="H178" s="192"/>
      <c r="I178" s="193">
        <f>ROUND(E178*H178,2)</f>
        <v>0</v>
      </c>
      <c r="J178" s="192"/>
      <c r="K178" s="193">
        <f>ROUND(E178*J178,2)</f>
        <v>0</v>
      </c>
      <c r="L178" s="193">
        <v>15</v>
      </c>
      <c r="M178" s="193">
        <f>G178*(1+L178/100)</f>
        <v>0</v>
      </c>
      <c r="N178" s="193">
        <v>0</v>
      </c>
      <c r="O178" s="193">
        <f>ROUND(E178*N178,2)</f>
        <v>0</v>
      </c>
      <c r="P178" s="193">
        <v>0</v>
      </c>
      <c r="Q178" s="193">
        <f>ROUND(E178*P178,2)</f>
        <v>0</v>
      </c>
      <c r="R178" s="193"/>
      <c r="S178" s="193" t="s">
        <v>269</v>
      </c>
      <c r="T178" s="193">
        <v>0</v>
      </c>
      <c r="U178" s="194">
        <f>ROUND(E178*T178,2)</f>
        <v>0</v>
      </c>
      <c r="V178" s="193"/>
      <c r="W178" s="169"/>
      <c r="X178" s="169"/>
      <c r="Y178" s="169"/>
      <c r="Z178" s="169"/>
      <c r="AA178" s="169"/>
      <c r="AB178" s="169"/>
      <c r="AC178" s="169"/>
      <c r="AD178" s="169"/>
      <c r="AE178" s="169"/>
      <c r="AF178" s="169"/>
      <c r="AG178" s="169" t="s">
        <v>218</v>
      </c>
      <c r="AH178" s="169"/>
      <c r="AI178" s="169"/>
      <c r="AJ178" s="169"/>
      <c r="AK178" s="169"/>
      <c r="AL178" s="169"/>
      <c r="AM178" s="169"/>
      <c r="AN178" s="169"/>
      <c r="AO178" s="169"/>
      <c r="AP178" s="169"/>
      <c r="AQ178" s="169"/>
      <c r="AR178" s="169"/>
      <c r="AS178" s="169"/>
      <c r="AT178" s="169"/>
      <c r="AU178" s="169"/>
      <c r="AV178" s="169"/>
      <c r="AW178" s="169"/>
      <c r="AX178" s="169"/>
      <c r="AY178" s="169"/>
      <c r="AZ178" s="169"/>
      <c r="BA178" s="169"/>
      <c r="BB178" s="169"/>
      <c r="BC178" s="169"/>
      <c r="BD178" s="169"/>
      <c r="BE178" s="169"/>
      <c r="BF178" s="169"/>
      <c r="BG178" s="169"/>
      <c r="BH178" s="169"/>
    </row>
    <row r="179" spans="1:60" outlineLevel="1" x14ac:dyDescent="0.2">
      <c r="A179" s="170">
        <v>163</v>
      </c>
      <c r="B179" s="181" t="s">
        <v>1329</v>
      </c>
      <c r="C179" s="209" t="s">
        <v>1330</v>
      </c>
      <c r="D179" s="217" t="s">
        <v>1331</v>
      </c>
      <c r="E179" s="187">
        <v>25</v>
      </c>
      <c r="F179" s="192"/>
      <c r="G179" s="193">
        <f>ROUND(E179*F179,2)</f>
        <v>0</v>
      </c>
      <c r="H179" s="192"/>
      <c r="I179" s="193">
        <f>ROUND(E179*H179,2)</f>
        <v>0</v>
      </c>
      <c r="J179" s="192"/>
      <c r="K179" s="193">
        <f>ROUND(E179*J179,2)</f>
        <v>0</v>
      </c>
      <c r="L179" s="193">
        <v>15</v>
      </c>
      <c r="M179" s="193">
        <f>G179*(1+L179/100)</f>
        <v>0</v>
      </c>
      <c r="N179" s="193">
        <v>0</v>
      </c>
      <c r="O179" s="193">
        <f>ROUND(E179*N179,2)</f>
        <v>0</v>
      </c>
      <c r="P179" s="193">
        <v>0</v>
      </c>
      <c r="Q179" s="193">
        <f>ROUND(E179*P179,2)</f>
        <v>0</v>
      </c>
      <c r="R179" s="193"/>
      <c r="S179" s="193" t="s">
        <v>269</v>
      </c>
      <c r="T179" s="193">
        <v>0</v>
      </c>
      <c r="U179" s="194">
        <f>ROUND(E179*T179,2)</f>
        <v>0</v>
      </c>
      <c r="V179" s="193"/>
      <c r="W179" s="169"/>
      <c r="X179" s="169"/>
      <c r="Y179" s="169"/>
      <c r="Z179" s="169"/>
      <c r="AA179" s="169"/>
      <c r="AB179" s="169"/>
      <c r="AC179" s="169"/>
      <c r="AD179" s="169"/>
      <c r="AE179" s="169"/>
      <c r="AF179" s="169"/>
      <c r="AG179" s="169" t="s">
        <v>218</v>
      </c>
      <c r="AH179" s="169"/>
      <c r="AI179" s="169"/>
      <c r="AJ179" s="169"/>
      <c r="AK179" s="169"/>
      <c r="AL179" s="169"/>
      <c r="AM179" s="169"/>
      <c r="AN179" s="169"/>
      <c r="AO179" s="169"/>
      <c r="AP179" s="169"/>
      <c r="AQ179" s="169"/>
      <c r="AR179" s="169"/>
      <c r="AS179" s="169"/>
      <c r="AT179" s="169"/>
      <c r="AU179" s="169"/>
      <c r="AV179" s="169"/>
      <c r="AW179" s="169"/>
      <c r="AX179" s="169"/>
      <c r="AY179" s="169"/>
      <c r="AZ179" s="169"/>
      <c r="BA179" s="169"/>
      <c r="BB179" s="169"/>
      <c r="BC179" s="169"/>
      <c r="BD179" s="169"/>
      <c r="BE179" s="169"/>
      <c r="BF179" s="169"/>
      <c r="BG179" s="169"/>
      <c r="BH179" s="169"/>
    </row>
    <row r="180" spans="1:60" x14ac:dyDescent="0.2">
      <c r="A180" s="178" t="s">
        <v>211</v>
      </c>
      <c r="B180" s="182" t="s">
        <v>78</v>
      </c>
      <c r="C180" s="211" t="s">
        <v>79</v>
      </c>
      <c r="D180" s="218"/>
      <c r="E180" s="189"/>
      <c r="F180" s="195"/>
      <c r="G180" s="195">
        <f>SUMIF(AG181:AG188,"&lt;&gt;NOR",G181:G188)</f>
        <v>0</v>
      </c>
      <c r="H180" s="195"/>
      <c r="I180" s="195">
        <f>SUM(I181:I188)</f>
        <v>0</v>
      </c>
      <c r="J180" s="195"/>
      <c r="K180" s="195">
        <f>SUM(K181:K188)</f>
        <v>0</v>
      </c>
      <c r="L180" s="195"/>
      <c r="M180" s="195">
        <f>SUM(M181:M188)</f>
        <v>0</v>
      </c>
      <c r="N180" s="195"/>
      <c r="O180" s="195">
        <f>SUM(O181:O188)</f>
        <v>0</v>
      </c>
      <c r="P180" s="195"/>
      <c r="Q180" s="195">
        <f>SUM(Q181:Q188)</f>
        <v>0</v>
      </c>
      <c r="R180" s="195"/>
      <c r="S180" s="195"/>
      <c r="T180" s="195"/>
      <c r="U180" s="196">
        <f>SUM(U181:U188)</f>
        <v>0</v>
      </c>
      <c r="V180" s="195"/>
      <c r="AG180" t="s">
        <v>212</v>
      </c>
    </row>
    <row r="181" spans="1:60" ht="22.5" outlineLevel="1" x14ac:dyDescent="0.2">
      <c r="A181" s="170">
        <v>164</v>
      </c>
      <c r="B181" s="181" t="s">
        <v>62</v>
      </c>
      <c r="C181" s="209" t="s">
        <v>1332</v>
      </c>
      <c r="D181" s="217" t="s">
        <v>1147</v>
      </c>
      <c r="E181" s="187">
        <v>6</v>
      </c>
      <c r="F181" s="192"/>
      <c r="G181" s="193">
        <f t="shared" ref="G181:G188" si="56">ROUND(E181*F181,2)</f>
        <v>0</v>
      </c>
      <c r="H181" s="192"/>
      <c r="I181" s="193">
        <f t="shared" ref="I181:I188" si="57">ROUND(E181*H181,2)</f>
        <v>0</v>
      </c>
      <c r="J181" s="192"/>
      <c r="K181" s="193">
        <f t="shared" ref="K181:K188" si="58">ROUND(E181*J181,2)</f>
        <v>0</v>
      </c>
      <c r="L181" s="193">
        <v>15</v>
      </c>
      <c r="M181" s="193">
        <f t="shared" ref="M181:M188" si="59">G181*(1+L181/100)</f>
        <v>0</v>
      </c>
      <c r="N181" s="193">
        <v>0</v>
      </c>
      <c r="O181" s="193">
        <f t="shared" ref="O181:O188" si="60">ROUND(E181*N181,2)</f>
        <v>0</v>
      </c>
      <c r="P181" s="193">
        <v>0</v>
      </c>
      <c r="Q181" s="193">
        <f t="shared" ref="Q181:Q188" si="61">ROUND(E181*P181,2)</f>
        <v>0</v>
      </c>
      <c r="R181" s="193"/>
      <c r="S181" s="193" t="s">
        <v>269</v>
      </c>
      <c r="T181" s="193">
        <v>0</v>
      </c>
      <c r="U181" s="194">
        <f t="shared" ref="U181:U188" si="62">ROUND(E181*T181,2)</f>
        <v>0</v>
      </c>
      <c r="V181" s="193"/>
      <c r="W181" s="169"/>
      <c r="X181" s="169"/>
      <c r="Y181" s="169"/>
      <c r="Z181" s="169"/>
      <c r="AA181" s="169"/>
      <c r="AB181" s="169"/>
      <c r="AC181" s="169"/>
      <c r="AD181" s="169"/>
      <c r="AE181" s="169"/>
      <c r="AF181" s="169"/>
      <c r="AG181" s="169" t="s">
        <v>1333</v>
      </c>
      <c r="AH181" s="169"/>
      <c r="AI181" s="169"/>
      <c r="AJ181" s="169"/>
      <c r="AK181" s="169"/>
      <c r="AL181" s="169"/>
      <c r="AM181" s="169"/>
      <c r="AN181" s="169"/>
      <c r="AO181" s="169"/>
      <c r="AP181" s="169"/>
      <c r="AQ181" s="169"/>
      <c r="AR181" s="169"/>
      <c r="AS181" s="169"/>
      <c r="AT181" s="169"/>
      <c r="AU181" s="169"/>
      <c r="AV181" s="169"/>
      <c r="AW181" s="169"/>
      <c r="AX181" s="169"/>
      <c r="AY181" s="169"/>
      <c r="AZ181" s="169"/>
      <c r="BA181" s="169"/>
      <c r="BB181" s="169"/>
      <c r="BC181" s="169"/>
      <c r="BD181" s="169"/>
      <c r="BE181" s="169"/>
      <c r="BF181" s="169"/>
      <c r="BG181" s="169"/>
      <c r="BH181" s="169"/>
    </row>
    <row r="182" spans="1:60" ht="22.5" outlineLevel="1" x14ac:dyDescent="0.2">
      <c r="A182" s="170">
        <v>165</v>
      </c>
      <c r="B182" s="181" t="s">
        <v>78</v>
      </c>
      <c r="C182" s="209" t="s">
        <v>1334</v>
      </c>
      <c r="D182" s="217" t="s">
        <v>1147</v>
      </c>
      <c r="E182" s="187">
        <v>3</v>
      </c>
      <c r="F182" s="192"/>
      <c r="G182" s="193">
        <f t="shared" si="56"/>
        <v>0</v>
      </c>
      <c r="H182" s="192"/>
      <c r="I182" s="193">
        <f t="shared" si="57"/>
        <v>0</v>
      </c>
      <c r="J182" s="192"/>
      <c r="K182" s="193">
        <f t="shared" si="58"/>
        <v>0</v>
      </c>
      <c r="L182" s="193">
        <v>15</v>
      </c>
      <c r="M182" s="193">
        <f t="shared" si="59"/>
        <v>0</v>
      </c>
      <c r="N182" s="193">
        <v>0</v>
      </c>
      <c r="O182" s="193">
        <f t="shared" si="60"/>
        <v>0</v>
      </c>
      <c r="P182" s="193">
        <v>0</v>
      </c>
      <c r="Q182" s="193">
        <f t="shared" si="61"/>
        <v>0</v>
      </c>
      <c r="R182" s="193"/>
      <c r="S182" s="193" t="s">
        <v>269</v>
      </c>
      <c r="T182" s="193">
        <v>0</v>
      </c>
      <c r="U182" s="194">
        <f t="shared" si="62"/>
        <v>0</v>
      </c>
      <c r="V182" s="193"/>
      <c r="W182" s="169"/>
      <c r="X182" s="169"/>
      <c r="Y182" s="169"/>
      <c r="Z182" s="169"/>
      <c r="AA182" s="169"/>
      <c r="AB182" s="169"/>
      <c r="AC182" s="169"/>
      <c r="AD182" s="169"/>
      <c r="AE182" s="169"/>
      <c r="AF182" s="169"/>
      <c r="AG182" s="169" t="s">
        <v>1242</v>
      </c>
      <c r="AH182" s="169"/>
      <c r="AI182" s="169"/>
      <c r="AJ182" s="169"/>
      <c r="AK182" s="169"/>
      <c r="AL182" s="169"/>
      <c r="AM182" s="169"/>
      <c r="AN182" s="169"/>
      <c r="AO182" s="169"/>
      <c r="AP182" s="169"/>
      <c r="AQ182" s="169"/>
      <c r="AR182" s="169"/>
      <c r="AS182" s="169"/>
      <c r="AT182" s="169"/>
      <c r="AU182" s="169"/>
      <c r="AV182" s="169"/>
      <c r="AW182" s="169"/>
      <c r="AX182" s="169"/>
      <c r="AY182" s="169"/>
      <c r="AZ182" s="169"/>
      <c r="BA182" s="169"/>
      <c r="BB182" s="169"/>
      <c r="BC182" s="169"/>
      <c r="BD182" s="169"/>
      <c r="BE182" s="169"/>
      <c r="BF182" s="169"/>
      <c r="BG182" s="169"/>
      <c r="BH182" s="169"/>
    </row>
    <row r="183" spans="1:60" ht="22.5" outlineLevel="1" x14ac:dyDescent="0.2">
      <c r="A183" s="170">
        <v>166</v>
      </c>
      <c r="B183" s="181" t="s">
        <v>81</v>
      </c>
      <c r="C183" s="209" t="s">
        <v>1335</v>
      </c>
      <c r="D183" s="217" t="s">
        <v>1147</v>
      </c>
      <c r="E183" s="187">
        <v>14</v>
      </c>
      <c r="F183" s="192"/>
      <c r="G183" s="193">
        <f t="shared" si="56"/>
        <v>0</v>
      </c>
      <c r="H183" s="192"/>
      <c r="I183" s="193">
        <f t="shared" si="57"/>
        <v>0</v>
      </c>
      <c r="J183" s="192"/>
      <c r="K183" s="193">
        <f t="shared" si="58"/>
        <v>0</v>
      </c>
      <c r="L183" s="193">
        <v>15</v>
      </c>
      <c r="M183" s="193">
        <f t="shared" si="59"/>
        <v>0</v>
      </c>
      <c r="N183" s="193">
        <v>0</v>
      </c>
      <c r="O183" s="193">
        <f t="shared" si="60"/>
        <v>0</v>
      </c>
      <c r="P183" s="193">
        <v>0</v>
      </c>
      <c r="Q183" s="193">
        <f t="shared" si="61"/>
        <v>0</v>
      </c>
      <c r="R183" s="193"/>
      <c r="S183" s="193" t="s">
        <v>269</v>
      </c>
      <c r="T183" s="193">
        <v>0</v>
      </c>
      <c r="U183" s="194">
        <f t="shared" si="62"/>
        <v>0</v>
      </c>
      <c r="V183" s="193"/>
      <c r="W183" s="169"/>
      <c r="X183" s="169"/>
      <c r="Y183" s="169"/>
      <c r="Z183" s="169"/>
      <c r="AA183" s="169"/>
      <c r="AB183" s="169"/>
      <c r="AC183" s="169"/>
      <c r="AD183" s="169"/>
      <c r="AE183" s="169"/>
      <c r="AF183" s="169"/>
      <c r="AG183" s="169" t="s">
        <v>1242</v>
      </c>
      <c r="AH183" s="169"/>
      <c r="AI183" s="169"/>
      <c r="AJ183" s="169"/>
      <c r="AK183" s="169"/>
      <c r="AL183" s="169"/>
      <c r="AM183" s="169"/>
      <c r="AN183" s="169"/>
      <c r="AO183" s="169"/>
      <c r="AP183" s="169"/>
      <c r="AQ183" s="169"/>
      <c r="AR183" s="169"/>
      <c r="AS183" s="169"/>
      <c r="AT183" s="169"/>
      <c r="AU183" s="169"/>
      <c r="AV183" s="169"/>
      <c r="AW183" s="169"/>
      <c r="AX183" s="169"/>
      <c r="AY183" s="169"/>
      <c r="AZ183" s="169"/>
      <c r="BA183" s="169"/>
      <c r="BB183" s="169"/>
      <c r="BC183" s="169"/>
      <c r="BD183" s="169"/>
      <c r="BE183" s="169"/>
      <c r="BF183" s="169"/>
      <c r="BG183" s="169"/>
      <c r="BH183" s="169"/>
    </row>
    <row r="184" spans="1:60" ht="22.5" outlineLevel="1" x14ac:dyDescent="0.2">
      <c r="A184" s="170">
        <v>167</v>
      </c>
      <c r="B184" s="181" t="s">
        <v>84</v>
      </c>
      <c r="C184" s="209" t="s">
        <v>1336</v>
      </c>
      <c r="D184" s="217" t="s">
        <v>1147</v>
      </c>
      <c r="E184" s="187">
        <v>11</v>
      </c>
      <c r="F184" s="192"/>
      <c r="G184" s="193">
        <f t="shared" si="56"/>
        <v>0</v>
      </c>
      <c r="H184" s="192"/>
      <c r="I184" s="193">
        <f t="shared" si="57"/>
        <v>0</v>
      </c>
      <c r="J184" s="192"/>
      <c r="K184" s="193">
        <f t="shared" si="58"/>
        <v>0</v>
      </c>
      <c r="L184" s="193">
        <v>15</v>
      </c>
      <c r="M184" s="193">
        <f t="shared" si="59"/>
        <v>0</v>
      </c>
      <c r="N184" s="193">
        <v>0</v>
      </c>
      <c r="O184" s="193">
        <f t="shared" si="60"/>
        <v>0</v>
      </c>
      <c r="P184" s="193">
        <v>0</v>
      </c>
      <c r="Q184" s="193">
        <f t="shared" si="61"/>
        <v>0</v>
      </c>
      <c r="R184" s="193"/>
      <c r="S184" s="193" t="s">
        <v>269</v>
      </c>
      <c r="T184" s="193">
        <v>0</v>
      </c>
      <c r="U184" s="194">
        <f t="shared" si="62"/>
        <v>0</v>
      </c>
      <c r="V184" s="193"/>
      <c r="W184" s="169"/>
      <c r="X184" s="169"/>
      <c r="Y184" s="169"/>
      <c r="Z184" s="169"/>
      <c r="AA184" s="169"/>
      <c r="AB184" s="169"/>
      <c r="AC184" s="169"/>
      <c r="AD184" s="169"/>
      <c r="AE184" s="169"/>
      <c r="AF184" s="169"/>
      <c r="AG184" s="169" t="s">
        <v>1242</v>
      </c>
      <c r="AH184" s="169"/>
      <c r="AI184" s="169"/>
      <c r="AJ184" s="169"/>
      <c r="AK184" s="169"/>
      <c r="AL184" s="169"/>
      <c r="AM184" s="169"/>
      <c r="AN184" s="169"/>
      <c r="AO184" s="169"/>
      <c r="AP184" s="169"/>
      <c r="AQ184" s="169"/>
      <c r="AR184" s="169"/>
      <c r="AS184" s="169"/>
      <c r="AT184" s="169"/>
      <c r="AU184" s="169"/>
      <c r="AV184" s="169"/>
      <c r="AW184" s="169"/>
      <c r="AX184" s="169"/>
      <c r="AY184" s="169"/>
      <c r="AZ184" s="169"/>
      <c r="BA184" s="169"/>
      <c r="BB184" s="169"/>
      <c r="BC184" s="169"/>
      <c r="BD184" s="169"/>
      <c r="BE184" s="169"/>
      <c r="BF184" s="169"/>
      <c r="BG184" s="169"/>
      <c r="BH184" s="169"/>
    </row>
    <row r="185" spans="1:60" ht="22.5" outlineLevel="1" x14ac:dyDescent="0.2">
      <c r="A185" s="170">
        <v>168</v>
      </c>
      <c r="B185" s="181" t="s">
        <v>87</v>
      </c>
      <c r="C185" s="209" t="s">
        <v>1337</v>
      </c>
      <c r="D185" s="217" t="s">
        <v>1147</v>
      </c>
      <c r="E185" s="187">
        <v>3</v>
      </c>
      <c r="F185" s="192"/>
      <c r="G185" s="193">
        <f t="shared" si="56"/>
        <v>0</v>
      </c>
      <c r="H185" s="192"/>
      <c r="I185" s="193">
        <f t="shared" si="57"/>
        <v>0</v>
      </c>
      <c r="J185" s="192"/>
      <c r="K185" s="193">
        <f t="shared" si="58"/>
        <v>0</v>
      </c>
      <c r="L185" s="193">
        <v>15</v>
      </c>
      <c r="M185" s="193">
        <f t="shared" si="59"/>
        <v>0</v>
      </c>
      <c r="N185" s="193">
        <v>0</v>
      </c>
      <c r="O185" s="193">
        <f t="shared" si="60"/>
        <v>0</v>
      </c>
      <c r="P185" s="193">
        <v>0</v>
      </c>
      <c r="Q185" s="193">
        <f t="shared" si="61"/>
        <v>0</v>
      </c>
      <c r="R185" s="193"/>
      <c r="S185" s="193" t="s">
        <v>269</v>
      </c>
      <c r="T185" s="193">
        <v>0</v>
      </c>
      <c r="U185" s="194">
        <f t="shared" si="62"/>
        <v>0</v>
      </c>
      <c r="V185" s="193"/>
      <c r="W185" s="169"/>
      <c r="X185" s="169"/>
      <c r="Y185" s="169"/>
      <c r="Z185" s="169"/>
      <c r="AA185" s="169"/>
      <c r="AB185" s="169"/>
      <c r="AC185" s="169"/>
      <c r="AD185" s="169"/>
      <c r="AE185" s="169"/>
      <c r="AF185" s="169"/>
      <c r="AG185" s="169" t="s">
        <v>1242</v>
      </c>
      <c r="AH185" s="169"/>
      <c r="AI185" s="169"/>
      <c r="AJ185" s="169"/>
      <c r="AK185" s="169"/>
      <c r="AL185" s="169"/>
      <c r="AM185" s="169"/>
      <c r="AN185" s="169"/>
      <c r="AO185" s="169"/>
      <c r="AP185" s="169"/>
      <c r="AQ185" s="169"/>
      <c r="AR185" s="169"/>
      <c r="AS185" s="169"/>
      <c r="AT185" s="169"/>
      <c r="AU185" s="169"/>
      <c r="AV185" s="169"/>
      <c r="AW185" s="169"/>
      <c r="AX185" s="169"/>
      <c r="AY185" s="169"/>
      <c r="AZ185" s="169"/>
      <c r="BA185" s="169"/>
      <c r="BB185" s="169"/>
      <c r="BC185" s="169"/>
      <c r="BD185" s="169"/>
      <c r="BE185" s="169"/>
      <c r="BF185" s="169"/>
      <c r="BG185" s="169"/>
      <c r="BH185" s="169"/>
    </row>
    <row r="186" spans="1:60" outlineLevel="1" x14ac:dyDescent="0.2">
      <c r="A186" s="170">
        <v>169</v>
      </c>
      <c r="B186" s="181" t="s">
        <v>90</v>
      </c>
      <c r="C186" s="209" t="s">
        <v>1338</v>
      </c>
      <c r="D186" s="217" t="s">
        <v>1147</v>
      </c>
      <c r="E186" s="187">
        <v>7</v>
      </c>
      <c r="F186" s="192"/>
      <c r="G186" s="193">
        <f t="shared" si="56"/>
        <v>0</v>
      </c>
      <c r="H186" s="192"/>
      <c r="I186" s="193">
        <f t="shared" si="57"/>
        <v>0</v>
      </c>
      <c r="J186" s="192"/>
      <c r="K186" s="193">
        <f t="shared" si="58"/>
        <v>0</v>
      </c>
      <c r="L186" s="193">
        <v>15</v>
      </c>
      <c r="M186" s="193">
        <f t="shared" si="59"/>
        <v>0</v>
      </c>
      <c r="N186" s="193">
        <v>0</v>
      </c>
      <c r="O186" s="193">
        <f t="shared" si="60"/>
        <v>0</v>
      </c>
      <c r="P186" s="193">
        <v>0</v>
      </c>
      <c r="Q186" s="193">
        <f t="shared" si="61"/>
        <v>0</v>
      </c>
      <c r="R186" s="193"/>
      <c r="S186" s="193" t="s">
        <v>269</v>
      </c>
      <c r="T186" s="193">
        <v>0</v>
      </c>
      <c r="U186" s="194">
        <f t="shared" si="62"/>
        <v>0</v>
      </c>
      <c r="V186" s="193"/>
      <c r="W186" s="169"/>
      <c r="X186" s="169"/>
      <c r="Y186" s="169"/>
      <c r="Z186" s="169"/>
      <c r="AA186" s="169"/>
      <c r="AB186" s="169"/>
      <c r="AC186" s="169"/>
      <c r="AD186" s="169"/>
      <c r="AE186" s="169"/>
      <c r="AF186" s="169"/>
      <c r="AG186" s="169" t="s">
        <v>1242</v>
      </c>
      <c r="AH186" s="169"/>
      <c r="AI186" s="169"/>
      <c r="AJ186" s="169"/>
      <c r="AK186" s="169"/>
      <c r="AL186" s="169"/>
      <c r="AM186" s="169"/>
      <c r="AN186" s="169"/>
      <c r="AO186" s="169"/>
      <c r="AP186" s="169"/>
      <c r="AQ186" s="169"/>
      <c r="AR186" s="169"/>
      <c r="AS186" s="169"/>
      <c r="AT186" s="169"/>
      <c r="AU186" s="169"/>
      <c r="AV186" s="169"/>
      <c r="AW186" s="169"/>
      <c r="AX186" s="169"/>
      <c r="AY186" s="169"/>
      <c r="AZ186" s="169"/>
      <c r="BA186" s="169"/>
      <c r="BB186" s="169"/>
      <c r="BC186" s="169"/>
      <c r="BD186" s="169"/>
      <c r="BE186" s="169"/>
      <c r="BF186" s="169"/>
      <c r="BG186" s="169"/>
      <c r="BH186" s="169"/>
    </row>
    <row r="187" spans="1:60" ht="22.5" outlineLevel="1" x14ac:dyDescent="0.2">
      <c r="A187" s="170">
        <v>170</v>
      </c>
      <c r="B187" s="181" t="s">
        <v>102</v>
      </c>
      <c r="C187" s="209" t="s">
        <v>1339</v>
      </c>
      <c r="D187" s="217" t="s">
        <v>1147</v>
      </c>
      <c r="E187" s="187">
        <v>2</v>
      </c>
      <c r="F187" s="192"/>
      <c r="G187" s="193">
        <f t="shared" si="56"/>
        <v>0</v>
      </c>
      <c r="H187" s="192"/>
      <c r="I187" s="193">
        <f t="shared" si="57"/>
        <v>0</v>
      </c>
      <c r="J187" s="192"/>
      <c r="K187" s="193">
        <f t="shared" si="58"/>
        <v>0</v>
      </c>
      <c r="L187" s="193">
        <v>15</v>
      </c>
      <c r="M187" s="193">
        <f t="shared" si="59"/>
        <v>0</v>
      </c>
      <c r="N187" s="193">
        <v>0</v>
      </c>
      <c r="O187" s="193">
        <f t="shared" si="60"/>
        <v>0</v>
      </c>
      <c r="P187" s="193">
        <v>0</v>
      </c>
      <c r="Q187" s="193">
        <f t="shared" si="61"/>
        <v>0</v>
      </c>
      <c r="R187" s="193"/>
      <c r="S187" s="193" t="s">
        <v>269</v>
      </c>
      <c r="T187" s="193">
        <v>0</v>
      </c>
      <c r="U187" s="194">
        <f t="shared" si="62"/>
        <v>0</v>
      </c>
      <c r="V187" s="193"/>
      <c r="W187" s="169"/>
      <c r="X187" s="169"/>
      <c r="Y187" s="169"/>
      <c r="Z187" s="169"/>
      <c r="AA187" s="169"/>
      <c r="AB187" s="169"/>
      <c r="AC187" s="169"/>
      <c r="AD187" s="169"/>
      <c r="AE187" s="169"/>
      <c r="AF187" s="169"/>
      <c r="AG187" s="169" t="s">
        <v>1333</v>
      </c>
      <c r="AH187" s="169"/>
      <c r="AI187" s="169"/>
      <c r="AJ187" s="169"/>
      <c r="AK187" s="169"/>
      <c r="AL187" s="169"/>
      <c r="AM187" s="169"/>
      <c r="AN187" s="169"/>
      <c r="AO187" s="169"/>
      <c r="AP187" s="169"/>
      <c r="AQ187" s="169"/>
      <c r="AR187" s="169"/>
      <c r="AS187" s="169"/>
      <c r="AT187" s="169"/>
      <c r="AU187" s="169"/>
      <c r="AV187" s="169"/>
      <c r="AW187" s="169"/>
      <c r="AX187" s="169"/>
      <c r="AY187" s="169"/>
      <c r="AZ187" s="169"/>
      <c r="BA187" s="169"/>
      <c r="BB187" s="169"/>
      <c r="BC187" s="169"/>
      <c r="BD187" s="169"/>
      <c r="BE187" s="169"/>
      <c r="BF187" s="169"/>
      <c r="BG187" s="169"/>
      <c r="BH187" s="169"/>
    </row>
    <row r="188" spans="1:60" ht="22.5" outlineLevel="1" x14ac:dyDescent="0.2">
      <c r="A188" s="170">
        <v>171</v>
      </c>
      <c r="B188" s="181" t="s">
        <v>102</v>
      </c>
      <c r="C188" s="209" t="s">
        <v>1340</v>
      </c>
      <c r="D188" s="217" t="s">
        <v>1147</v>
      </c>
      <c r="E188" s="187">
        <v>4</v>
      </c>
      <c r="F188" s="192"/>
      <c r="G188" s="193">
        <f t="shared" si="56"/>
        <v>0</v>
      </c>
      <c r="H188" s="192"/>
      <c r="I188" s="193">
        <f t="shared" si="57"/>
        <v>0</v>
      </c>
      <c r="J188" s="192"/>
      <c r="K188" s="193">
        <f t="shared" si="58"/>
        <v>0</v>
      </c>
      <c r="L188" s="193">
        <v>15</v>
      </c>
      <c r="M188" s="193">
        <f t="shared" si="59"/>
        <v>0</v>
      </c>
      <c r="N188" s="193">
        <v>0</v>
      </c>
      <c r="O188" s="193">
        <f t="shared" si="60"/>
        <v>0</v>
      </c>
      <c r="P188" s="193">
        <v>0</v>
      </c>
      <c r="Q188" s="193">
        <f t="shared" si="61"/>
        <v>0</v>
      </c>
      <c r="R188" s="193"/>
      <c r="S188" s="193" t="s">
        <v>269</v>
      </c>
      <c r="T188" s="193">
        <v>0</v>
      </c>
      <c r="U188" s="194">
        <f t="shared" si="62"/>
        <v>0</v>
      </c>
      <c r="V188" s="193"/>
      <c r="W188" s="169"/>
      <c r="X188" s="169"/>
      <c r="Y188" s="169"/>
      <c r="Z188" s="169"/>
      <c r="AA188" s="169"/>
      <c r="AB188" s="169"/>
      <c r="AC188" s="169"/>
      <c r="AD188" s="169"/>
      <c r="AE188" s="169"/>
      <c r="AF188" s="169"/>
      <c r="AG188" s="169" t="s">
        <v>1333</v>
      </c>
      <c r="AH188" s="169"/>
      <c r="AI188" s="169"/>
      <c r="AJ188" s="169"/>
      <c r="AK188" s="169"/>
      <c r="AL188" s="169"/>
      <c r="AM188" s="169"/>
      <c r="AN188" s="169"/>
      <c r="AO188" s="169"/>
      <c r="AP188" s="169"/>
      <c r="AQ188" s="169"/>
      <c r="AR188" s="169"/>
      <c r="AS188" s="169"/>
      <c r="AT188" s="169"/>
      <c r="AU188" s="169"/>
      <c r="AV188" s="169"/>
      <c r="AW188" s="169"/>
      <c r="AX188" s="169"/>
      <c r="AY188" s="169"/>
      <c r="AZ188" s="169"/>
      <c r="BA188" s="169"/>
      <c r="BB188" s="169"/>
      <c r="BC188" s="169"/>
      <c r="BD188" s="169"/>
      <c r="BE188" s="169"/>
      <c r="BF188" s="169"/>
      <c r="BG188" s="169"/>
      <c r="BH188" s="169"/>
    </row>
    <row r="189" spans="1:60" x14ac:dyDescent="0.2">
      <c r="A189" s="178" t="s">
        <v>211</v>
      </c>
      <c r="B189" s="182" t="s">
        <v>65</v>
      </c>
      <c r="C189" s="211" t="s">
        <v>66</v>
      </c>
      <c r="D189" s="218"/>
      <c r="E189" s="189"/>
      <c r="F189" s="195"/>
      <c r="G189" s="195">
        <f>SUMIF(AG190:AG196,"&lt;&gt;NOR",G190:G196)</f>
        <v>0</v>
      </c>
      <c r="H189" s="195"/>
      <c r="I189" s="195">
        <f>SUM(I190:I196)</f>
        <v>0</v>
      </c>
      <c r="J189" s="195"/>
      <c r="K189" s="195">
        <f>SUM(K190:K196)</f>
        <v>0</v>
      </c>
      <c r="L189" s="195"/>
      <c r="M189" s="195">
        <f>SUM(M190:M196)</f>
        <v>0</v>
      </c>
      <c r="N189" s="195"/>
      <c r="O189" s="195">
        <f>SUM(O190:O196)</f>
        <v>0</v>
      </c>
      <c r="P189" s="195"/>
      <c r="Q189" s="195">
        <f>SUM(Q190:Q196)</f>
        <v>0</v>
      </c>
      <c r="R189" s="195"/>
      <c r="S189" s="195"/>
      <c r="T189" s="195"/>
      <c r="U189" s="196">
        <f>SUM(U190:U196)</f>
        <v>0</v>
      </c>
      <c r="V189" s="195"/>
      <c r="AG189" t="s">
        <v>212</v>
      </c>
    </row>
    <row r="190" spans="1:60" outlineLevel="1" x14ac:dyDescent="0.2">
      <c r="A190" s="170">
        <v>172</v>
      </c>
      <c r="B190" s="181" t="s">
        <v>62</v>
      </c>
      <c r="C190" s="209" t="s">
        <v>1341</v>
      </c>
      <c r="D190" s="217" t="s">
        <v>215</v>
      </c>
      <c r="E190" s="187">
        <v>13</v>
      </c>
      <c r="F190" s="192"/>
      <c r="G190" s="193">
        <f t="shared" ref="G190:G196" si="63">ROUND(E190*F190,2)</f>
        <v>0</v>
      </c>
      <c r="H190" s="192"/>
      <c r="I190" s="193">
        <f t="shared" ref="I190:I196" si="64">ROUND(E190*H190,2)</f>
        <v>0</v>
      </c>
      <c r="J190" s="192"/>
      <c r="K190" s="193">
        <f t="shared" ref="K190:K196" si="65">ROUND(E190*J190,2)</f>
        <v>0</v>
      </c>
      <c r="L190" s="193">
        <v>15</v>
      </c>
      <c r="M190" s="193">
        <f t="shared" ref="M190:M196" si="66">G190*(1+L190/100)</f>
        <v>0</v>
      </c>
      <c r="N190" s="193">
        <v>0</v>
      </c>
      <c r="O190" s="193">
        <f t="shared" ref="O190:O196" si="67">ROUND(E190*N190,2)</f>
        <v>0</v>
      </c>
      <c r="P190" s="193">
        <v>0</v>
      </c>
      <c r="Q190" s="193">
        <f t="shared" ref="Q190:Q196" si="68">ROUND(E190*P190,2)</f>
        <v>0</v>
      </c>
      <c r="R190" s="193"/>
      <c r="S190" s="193" t="s">
        <v>269</v>
      </c>
      <c r="T190" s="193">
        <v>0</v>
      </c>
      <c r="U190" s="194">
        <f t="shared" ref="U190:U196" si="69">ROUND(E190*T190,2)</f>
        <v>0</v>
      </c>
      <c r="V190" s="193"/>
      <c r="W190" s="169"/>
      <c r="X190" s="169"/>
      <c r="Y190" s="169"/>
      <c r="Z190" s="169"/>
      <c r="AA190" s="169"/>
      <c r="AB190" s="169"/>
      <c r="AC190" s="169"/>
      <c r="AD190" s="169"/>
      <c r="AE190" s="169"/>
      <c r="AF190" s="169"/>
      <c r="AG190" s="169" t="s">
        <v>1246</v>
      </c>
      <c r="AH190" s="169"/>
      <c r="AI190" s="169"/>
      <c r="AJ190" s="169"/>
      <c r="AK190" s="169"/>
      <c r="AL190" s="169"/>
      <c r="AM190" s="169"/>
      <c r="AN190" s="169"/>
      <c r="AO190" s="169"/>
      <c r="AP190" s="169"/>
      <c r="AQ190" s="169"/>
      <c r="AR190" s="169"/>
      <c r="AS190" s="169"/>
      <c r="AT190" s="169"/>
      <c r="AU190" s="169"/>
      <c r="AV190" s="169"/>
      <c r="AW190" s="169"/>
      <c r="AX190" s="169"/>
      <c r="AY190" s="169"/>
      <c r="AZ190" s="169"/>
      <c r="BA190" s="169"/>
      <c r="BB190" s="169"/>
      <c r="BC190" s="169"/>
      <c r="BD190" s="169"/>
      <c r="BE190" s="169"/>
      <c r="BF190" s="169"/>
      <c r="BG190" s="169"/>
      <c r="BH190" s="169"/>
    </row>
    <row r="191" spans="1:60" outlineLevel="1" x14ac:dyDescent="0.2">
      <c r="A191" s="170">
        <v>173</v>
      </c>
      <c r="B191" s="181" t="s">
        <v>78</v>
      </c>
      <c r="C191" s="209" t="s">
        <v>1342</v>
      </c>
      <c r="D191" s="217" t="s">
        <v>303</v>
      </c>
      <c r="E191" s="187">
        <v>26</v>
      </c>
      <c r="F191" s="192"/>
      <c r="G191" s="193">
        <f t="shared" si="63"/>
        <v>0</v>
      </c>
      <c r="H191" s="192"/>
      <c r="I191" s="193">
        <f t="shared" si="64"/>
        <v>0</v>
      </c>
      <c r="J191" s="192"/>
      <c r="K191" s="193">
        <f t="shared" si="65"/>
        <v>0</v>
      </c>
      <c r="L191" s="193">
        <v>15</v>
      </c>
      <c r="M191" s="193">
        <f t="shared" si="66"/>
        <v>0</v>
      </c>
      <c r="N191" s="193">
        <v>0</v>
      </c>
      <c r="O191" s="193">
        <f t="shared" si="67"/>
        <v>0</v>
      </c>
      <c r="P191" s="193">
        <v>0</v>
      </c>
      <c r="Q191" s="193">
        <f t="shared" si="68"/>
        <v>0</v>
      </c>
      <c r="R191" s="193"/>
      <c r="S191" s="193" t="s">
        <v>269</v>
      </c>
      <c r="T191" s="193">
        <v>0</v>
      </c>
      <c r="U191" s="194">
        <f t="shared" si="69"/>
        <v>0</v>
      </c>
      <c r="V191" s="193"/>
      <c r="W191" s="169"/>
      <c r="X191" s="169"/>
      <c r="Y191" s="169"/>
      <c r="Z191" s="169"/>
      <c r="AA191" s="169"/>
      <c r="AB191" s="169"/>
      <c r="AC191" s="169"/>
      <c r="AD191" s="169"/>
      <c r="AE191" s="169"/>
      <c r="AF191" s="169"/>
      <c r="AG191" s="169" t="s">
        <v>1246</v>
      </c>
      <c r="AH191" s="169"/>
      <c r="AI191" s="169"/>
      <c r="AJ191" s="169"/>
      <c r="AK191" s="169"/>
      <c r="AL191" s="169"/>
      <c r="AM191" s="169"/>
      <c r="AN191" s="169"/>
      <c r="AO191" s="169"/>
      <c r="AP191" s="169"/>
      <c r="AQ191" s="169"/>
      <c r="AR191" s="169"/>
      <c r="AS191" s="169"/>
      <c r="AT191" s="169"/>
      <c r="AU191" s="169"/>
      <c r="AV191" s="169"/>
      <c r="AW191" s="169"/>
      <c r="AX191" s="169"/>
      <c r="AY191" s="169"/>
      <c r="AZ191" s="169"/>
      <c r="BA191" s="169"/>
      <c r="BB191" s="169"/>
      <c r="BC191" s="169"/>
      <c r="BD191" s="169"/>
      <c r="BE191" s="169"/>
      <c r="BF191" s="169"/>
      <c r="BG191" s="169"/>
      <c r="BH191" s="169"/>
    </row>
    <row r="192" spans="1:60" ht="22.5" outlineLevel="1" x14ac:dyDescent="0.2">
      <c r="A192" s="170">
        <v>174</v>
      </c>
      <c r="B192" s="181" t="s">
        <v>81</v>
      </c>
      <c r="C192" s="209" t="s">
        <v>1343</v>
      </c>
      <c r="D192" s="217" t="s">
        <v>303</v>
      </c>
      <c r="E192" s="187">
        <v>26</v>
      </c>
      <c r="F192" s="192"/>
      <c r="G192" s="193">
        <f t="shared" si="63"/>
        <v>0</v>
      </c>
      <c r="H192" s="192"/>
      <c r="I192" s="193">
        <f t="shared" si="64"/>
        <v>0</v>
      </c>
      <c r="J192" s="192"/>
      <c r="K192" s="193">
        <f t="shared" si="65"/>
        <v>0</v>
      </c>
      <c r="L192" s="193">
        <v>15</v>
      </c>
      <c r="M192" s="193">
        <f t="shared" si="66"/>
        <v>0</v>
      </c>
      <c r="N192" s="193">
        <v>0</v>
      </c>
      <c r="O192" s="193">
        <f t="shared" si="67"/>
        <v>0</v>
      </c>
      <c r="P192" s="193">
        <v>0</v>
      </c>
      <c r="Q192" s="193">
        <f t="shared" si="68"/>
        <v>0</v>
      </c>
      <c r="R192" s="193"/>
      <c r="S192" s="193" t="s">
        <v>269</v>
      </c>
      <c r="T192" s="193">
        <v>0</v>
      </c>
      <c r="U192" s="194">
        <f t="shared" si="69"/>
        <v>0</v>
      </c>
      <c r="V192" s="193"/>
      <c r="W192" s="169"/>
      <c r="X192" s="169"/>
      <c r="Y192" s="169"/>
      <c r="Z192" s="169"/>
      <c r="AA192" s="169"/>
      <c r="AB192" s="169"/>
      <c r="AC192" s="169"/>
      <c r="AD192" s="169"/>
      <c r="AE192" s="169"/>
      <c r="AF192" s="169"/>
      <c r="AG192" s="169" t="s">
        <v>1246</v>
      </c>
      <c r="AH192" s="169"/>
      <c r="AI192" s="169"/>
      <c r="AJ192" s="169"/>
      <c r="AK192" s="169"/>
      <c r="AL192" s="169"/>
      <c r="AM192" s="169"/>
      <c r="AN192" s="169"/>
      <c r="AO192" s="169"/>
      <c r="AP192" s="169"/>
      <c r="AQ192" s="169"/>
      <c r="AR192" s="169"/>
      <c r="AS192" s="169"/>
      <c r="AT192" s="169"/>
      <c r="AU192" s="169"/>
      <c r="AV192" s="169"/>
      <c r="AW192" s="169"/>
      <c r="AX192" s="169"/>
      <c r="AY192" s="169"/>
      <c r="AZ192" s="169"/>
      <c r="BA192" s="169"/>
      <c r="BB192" s="169"/>
      <c r="BC192" s="169"/>
      <c r="BD192" s="169"/>
      <c r="BE192" s="169"/>
      <c r="BF192" s="169"/>
      <c r="BG192" s="169"/>
      <c r="BH192" s="169"/>
    </row>
    <row r="193" spans="1:60" outlineLevel="1" x14ac:dyDescent="0.2">
      <c r="A193" s="170">
        <v>175</v>
      </c>
      <c r="B193" s="181" t="s">
        <v>87</v>
      </c>
      <c r="C193" s="209" t="s">
        <v>1344</v>
      </c>
      <c r="D193" s="217" t="s">
        <v>303</v>
      </c>
      <c r="E193" s="187">
        <v>26</v>
      </c>
      <c r="F193" s="192"/>
      <c r="G193" s="193">
        <f t="shared" si="63"/>
        <v>0</v>
      </c>
      <c r="H193" s="192"/>
      <c r="I193" s="193">
        <f t="shared" si="64"/>
        <v>0</v>
      </c>
      <c r="J193" s="192"/>
      <c r="K193" s="193">
        <f t="shared" si="65"/>
        <v>0</v>
      </c>
      <c r="L193" s="193">
        <v>15</v>
      </c>
      <c r="M193" s="193">
        <f t="shared" si="66"/>
        <v>0</v>
      </c>
      <c r="N193" s="193">
        <v>0</v>
      </c>
      <c r="O193" s="193">
        <f t="shared" si="67"/>
        <v>0</v>
      </c>
      <c r="P193" s="193">
        <v>0</v>
      </c>
      <c r="Q193" s="193">
        <f t="shared" si="68"/>
        <v>0</v>
      </c>
      <c r="R193" s="193"/>
      <c r="S193" s="193" t="s">
        <v>269</v>
      </c>
      <c r="T193" s="193">
        <v>0</v>
      </c>
      <c r="U193" s="194">
        <f t="shared" si="69"/>
        <v>0</v>
      </c>
      <c r="V193" s="193"/>
      <c r="W193" s="169"/>
      <c r="X193" s="169"/>
      <c r="Y193" s="169"/>
      <c r="Z193" s="169"/>
      <c r="AA193" s="169"/>
      <c r="AB193" s="169"/>
      <c r="AC193" s="169"/>
      <c r="AD193" s="169"/>
      <c r="AE193" s="169"/>
      <c r="AF193" s="169"/>
      <c r="AG193" s="169" t="s">
        <v>1246</v>
      </c>
      <c r="AH193" s="169"/>
      <c r="AI193" s="169"/>
      <c r="AJ193" s="169"/>
      <c r="AK193" s="169"/>
      <c r="AL193" s="169"/>
      <c r="AM193" s="169"/>
      <c r="AN193" s="169"/>
      <c r="AO193" s="169"/>
      <c r="AP193" s="169"/>
      <c r="AQ193" s="169"/>
      <c r="AR193" s="169"/>
      <c r="AS193" s="169"/>
      <c r="AT193" s="169"/>
      <c r="AU193" s="169"/>
      <c r="AV193" s="169"/>
      <c r="AW193" s="169"/>
      <c r="AX193" s="169"/>
      <c r="AY193" s="169"/>
      <c r="AZ193" s="169"/>
      <c r="BA193" s="169"/>
      <c r="BB193" s="169"/>
      <c r="BC193" s="169"/>
      <c r="BD193" s="169"/>
      <c r="BE193" s="169"/>
      <c r="BF193" s="169"/>
      <c r="BG193" s="169"/>
      <c r="BH193" s="169"/>
    </row>
    <row r="194" spans="1:60" outlineLevel="1" x14ac:dyDescent="0.2">
      <c r="A194" s="170">
        <v>176</v>
      </c>
      <c r="B194" s="181" t="s">
        <v>90</v>
      </c>
      <c r="C194" s="209" t="s">
        <v>1345</v>
      </c>
      <c r="D194" s="217" t="s">
        <v>303</v>
      </c>
      <c r="E194" s="187">
        <v>26</v>
      </c>
      <c r="F194" s="192"/>
      <c r="G194" s="193">
        <f t="shared" si="63"/>
        <v>0</v>
      </c>
      <c r="H194" s="192"/>
      <c r="I194" s="193">
        <f t="shared" si="64"/>
        <v>0</v>
      </c>
      <c r="J194" s="192"/>
      <c r="K194" s="193">
        <f t="shared" si="65"/>
        <v>0</v>
      </c>
      <c r="L194" s="193">
        <v>15</v>
      </c>
      <c r="M194" s="193">
        <f t="shared" si="66"/>
        <v>0</v>
      </c>
      <c r="N194" s="193">
        <v>0</v>
      </c>
      <c r="O194" s="193">
        <f t="shared" si="67"/>
        <v>0</v>
      </c>
      <c r="P194" s="193">
        <v>0</v>
      </c>
      <c r="Q194" s="193">
        <f t="shared" si="68"/>
        <v>0</v>
      </c>
      <c r="R194" s="193"/>
      <c r="S194" s="193" t="s">
        <v>269</v>
      </c>
      <c r="T194" s="193">
        <v>0</v>
      </c>
      <c r="U194" s="194">
        <f t="shared" si="69"/>
        <v>0</v>
      </c>
      <c r="V194" s="193"/>
      <c r="W194" s="169"/>
      <c r="X194" s="169"/>
      <c r="Y194" s="169"/>
      <c r="Z194" s="169"/>
      <c r="AA194" s="169"/>
      <c r="AB194" s="169"/>
      <c r="AC194" s="169"/>
      <c r="AD194" s="169"/>
      <c r="AE194" s="169"/>
      <c r="AF194" s="169"/>
      <c r="AG194" s="169" t="s">
        <v>1246</v>
      </c>
      <c r="AH194" s="169"/>
      <c r="AI194" s="169"/>
      <c r="AJ194" s="169"/>
      <c r="AK194" s="169"/>
      <c r="AL194" s="169"/>
      <c r="AM194" s="169"/>
      <c r="AN194" s="169"/>
      <c r="AO194" s="169"/>
      <c r="AP194" s="169"/>
      <c r="AQ194" s="169"/>
      <c r="AR194" s="169"/>
      <c r="AS194" s="169"/>
      <c r="AT194" s="169"/>
      <c r="AU194" s="169"/>
      <c r="AV194" s="169"/>
      <c r="AW194" s="169"/>
      <c r="AX194" s="169"/>
      <c r="AY194" s="169"/>
      <c r="AZ194" s="169"/>
      <c r="BA194" s="169"/>
      <c r="BB194" s="169"/>
      <c r="BC194" s="169"/>
      <c r="BD194" s="169"/>
      <c r="BE194" s="169"/>
      <c r="BF194" s="169"/>
      <c r="BG194" s="169"/>
      <c r="BH194" s="169"/>
    </row>
    <row r="195" spans="1:60" outlineLevel="1" x14ac:dyDescent="0.2">
      <c r="A195" s="170">
        <v>177</v>
      </c>
      <c r="B195" s="181" t="s">
        <v>100</v>
      </c>
      <c r="C195" s="209" t="s">
        <v>1346</v>
      </c>
      <c r="D195" s="217" t="s">
        <v>215</v>
      </c>
      <c r="E195" s="187">
        <v>13</v>
      </c>
      <c r="F195" s="192"/>
      <c r="G195" s="193">
        <f t="shared" si="63"/>
        <v>0</v>
      </c>
      <c r="H195" s="192"/>
      <c r="I195" s="193">
        <f t="shared" si="64"/>
        <v>0</v>
      </c>
      <c r="J195" s="192"/>
      <c r="K195" s="193">
        <f t="shared" si="65"/>
        <v>0</v>
      </c>
      <c r="L195" s="193">
        <v>15</v>
      </c>
      <c r="M195" s="193">
        <f t="shared" si="66"/>
        <v>0</v>
      </c>
      <c r="N195" s="193">
        <v>0</v>
      </c>
      <c r="O195" s="193">
        <f t="shared" si="67"/>
        <v>0</v>
      </c>
      <c r="P195" s="193">
        <v>0</v>
      </c>
      <c r="Q195" s="193">
        <f t="shared" si="68"/>
        <v>0</v>
      </c>
      <c r="R195" s="193"/>
      <c r="S195" s="193" t="s">
        <v>269</v>
      </c>
      <c r="T195" s="193">
        <v>0</v>
      </c>
      <c r="U195" s="194">
        <f t="shared" si="69"/>
        <v>0</v>
      </c>
      <c r="V195" s="193"/>
      <c r="W195" s="169"/>
      <c r="X195" s="169"/>
      <c r="Y195" s="169"/>
      <c r="Z195" s="169"/>
      <c r="AA195" s="169"/>
      <c r="AB195" s="169"/>
      <c r="AC195" s="169"/>
      <c r="AD195" s="169"/>
      <c r="AE195" s="169"/>
      <c r="AF195" s="169"/>
      <c r="AG195" s="169" t="s">
        <v>1246</v>
      </c>
      <c r="AH195" s="169"/>
      <c r="AI195" s="169"/>
      <c r="AJ195" s="169"/>
      <c r="AK195" s="169"/>
      <c r="AL195" s="169"/>
      <c r="AM195" s="169"/>
      <c r="AN195" s="169"/>
      <c r="AO195" s="169"/>
      <c r="AP195" s="169"/>
      <c r="AQ195" s="169"/>
      <c r="AR195" s="169"/>
      <c r="AS195" s="169"/>
      <c r="AT195" s="169"/>
      <c r="AU195" s="169"/>
      <c r="AV195" s="169"/>
      <c r="AW195" s="169"/>
      <c r="AX195" s="169"/>
      <c r="AY195" s="169"/>
      <c r="AZ195" s="169"/>
      <c r="BA195" s="169"/>
      <c r="BB195" s="169"/>
      <c r="BC195" s="169"/>
      <c r="BD195" s="169"/>
      <c r="BE195" s="169"/>
      <c r="BF195" s="169"/>
      <c r="BG195" s="169"/>
      <c r="BH195" s="169"/>
    </row>
    <row r="196" spans="1:60" ht="22.5" outlineLevel="1" x14ac:dyDescent="0.2">
      <c r="A196" s="170">
        <v>178</v>
      </c>
      <c r="B196" s="181" t="s">
        <v>102</v>
      </c>
      <c r="C196" s="209" t="s">
        <v>1347</v>
      </c>
      <c r="D196" s="217" t="s">
        <v>1147</v>
      </c>
      <c r="E196" s="187">
        <v>1</v>
      </c>
      <c r="F196" s="192"/>
      <c r="G196" s="193">
        <f t="shared" si="63"/>
        <v>0</v>
      </c>
      <c r="H196" s="192"/>
      <c r="I196" s="193">
        <f t="shared" si="64"/>
        <v>0</v>
      </c>
      <c r="J196" s="192"/>
      <c r="K196" s="193">
        <f t="shared" si="65"/>
        <v>0</v>
      </c>
      <c r="L196" s="193">
        <v>15</v>
      </c>
      <c r="M196" s="193">
        <f t="shared" si="66"/>
        <v>0</v>
      </c>
      <c r="N196" s="193">
        <v>0</v>
      </c>
      <c r="O196" s="193">
        <f t="shared" si="67"/>
        <v>0</v>
      </c>
      <c r="P196" s="193">
        <v>0</v>
      </c>
      <c r="Q196" s="193">
        <f t="shared" si="68"/>
        <v>0</v>
      </c>
      <c r="R196" s="193"/>
      <c r="S196" s="193" t="s">
        <v>269</v>
      </c>
      <c r="T196" s="193">
        <v>0</v>
      </c>
      <c r="U196" s="194">
        <f t="shared" si="69"/>
        <v>0</v>
      </c>
      <c r="V196" s="193"/>
      <c r="W196" s="169"/>
      <c r="X196" s="169"/>
      <c r="Y196" s="169"/>
      <c r="Z196" s="169"/>
      <c r="AA196" s="169"/>
      <c r="AB196" s="169"/>
      <c r="AC196" s="169"/>
      <c r="AD196" s="169"/>
      <c r="AE196" s="169"/>
      <c r="AF196" s="169"/>
      <c r="AG196" s="169" t="s">
        <v>1242</v>
      </c>
      <c r="AH196" s="169"/>
      <c r="AI196" s="169"/>
      <c r="AJ196" s="169"/>
      <c r="AK196" s="169"/>
      <c r="AL196" s="169"/>
      <c r="AM196" s="169"/>
      <c r="AN196" s="169"/>
      <c r="AO196" s="169"/>
      <c r="AP196" s="169"/>
      <c r="AQ196" s="169"/>
      <c r="AR196" s="169"/>
      <c r="AS196" s="169"/>
      <c r="AT196" s="169"/>
      <c r="AU196" s="169"/>
      <c r="AV196" s="169"/>
      <c r="AW196" s="169"/>
      <c r="AX196" s="169"/>
      <c r="AY196" s="169"/>
      <c r="AZ196" s="169"/>
      <c r="BA196" s="169"/>
      <c r="BB196" s="169"/>
      <c r="BC196" s="169"/>
      <c r="BD196" s="169"/>
      <c r="BE196" s="169"/>
      <c r="BF196" s="169"/>
      <c r="BG196" s="169"/>
      <c r="BH196" s="169"/>
    </row>
    <row r="197" spans="1:60" x14ac:dyDescent="0.2">
      <c r="A197" s="178" t="s">
        <v>211</v>
      </c>
      <c r="B197" s="182" t="s">
        <v>67</v>
      </c>
      <c r="C197" s="211" t="s">
        <v>69</v>
      </c>
      <c r="D197" s="218"/>
      <c r="E197" s="189"/>
      <c r="F197" s="195"/>
      <c r="G197" s="195">
        <f>SUMIF(AG198:AG198,"&lt;&gt;NOR",G198:G198)</f>
        <v>0</v>
      </c>
      <c r="H197" s="195"/>
      <c r="I197" s="195">
        <f>SUM(I198:I198)</f>
        <v>0</v>
      </c>
      <c r="J197" s="195"/>
      <c r="K197" s="195">
        <f>SUM(K198:K198)</f>
        <v>0</v>
      </c>
      <c r="L197" s="195"/>
      <c r="M197" s="195">
        <f>SUM(M198:M198)</f>
        <v>0</v>
      </c>
      <c r="N197" s="195"/>
      <c r="O197" s="195">
        <f>SUM(O198:O198)</f>
        <v>0</v>
      </c>
      <c r="P197" s="195"/>
      <c r="Q197" s="195">
        <f>SUM(Q198:Q198)</f>
        <v>0</v>
      </c>
      <c r="R197" s="195"/>
      <c r="S197" s="195"/>
      <c r="T197" s="195"/>
      <c r="U197" s="196">
        <f>SUM(U198:U198)</f>
        <v>0</v>
      </c>
      <c r="V197" s="195"/>
      <c r="AG197" t="s">
        <v>212</v>
      </c>
    </row>
    <row r="198" spans="1:60" ht="22.5" outlineLevel="1" x14ac:dyDescent="0.2">
      <c r="A198" s="197">
        <v>179</v>
      </c>
      <c r="B198" s="198" t="s">
        <v>266</v>
      </c>
      <c r="C198" s="212" t="s">
        <v>1348</v>
      </c>
      <c r="D198" s="219" t="s">
        <v>338</v>
      </c>
      <c r="E198" s="200">
        <v>1</v>
      </c>
      <c r="F198" s="201"/>
      <c r="G198" s="202">
        <f>ROUND(E198*F198,2)</f>
        <v>0</v>
      </c>
      <c r="H198" s="201"/>
      <c r="I198" s="202">
        <f>ROUND(E198*H198,2)</f>
        <v>0</v>
      </c>
      <c r="J198" s="201"/>
      <c r="K198" s="202">
        <f>ROUND(E198*J198,2)</f>
        <v>0</v>
      </c>
      <c r="L198" s="202">
        <v>15</v>
      </c>
      <c r="M198" s="202">
        <f>G198*(1+L198/100)</f>
        <v>0</v>
      </c>
      <c r="N198" s="202">
        <v>0</v>
      </c>
      <c r="O198" s="202">
        <f>ROUND(E198*N198,2)</f>
        <v>0</v>
      </c>
      <c r="P198" s="202">
        <v>0</v>
      </c>
      <c r="Q198" s="202">
        <f>ROUND(E198*P198,2)</f>
        <v>0</v>
      </c>
      <c r="R198" s="202"/>
      <c r="S198" s="202" t="s">
        <v>269</v>
      </c>
      <c r="T198" s="202">
        <v>0</v>
      </c>
      <c r="U198" s="203">
        <f>ROUND(E198*T198,2)</f>
        <v>0</v>
      </c>
      <c r="V198" s="202"/>
      <c r="W198" s="169"/>
      <c r="X198" s="169"/>
      <c r="Y198" s="169"/>
      <c r="Z198" s="169"/>
      <c r="AA198" s="169"/>
      <c r="AB198" s="169"/>
      <c r="AC198" s="169"/>
      <c r="AD198" s="169"/>
      <c r="AE198" s="169"/>
      <c r="AF198" s="169"/>
      <c r="AG198" s="169" t="s">
        <v>218</v>
      </c>
      <c r="AH198" s="169"/>
      <c r="AI198" s="169"/>
      <c r="AJ198" s="169"/>
      <c r="AK198" s="169"/>
      <c r="AL198" s="169"/>
      <c r="AM198" s="169"/>
      <c r="AN198" s="169"/>
      <c r="AO198" s="169"/>
      <c r="AP198" s="169"/>
      <c r="AQ198" s="169"/>
      <c r="AR198" s="169"/>
      <c r="AS198" s="169"/>
      <c r="AT198" s="169"/>
      <c r="AU198" s="169"/>
      <c r="AV198" s="169"/>
      <c r="AW198" s="169"/>
      <c r="AX198" s="169"/>
      <c r="AY198" s="169"/>
      <c r="AZ198" s="169"/>
      <c r="BA198" s="169"/>
      <c r="BB198" s="169"/>
      <c r="BC198" s="169"/>
      <c r="BD198" s="169"/>
      <c r="BE198" s="169"/>
      <c r="BF198" s="169"/>
      <c r="BG198" s="169"/>
      <c r="BH198" s="169"/>
    </row>
    <row r="199" spans="1:60" x14ac:dyDescent="0.2">
      <c r="A199" s="6"/>
      <c r="B199" s="7" t="s">
        <v>1138</v>
      </c>
      <c r="C199" s="213" t="s">
        <v>1138</v>
      </c>
      <c r="D199" s="9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AE199">
        <v>15</v>
      </c>
      <c r="AF199">
        <v>21</v>
      </c>
    </row>
    <row r="200" spans="1:60" x14ac:dyDescent="0.2">
      <c r="A200" s="204"/>
      <c r="B200" s="205" t="s">
        <v>31</v>
      </c>
      <c r="C200" s="214" t="s">
        <v>1138</v>
      </c>
      <c r="D200" s="206"/>
      <c r="E200" s="207"/>
      <c r="F200" s="207"/>
      <c r="G200" s="208">
        <f>G7+G65+G67+G92+G106+G122+G136+G155+G175+G177+G180+G189+G197</f>
        <v>0</v>
      </c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AE200">
        <f>SUMIF(L7:L198,AE199,G7:G198)</f>
        <v>0</v>
      </c>
      <c r="AF200">
        <f>SUMIF(L7:L198,AF199,G7:G198)</f>
        <v>0</v>
      </c>
      <c r="AG200" t="s">
        <v>1139</v>
      </c>
    </row>
    <row r="201" spans="1:60" x14ac:dyDescent="0.2">
      <c r="A201" s="6"/>
      <c r="B201" s="7" t="s">
        <v>1138</v>
      </c>
      <c r="C201" s="213" t="s">
        <v>1138</v>
      </c>
      <c r="D201" s="9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60" x14ac:dyDescent="0.2">
      <c r="A202" s="6"/>
      <c r="B202" s="7" t="s">
        <v>1138</v>
      </c>
      <c r="C202" s="213" t="s">
        <v>1138</v>
      </c>
      <c r="D202" s="9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60" x14ac:dyDescent="0.2">
      <c r="A203" s="284" t="s">
        <v>1140</v>
      </c>
      <c r="B203" s="284"/>
      <c r="C203" s="285"/>
      <c r="D203" s="9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60" x14ac:dyDescent="0.2">
      <c r="A204" s="286"/>
      <c r="B204" s="287"/>
      <c r="C204" s="288"/>
      <c r="D204" s="287"/>
      <c r="E204" s="287"/>
      <c r="F204" s="287"/>
      <c r="G204" s="289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AG204" t="s">
        <v>1141</v>
      </c>
    </row>
    <row r="205" spans="1:60" x14ac:dyDescent="0.2">
      <c r="A205" s="290"/>
      <c r="B205" s="291"/>
      <c r="C205" s="292"/>
      <c r="D205" s="291"/>
      <c r="E205" s="291"/>
      <c r="F205" s="291"/>
      <c r="G205" s="293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60" x14ac:dyDescent="0.2">
      <c r="A206" s="290"/>
      <c r="B206" s="291"/>
      <c r="C206" s="292"/>
      <c r="D206" s="291"/>
      <c r="E206" s="291"/>
      <c r="F206" s="291"/>
      <c r="G206" s="293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60" x14ac:dyDescent="0.2">
      <c r="A207" s="290"/>
      <c r="B207" s="291"/>
      <c r="C207" s="292"/>
      <c r="D207" s="291"/>
      <c r="E207" s="291"/>
      <c r="F207" s="291"/>
      <c r="G207" s="293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60" x14ac:dyDescent="0.2">
      <c r="A208" s="294"/>
      <c r="B208" s="295"/>
      <c r="C208" s="296"/>
      <c r="D208" s="295"/>
      <c r="E208" s="295"/>
      <c r="F208" s="295"/>
      <c r="G208" s="297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33" x14ac:dyDescent="0.2">
      <c r="A209" s="6"/>
      <c r="B209" s="7" t="s">
        <v>1138</v>
      </c>
      <c r="C209" s="213" t="s">
        <v>1138</v>
      </c>
      <c r="D209" s="9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33" x14ac:dyDescent="0.2">
      <c r="C210" s="215"/>
      <c r="D210" s="164"/>
      <c r="AG210" t="s">
        <v>1142</v>
      </c>
    </row>
    <row r="211" spans="1:33" x14ac:dyDescent="0.2">
      <c r="D211" s="164"/>
    </row>
    <row r="212" spans="1:33" x14ac:dyDescent="0.2">
      <c r="D212" s="164"/>
    </row>
    <row r="213" spans="1:33" x14ac:dyDescent="0.2">
      <c r="D213" s="164"/>
    </row>
    <row r="214" spans="1:33" x14ac:dyDescent="0.2">
      <c r="D214" s="164"/>
    </row>
    <row r="215" spans="1:33" x14ac:dyDescent="0.2">
      <c r="D215" s="164"/>
    </row>
    <row r="216" spans="1:33" x14ac:dyDescent="0.2">
      <c r="D216" s="164"/>
    </row>
    <row r="217" spans="1:33" x14ac:dyDescent="0.2">
      <c r="D217" s="164"/>
    </row>
    <row r="218" spans="1:33" x14ac:dyDescent="0.2">
      <c r="D218" s="164"/>
    </row>
    <row r="219" spans="1:33" x14ac:dyDescent="0.2">
      <c r="D219" s="164"/>
    </row>
    <row r="220" spans="1:33" x14ac:dyDescent="0.2">
      <c r="D220" s="164"/>
    </row>
    <row r="221" spans="1:33" x14ac:dyDescent="0.2">
      <c r="D221" s="164"/>
    </row>
    <row r="222" spans="1:33" x14ac:dyDescent="0.2">
      <c r="D222" s="164"/>
    </row>
    <row r="223" spans="1:33" x14ac:dyDescent="0.2">
      <c r="D223" s="164"/>
    </row>
    <row r="224" spans="1:33" x14ac:dyDescent="0.2">
      <c r="D224" s="164"/>
    </row>
    <row r="225" spans="4:4" x14ac:dyDescent="0.2">
      <c r="D225" s="164"/>
    </row>
    <row r="226" spans="4:4" x14ac:dyDescent="0.2">
      <c r="D226" s="164"/>
    </row>
    <row r="227" spans="4:4" x14ac:dyDescent="0.2">
      <c r="D227" s="164"/>
    </row>
    <row r="228" spans="4:4" x14ac:dyDescent="0.2">
      <c r="D228" s="164"/>
    </row>
    <row r="229" spans="4:4" x14ac:dyDescent="0.2">
      <c r="D229" s="164"/>
    </row>
    <row r="230" spans="4:4" x14ac:dyDescent="0.2">
      <c r="D230" s="164"/>
    </row>
    <row r="231" spans="4:4" x14ac:dyDescent="0.2">
      <c r="D231" s="164"/>
    </row>
    <row r="232" spans="4:4" x14ac:dyDescent="0.2">
      <c r="D232" s="164"/>
    </row>
    <row r="233" spans="4:4" x14ac:dyDescent="0.2">
      <c r="D233" s="164"/>
    </row>
    <row r="234" spans="4:4" x14ac:dyDescent="0.2">
      <c r="D234" s="164"/>
    </row>
    <row r="235" spans="4:4" x14ac:dyDescent="0.2">
      <c r="D235" s="164"/>
    </row>
    <row r="236" spans="4:4" x14ac:dyDescent="0.2">
      <c r="D236" s="164"/>
    </row>
    <row r="237" spans="4:4" x14ac:dyDescent="0.2">
      <c r="D237" s="164"/>
    </row>
    <row r="238" spans="4:4" x14ac:dyDescent="0.2">
      <c r="D238" s="164"/>
    </row>
    <row r="239" spans="4:4" x14ac:dyDescent="0.2">
      <c r="D239" s="164"/>
    </row>
    <row r="240" spans="4:4" x14ac:dyDescent="0.2">
      <c r="D240" s="164"/>
    </row>
    <row r="241" spans="4:4" x14ac:dyDescent="0.2">
      <c r="D241" s="164"/>
    </row>
    <row r="242" spans="4:4" x14ac:dyDescent="0.2">
      <c r="D242" s="164"/>
    </row>
    <row r="243" spans="4:4" x14ac:dyDescent="0.2">
      <c r="D243" s="164"/>
    </row>
    <row r="244" spans="4:4" x14ac:dyDescent="0.2">
      <c r="D244" s="164"/>
    </row>
    <row r="245" spans="4:4" x14ac:dyDescent="0.2">
      <c r="D245" s="164"/>
    </row>
    <row r="246" spans="4:4" x14ac:dyDescent="0.2">
      <c r="D246" s="164"/>
    </row>
    <row r="247" spans="4:4" x14ac:dyDescent="0.2">
      <c r="D247" s="164"/>
    </row>
    <row r="248" spans="4:4" x14ac:dyDescent="0.2">
      <c r="D248" s="164"/>
    </row>
    <row r="249" spans="4:4" x14ac:dyDescent="0.2">
      <c r="D249" s="164"/>
    </row>
    <row r="250" spans="4:4" x14ac:dyDescent="0.2">
      <c r="D250" s="164"/>
    </row>
    <row r="251" spans="4:4" x14ac:dyDescent="0.2">
      <c r="D251" s="164"/>
    </row>
    <row r="252" spans="4:4" x14ac:dyDescent="0.2">
      <c r="D252" s="164"/>
    </row>
    <row r="253" spans="4:4" x14ac:dyDescent="0.2">
      <c r="D253" s="164"/>
    </row>
    <row r="254" spans="4:4" x14ac:dyDescent="0.2">
      <c r="D254" s="164"/>
    </row>
    <row r="255" spans="4:4" x14ac:dyDescent="0.2">
      <c r="D255" s="164"/>
    </row>
    <row r="256" spans="4:4" x14ac:dyDescent="0.2">
      <c r="D256" s="164"/>
    </row>
    <row r="257" spans="4:4" x14ac:dyDescent="0.2">
      <c r="D257" s="164"/>
    </row>
    <row r="258" spans="4:4" x14ac:dyDescent="0.2">
      <c r="D258" s="164"/>
    </row>
    <row r="259" spans="4:4" x14ac:dyDescent="0.2">
      <c r="D259" s="164"/>
    </row>
    <row r="260" spans="4:4" x14ac:dyDescent="0.2">
      <c r="D260" s="164"/>
    </row>
    <row r="261" spans="4:4" x14ac:dyDescent="0.2">
      <c r="D261" s="164"/>
    </row>
    <row r="262" spans="4:4" x14ac:dyDescent="0.2">
      <c r="D262" s="164"/>
    </row>
    <row r="263" spans="4:4" x14ac:dyDescent="0.2">
      <c r="D263" s="164"/>
    </row>
    <row r="264" spans="4:4" x14ac:dyDescent="0.2">
      <c r="D264" s="164"/>
    </row>
    <row r="265" spans="4:4" x14ac:dyDescent="0.2">
      <c r="D265" s="164"/>
    </row>
    <row r="266" spans="4:4" x14ac:dyDescent="0.2">
      <c r="D266" s="164"/>
    </row>
    <row r="267" spans="4:4" x14ac:dyDescent="0.2">
      <c r="D267" s="164"/>
    </row>
    <row r="268" spans="4:4" x14ac:dyDescent="0.2">
      <c r="D268" s="164"/>
    </row>
    <row r="269" spans="4:4" x14ac:dyDescent="0.2">
      <c r="D269" s="164"/>
    </row>
    <row r="270" spans="4:4" x14ac:dyDescent="0.2">
      <c r="D270" s="164"/>
    </row>
    <row r="271" spans="4:4" x14ac:dyDescent="0.2">
      <c r="D271" s="164"/>
    </row>
    <row r="272" spans="4:4" x14ac:dyDescent="0.2">
      <c r="D272" s="164"/>
    </row>
    <row r="273" spans="4:4" x14ac:dyDescent="0.2">
      <c r="D273" s="164"/>
    </row>
    <row r="274" spans="4:4" x14ac:dyDescent="0.2">
      <c r="D274" s="164"/>
    </row>
    <row r="275" spans="4:4" x14ac:dyDescent="0.2">
      <c r="D275" s="164"/>
    </row>
    <row r="276" spans="4:4" x14ac:dyDescent="0.2">
      <c r="D276" s="164"/>
    </row>
    <row r="277" spans="4:4" x14ac:dyDescent="0.2">
      <c r="D277" s="164"/>
    </row>
    <row r="278" spans="4:4" x14ac:dyDescent="0.2">
      <c r="D278" s="164"/>
    </row>
    <row r="279" spans="4:4" x14ac:dyDescent="0.2">
      <c r="D279" s="164"/>
    </row>
    <row r="280" spans="4:4" x14ac:dyDescent="0.2">
      <c r="D280" s="164"/>
    </row>
    <row r="281" spans="4:4" x14ac:dyDescent="0.2">
      <c r="D281" s="164"/>
    </row>
    <row r="282" spans="4:4" x14ac:dyDescent="0.2">
      <c r="D282" s="164"/>
    </row>
    <row r="283" spans="4:4" x14ac:dyDescent="0.2">
      <c r="D283" s="164"/>
    </row>
    <row r="284" spans="4:4" x14ac:dyDescent="0.2">
      <c r="D284" s="164"/>
    </row>
    <row r="285" spans="4:4" x14ac:dyDescent="0.2">
      <c r="D285" s="164"/>
    </row>
    <row r="286" spans="4:4" x14ac:dyDescent="0.2">
      <c r="D286" s="164"/>
    </row>
    <row r="287" spans="4:4" x14ac:dyDescent="0.2">
      <c r="D287" s="164"/>
    </row>
    <row r="288" spans="4:4" x14ac:dyDescent="0.2">
      <c r="D288" s="164"/>
    </row>
    <row r="289" spans="4:4" x14ac:dyDescent="0.2">
      <c r="D289" s="164"/>
    </row>
    <row r="290" spans="4:4" x14ac:dyDescent="0.2">
      <c r="D290" s="164"/>
    </row>
    <row r="291" spans="4:4" x14ac:dyDescent="0.2">
      <c r="D291" s="164"/>
    </row>
    <row r="292" spans="4:4" x14ac:dyDescent="0.2">
      <c r="D292" s="164"/>
    </row>
    <row r="293" spans="4:4" x14ac:dyDescent="0.2">
      <c r="D293" s="164"/>
    </row>
    <row r="294" spans="4:4" x14ac:dyDescent="0.2">
      <c r="D294" s="164"/>
    </row>
    <row r="295" spans="4:4" x14ac:dyDescent="0.2">
      <c r="D295" s="164"/>
    </row>
    <row r="296" spans="4:4" x14ac:dyDescent="0.2">
      <c r="D296" s="164"/>
    </row>
    <row r="297" spans="4:4" x14ac:dyDescent="0.2">
      <c r="D297" s="164"/>
    </row>
    <row r="298" spans="4:4" x14ac:dyDescent="0.2">
      <c r="D298" s="164"/>
    </row>
    <row r="299" spans="4:4" x14ac:dyDescent="0.2">
      <c r="D299" s="164"/>
    </row>
    <row r="300" spans="4:4" x14ac:dyDescent="0.2">
      <c r="D300" s="164"/>
    </row>
    <row r="301" spans="4:4" x14ac:dyDescent="0.2">
      <c r="D301" s="164"/>
    </row>
    <row r="302" spans="4:4" x14ac:dyDescent="0.2">
      <c r="D302" s="164"/>
    </row>
    <row r="303" spans="4:4" x14ac:dyDescent="0.2">
      <c r="D303" s="164"/>
    </row>
    <row r="304" spans="4:4" x14ac:dyDescent="0.2">
      <c r="D304" s="164"/>
    </row>
    <row r="305" spans="4:4" x14ac:dyDescent="0.2">
      <c r="D305" s="164"/>
    </row>
    <row r="306" spans="4:4" x14ac:dyDescent="0.2">
      <c r="D306" s="164"/>
    </row>
    <row r="307" spans="4:4" x14ac:dyDescent="0.2">
      <c r="D307" s="164"/>
    </row>
    <row r="308" spans="4:4" x14ac:dyDescent="0.2">
      <c r="D308" s="164"/>
    </row>
    <row r="309" spans="4:4" x14ac:dyDescent="0.2">
      <c r="D309" s="164"/>
    </row>
    <row r="310" spans="4:4" x14ac:dyDescent="0.2">
      <c r="D310" s="164"/>
    </row>
    <row r="311" spans="4:4" x14ac:dyDescent="0.2">
      <c r="D311" s="164"/>
    </row>
    <row r="312" spans="4:4" x14ac:dyDescent="0.2">
      <c r="D312" s="164"/>
    </row>
    <row r="313" spans="4:4" x14ac:dyDescent="0.2">
      <c r="D313" s="164"/>
    </row>
    <row r="314" spans="4:4" x14ac:dyDescent="0.2">
      <c r="D314" s="164"/>
    </row>
    <row r="315" spans="4:4" x14ac:dyDescent="0.2">
      <c r="D315" s="164"/>
    </row>
    <row r="316" spans="4:4" x14ac:dyDescent="0.2">
      <c r="D316" s="164"/>
    </row>
    <row r="317" spans="4:4" x14ac:dyDescent="0.2">
      <c r="D317" s="164"/>
    </row>
    <row r="318" spans="4:4" x14ac:dyDescent="0.2">
      <c r="D318" s="164"/>
    </row>
    <row r="319" spans="4:4" x14ac:dyDescent="0.2">
      <c r="D319" s="164"/>
    </row>
    <row r="320" spans="4:4" x14ac:dyDescent="0.2">
      <c r="D320" s="164"/>
    </row>
    <row r="321" spans="4:4" x14ac:dyDescent="0.2">
      <c r="D321" s="164"/>
    </row>
    <row r="322" spans="4:4" x14ac:dyDescent="0.2">
      <c r="D322" s="164"/>
    </row>
    <row r="323" spans="4:4" x14ac:dyDescent="0.2">
      <c r="D323" s="164"/>
    </row>
    <row r="324" spans="4:4" x14ac:dyDescent="0.2">
      <c r="D324" s="164"/>
    </row>
    <row r="325" spans="4:4" x14ac:dyDescent="0.2">
      <c r="D325" s="164"/>
    </row>
    <row r="326" spans="4:4" x14ac:dyDescent="0.2">
      <c r="D326" s="164"/>
    </row>
    <row r="327" spans="4:4" x14ac:dyDescent="0.2">
      <c r="D327" s="164"/>
    </row>
    <row r="328" spans="4:4" x14ac:dyDescent="0.2">
      <c r="D328" s="164"/>
    </row>
    <row r="329" spans="4:4" x14ac:dyDescent="0.2">
      <c r="D329" s="164"/>
    </row>
    <row r="330" spans="4:4" x14ac:dyDescent="0.2">
      <c r="D330" s="164"/>
    </row>
    <row r="331" spans="4:4" x14ac:dyDescent="0.2">
      <c r="D331" s="164"/>
    </row>
    <row r="332" spans="4:4" x14ac:dyDescent="0.2">
      <c r="D332" s="164"/>
    </row>
    <row r="333" spans="4:4" x14ac:dyDescent="0.2">
      <c r="D333" s="164"/>
    </row>
    <row r="334" spans="4:4" x14ac:dyDescent="0.2">
      <c r="D334" s="164"/>
    </row>
    <row r="335" spans="4:4" x14ac:dyDescent="0.2">
      <c r="D335" s="164"/>
    </row>
    <row r="336" spans="4:4" x14ac:dyDescent="0.2">
      <c r="D336" s="164"/>
    </row>
    <row r="337" spans="4:4" x14ac:dyDescent="0.2">
      <c r="D337" s="164"/>
    </row>
    <row r="338" spans="4:4" x14ac:dyDescent="0.2">
      <c r="D338" s="164"/>
    </row>
    <row r="339" spans="4:4" x14ac:dyDescent="0.2">
      <c r="D339" s="164"/>
    </row>
    <row r="340" spans="4:4" x14ac:dyDescent="0.2">
      <c r="D340" s="164"/>
    </row>
    <row r="341" spans="4:4" x14ac:dyDescent="0.2">
      <c r="D341" s="164"/>
    </row>
    <row r="342" spans="4:4" x14ac:dyDescent="0.2">
      <c r="D342" s="164"/>
    </row>
    <row r="343" spans="4:4" x14ac:dyDescent="0.2">
      <c r="D343" s="164"/>
    </row>
    <row r="344" spans="4:4" x14ac:dyDescent="0.2">
      <c r="D344" s="164"/>
    </row>
    <row r="345" spans="4:4" x14ac:dyDescent="0.2">
      <c r="D345" s="164"/>
    </row>
    <row r="346" spans="4:4" x14ac:dyDescent="0.2">
      <c r="D346" s="164"/>
    </row>
    <row r="347" spans="4:4" x14ac:dyDescent="0.2">
      <c r="D347" s="164"/>
    </row>
    <row r="348" spans="4:4" x14ac:dyDescent="0.2">
      <c r="D348" s="164"/>
    </row>
    <row r="349" spans="4:4" x14ac:dyDescent="0.2">
      <c r="D349" s="164"/>
    </row>
    <row r="350" spans="4:4" x14ac:dyDescent="0.2">
      <c r="D350" s="164"/>
    </row>
    <row r="351" spans="4:4" x14ac:dyDescent="0.2">
      <c r="D351" s="164"/>
    </row>
    <row r="352" spans="4:4" x14ac:dyDescent="0.2">
      <c r="D352" s="164"/>
    </row>
    <row r="353" spans="4:4" x14ac:dyDescent="0.2">
      <c r="D353" s="164"/>
    </row>
    <row r="354" spans="4:4" x14ac:dyDescent="0.2">
      <c r="D354" s="164"/>
    </row>
    <row r="355" spans="4:4" x14ac:dyDescent="0.2">
      <c r="D355" s="164"/>
    </row>
    <row r="356" spans="4:4" x14ac:dyDescent="0.2">
      <c r="D356" s="164"/>
    </row>
    <row r="357" spans="4:4" x14ac:dyDescent="0.2">
      <c r="D357" s="164"/>
    </row>
    <row r="358" spans="4:4" x14ac:dyDescent="0.2">
      <c r="D358" s="164"/>
    </row>
    <row r="359" spans="4:4" x14ac:dyDescent="0.2">
      <c r="D359" s="164"/>
    </row>
    <row r="360" spans="4:4" x14ac:dyDescent="0.2">
      <c r="D360" s="164"/>
    </row>
    <row r="361" spans="4:4" x14ac:dyDescent="0.2">
      <c r="D361" s="164"/>
    </row>
    <row r="362" spans="4:4" x14ac:dyDescent="0.2">
      <c r="D362" s="164"/>
    </row>
    <row r="363" spans="4:4" x14ac:dyDescent="0.2">
      <c r="D363" s="164"/>
    </row>
    <row r="364" spans="4:4" x14ac:dyDescent="0.2">
      <c r="D364" s="164"/>
    </row>
    <row r="365" spans="4:4" x14ac:dyDescent="0.2">
      <c r="D365" s="164"/>
    </row>
    <row r="366" spans="4:4" x14ac:dyDescent="0.2">
      <c r="D366" s="164"/>
    </row>
    <row r="367" spans="4:4" x14ac:dyDescent="0.2">
      <c r="D367" s="164"/>
    </row>
    <row r="368" spans="4:4" x14ac:dyDescent="0.2">
      <c r="D368" s="164"/>
    </row>
    <row r="369" spans="4:4" x14ac:dyDescent="0.2">
      <c r="D369" s="164"/>
    </row>
    <row r="370" spans="4:4" x14ac:dyDescent="0.2">
      <c r="D370" s="164"/>
    </row>
    <row r="371" spans="4:4" x14ac:dyDescent="0.2">
      <c r="D371" s="164"/>
    </row>
    <row r="372" spans="4:4" x14ac:dyDescent="0.2">
      <c r="D372" s="164"/>
    </row>
    <row r="373" spans="4:4" x14ac:dyDescent="0.2">
      <c r="D373" s="164"/>
    </row>
    <row r="374" spans="4:4" x14ac:dyDescent="0.2">
      <c r="D374" s="164"/>
    </row>
    <row r="375" spans="4:4" x14ac:dyDescent="0.2">
      <c r="D375" s="164"/>
    </row>
    <row r="376" spans="4:4" x14ac:dyDescent="0.2">
      <c r="D376" s="164"/>
    </row>
    <row r="377" spans="4:4" x14ac:dyDescent="0.2">
      <c r="D377" s="164"/>
    </row>
    <row r="378" spans="4:4" x14ac:dyDescent="0.2">
      <c r="D378" s="164"/>
    </row>
    <row r="379" spans="4:4" x14ac:dyDescent="0.2">
      <c r="D379" s="164"/>
    </row>
    <row r="380" spans="4:4" x14ac:dyDescent="0.2">
      <c r="D380" s="164"/>
    </row>
    <row r="381" spans="4:4" x14ac:dyDescent="0.2">
      <c r="D381" s="164"/>
    </row>
    <row r="382" spans="4:4" x14ac:dyDescent="0.2">
      <c r="D382" s="164"/>
    </row>
    <row r="383" spans="4:4" x14ac:dyDescent="0.2">
      <c r="D383" s="164"/>
    </row>
    <row r="384" spans="4:4" x14ac:dyDescent="0.2">
      <c r="D384" s="164"/>
    </row>
    <row r="385" spans="4:4" x14ac:dyDescent="0.2">
      <c r="D385" s="164"/>
    </row>
    <row r="386" spans="4:4" x14ac:dyDescent="0.2">
      <c r="D386" s="164"/>
    </row>
    <row r="387" spans="4:4" x14ac:dyDescent="0.2">
      <c r="D387" s="164"/>
    </row>
    <row r="388" spans="4:4" x14ac:dyDescent="0.2">
      <c r="D388" s="164"/>
    </row>
    <row r="389" spans="4:4" x14ac:dyDescent="0.2">
      <c r="D389" s="164"/>
    </row>
    <row r="390" spans="4:4" x14ac:dyDescent="0.2">
      <c r="D390" s="164"/>
    </row>
    <row r="391" spans="4:4" x14ac:dyDescent="0.2">
      <c r="D391" s="164"/>
    </row>
    <row r="392" spans="4:4" x14ac:dyDescent="0.2">
      <c r="D392" s="164"/>
    </row>
    <row r="393" spans="4:4" x14ac:dyDescent="0.2">
      <c r="D393" s="164"/>
    </row>
    <row r="394" spans="4:4" x14ac:dyDescent="0.2">
      <c r="D394" s="164"/>
    </row>
    <row r="395" spans="4:4" x14ac:dyDescent="0.2">
      <c r="D395" s="164"/>
    </row>
    <row r="396" spans="4:4" x14ac:dyDescent="0.2">
      <c r="D396" s="164"/>
    </row>
    <row r="397" spans="4:4" x14ac:dyDescent="0.2">
      <c r="D397" s="164"/>
    </row>
    <row r="398" spans="4:4" x14ac:dyDescent="0.2">
      <c r="D398" s="164"/>
    </row>
    <row r="399" spans="4:4" x14ac:dyDescent="0.2">
      <c r="D399" s="164"/>
    </row>
    <row r="400" spans="4:4" x14ac:dyDescent="0.2">
      <c r="D400" s="164"/>
    </row>
    <row r="401" spans="4:4" x14ac:dyDescent="0.2">
      <c r="D401" s="164"/>
    </row>
    <row r="402" spans="4:4" x14ac:dyDescent="0.2">
      <c r="D402" s="164"/>
    </row>
    <row r="403" spans="4:4" x14ac:dyDescent="0.2">
      <c r="D403" s="164"/>
    </row>
    <row r="404" spans="4:4" x14ac:dyDescent="0.2">
      <c r="D404" s="164"/>
    </row>
    <row r="405" spans="4:4" x14ac:dyDescent="0.2">
      <c r="D405" s="164"/>
    </row>
    <row r="406" spans="4:4" x14ac:dyDescent="0.2">
      <c r="D406" s="164"/>
    </row>
    <row r="407" spans="4:4" x14ac:dyDescent="0.2">
      <c r="D407" s="164"/>
    </row>
    <row r="408" spans="4:4" x14ac:dyDescent="0.2">
      <c r="D408" s="164"/>
    </row>
    <row r="409" spans="4:4" x14ac:dyDescent="0.2">
      <c r="D409" s="164"/>
    </row>
    <row r="410" spans="4:4" x14ac:dyDescent="0.2">
      <c r="D410" s="164"/>
    </row>
    <row r="411" spans="4:4" x14ac:dyDescent="0.2">
      <c r="D411" s="164"/>
    </row>
    <row r="412" spans="4:4" x14ac:dyDescent="0.2">
      <c r="D412" s="164"/>
    </row>
    <row r="413" spans="4:4" x14ac:dyDescent="0.2">
      <c r="D413" s="164"/>
    </row>
    <row r="414" spans="4:4" x14ac:dyDescent="0.2">
      <c r="D414" s="164"/>
    </row>
    <row r="415" spans="4:4" x14ac:dyDescent="0.2">
      <c r="D415" s="164"/>
    </row>
    <row r="416" spans="4:4" x14ac:dyDescent="0.2">
      <c r="D416" s="164"/>
    </row>
    <row r="417" spans="4:4" x14ac:dyDescent="0.2">
      <c r="D417" s="164"/>
    </row>
    <row r="418" spans="4:4" x14ac:dyDescent="0.2">
      <c r="D418" s="164"/>
    </row>
    <row r="419" spans="4:4" x14ac:dyDescent="0.2">
      <c r="D419" s="164"/>
    </row>
    <row r="420" spans="4:4" x14ac:dyDescent="0.2">
      <c r="D420" s="164"/>
    </row>
    <row r="421" spans="4:4" x14ac:dyDescent="0.2">
      <c r="D421" s="164"/>
    </row>
    <row r="422" spans="4:4" x14ac:dyDescent="0.2">
      <c r="D422" s="164"/>
    </row>
    <row r="423" spans="4:4" x14ac:dyDescent="0.2">
      <c r="D423" s="164"/>
    </row>
    <row r="424" spans="4:4" x14ac:dyDescent="0.2">
      <c r="D424" s="164"/>
    </row>
    <row r="425" spans="4:4" x14ac:dyDescent="0.2">
      <c r="D425" s="164"/>
    </row>
    <row r="426" spans="4:4" x14ac:dyDescent="0.2">
      <c r="D426" s="164"/>
    </row>
    <row r="427" spans="4:4" x14ac:dyDescent="0.2">
      <c r="D427" s="164"/>
    </row>
    <row r="428" spans="4:4" x14ac:dyDescent="0.2">
      <c r="D428" s="164"/>
    </row>
    <row r="429" spans="4:4" x14ac:dyDescent="0.2">
      <c r="D429" s="164"/>
    </row>
    <row r="430" spans="4:4" x14ac:dyDescent="0.2">
      <c r="D430" s="164"/>
    </row>
    <row r="431" spans="4:4" x14ac:dyDescent="0.2">
      <c r="D431" s="164"/>
    </row>
    <row r="432" spans="4:4" x14ac:dyDescent="0.2">
      <c r="D432" s="164"/>
    </row>
    <row r="433" spans="4:4" x14ac:dyDescent="0.2">
      <c r="D433" s="164"/>
    </row>
    <row r="434" spans="4:4" x14ac:dyDescent="0.2">
      <c r="D434" s="164"/>
    </row>
    <row r="435" spans="4:4" x14ac:dyDescent="0.2">
      <c r="D435" s="164"/>
    </row>
    <row r="436" spans="4:4" x14ac:dyDescent="0.2">
      <c r="D436" s="164"/>
    </row>
    <row r="437" spans="4:4" x14ac:dyDescent="0.2">
      <c r="D437" s="164"/>
    </row>
    <row r="438" spans="4:4" x14ac:dyDescent="0.2">
      <c r="D438" s="164"/>
    </row>
    <row r="439" spans="4:4" x14ac:dyDescent="0.2">
      <c r="D439" s="164"/>
    </row>
    <row r="440" spans="4:4" x14ac:dyDescent="0.2">
      <c r="D440" s="164"/>
    </row>
    <row r="441" spans="4:4" x14ac:dyDescent="0.2">
      <c r="D441" s="164"/>
    </row>
    <row r="442" spans="4:4" x14ac:dyDescent="0.2">
      <c r="D442" s="164"/>
    </row>
    <row r="443" spans="4:4" x14ac:dyDescent="0.2">
      <c r="D443" s="164"/>
    </row>
    <row r="444" spans="4:4" x14ac:dyDescent="0.2">
      <c r="D444" s="164"/>
    </row>
    <row r="445" spans="4:4" x14ac:dyDescent="0.2">
      <c r="D445" s="164"/>
    </row>
    <row r="446" spans="4:4" x14ac:dyDescent="0.2">
      <c r="D446" s="164"/>
    </row>
    <row r="447" spans="4:4" x14ac:dyDescent="0.2">
      <c r="D447" s="164"/>
    </row>
    <row r="448" spans="4:4" x14ac:dyDescent="0.2">
      <c r="D448" s="164"/>
    </row>
    <row r="449" spans="4:4" x14ac:dyDescent="0.2">
      <c r="D449" s="164"/>
    </row>
    <row r="450" spans="4:4" x14ac:dyDescent="0.2">
      <c r="D450" s="164"/>
    </row>
    <row r="451" spans="4:4" x14ac:dyDescent="0.2">
      <c r="D451" s="164"/>
    </row>
    <row r="452" spans="4:4" x14ac:dyDescent="0.2">
      <c r="D452" s="164"/>
    </row>
    <row r="453" spans="4:4" x14ac:dyDescent="0.2">
      <c r="D453" s="164"/>
    </row>
    <row r="454" spans="4:4" x14ac:dyDescent="0.2">
      <c r="D454" s="164"/>
    </row>
    <row r="455" spans="4:4" x14ac:dyDescent="0.2">
      <c r="D455" s="164"/>
    </row>
    <row r="456" spans="4:4" x14ac:dyDescent="0.2">
      <c r="D456" s="164"/>
    </row>
    <row r="457" spans="4:4" x14ac:dyDescent="0.2">
      <c r="D457" s="164"/>
    </row>
    <row r="458" spans="4:4" x14ac:dyDescent="0.2">
      <c r="D458" s="164"/>
    </row>
    <row r="459" spans="4:4" x14ac:dyDescent="0.2">
      <c r="D459" s="164"/>
    </row>
    <row r="460" spans="4:4" x14ac:dyDescent="0.2">
      <c r="D460" s="164"/>
    </row>
    <row r="461" spans="4:4" x14ac:dyDescent="0.2">
      <c r="D461" s="164"/>
    </row>
    <row r="462" spans="4:4" x14ac:dyDescent="0.2">
      <c r="D462" s="164"/>
    </row>
    <row r="463" spans="4:4" x14ac:dyDescent="0.2">
      <c r="D463" s="164"/>
    </row>
    <row r="464" spans="4:4" x14ac:dyDescent="0.2">
      <c r="D464" s="164"/>
    </row>
    <row r="465" spans="4:4" x14ac:dyDescent="0.2">
      <c r="D465" s="164"/>
    </row>
    <row r="466" spans="4:4" x14ac:dyDescent="0.2">
      <c r="D466" s="164"/>
    </row>
    <row r="467" spans="4:4" x14ac:dyDescent="0.2">
      <c r="D467" s="164"/>
    </row>
    <row r="468" spans="4:4" x14ac:dyDescent="0.2">
      <c r="D468" s="164"/>
    </row>
    <row r="469" spans="4:4" x14ac:dyDescent="0.2">
      <c r="D469" s="164"/>
    </row>
    <row r="470" spans="4:4" x14ac:dyDescent="0.2">
      <c r="D470" s="164"/>
    </row>
    <row r="471" spans="4:4" x14ac:dyDescent="0.2">
      <c r="D471" s="164"/>
    </row>
    <row r="472" spans="4:4" x14ac:dyDescent="0.2">
      <c r="D472" s="164"/>
    </row>
    <row r="473" spans="4:4" x14ac:dyDescent="0.2">
      <c r="D473" s="164"/>
    </row>
    <row r="474" spans="4:4" x14ac:dyDescent="0.2">
      <c r="D474" s="164"/>
    </row>
    <row r="475" spans="4:4" x14ac:dyDescent="0.2">
      <c r="D475" s="164"/>
    </row>
    <row r="476" spans="4:4" x14ac:dyDescent="0.2">
      <c r="D476" s="164"/>
    </row>
    <row r="477" spans="4:4" x14ac:dyDescent="0.2">
      <c r="D477" s="164"/>
    </row>
    <row r="478" spans="4:4" x14ac:dyDescent="0.2">
      <c r="D478" s="164"/>
    </row>
    <row r="479" spans="4:4" x14ac:dyDescent="0.2">
      <c r="D479" s="164"/>
    </row>
    <row r="480" spans="4:4" x14ac:dyDescent="0.2">
      <c r="D480" s="164"/>
    </row>
    <row r="481" spans="4:4" x14ac:dyDescent="0.2">
      <c r="D481" s="164"/>
    </row>
    <row r="482" spans="4:4" x14ac:dyDescent="0.2">
      <c r="D482" s="164"/>
    </row>
    <row r="483" spans="4:4" x14ac:dyDescent="0.2">
      <c r="D483" s="164"/>
    </row>
    <row r="484" spans="4:4" x14ac:dyDescent="0.2">
      <c r="D484" s="164"/>
    </row>
    <row r="485" spans="4:4" x14ac:dyDescent="0.2">
      <c r="D485" s="164"/>
    </row>
    <row r="486" spans="4:4" x14ac:dyDescent="0.2">
      <c r="D486" s="164"/>
    </row>
    <row r="487" spans="4:4" x14ac:dyDescent="0.2">
      <c r="D487" s="164"/>
    </row>
    <row r="488" spans="4:4" x14ac:dyDescent="0.2">
      <c r="D488" s="164"/>
    </row>
    <row r="489" spans="4:4" x14ac:dyDescent="0.2">
      <c r="D489" s="164"/>
    </row>
    <row r="490" spans="4:4" x14ac:dyDescent="0.2">
      <c r="D490" s="164"/>
    </row>
    <row r="491" spans="4:4" x14ac:dyDescent="0.2">
      <c r="D491" s="164"/>
    </row>
    <row r="492" spans="4:4" x14ac:dyDescent="0.2">
      <c r="D492" s="164"/>
    </row>
    <row r="493" spans="4:4" x14ac:dyDescent="0.2">
      <c r="D493" s="164"/>
    </row>
    <row r="494" spans="4:4" x14ac:dyDescent="0.2">
      <c r="D494" s="164"/>
    </row>
    <row r="495" spans="4:4" x14ac:dyDescent="0.2">
      <c r="D495" s="164"/>
    </row>
    <row r="496" spans="4:4" x14ac:dyDescent="0.2">
      <c r="D496" s="164"/>
    </row>
    <row r="497" spans="4:4" x14ac:dyDescent="0.2">
      <c r="D497" s="164"/>
    </row>
    <row r="498" spans="4:4" x14ac:dyDescent="0.2">
      <c r="D498" s="164"/>
    </row>
    <row r="499" spans="4:4" x14ac:dyDescent="0.2">
      <c r="D499" s="164"/>
    </row>
    <row r="500" spans="4:4" x14ac:dyDescent="0.2">
      <c r="D500" s="164"/>
    </row>
    <row r="501" spans="4:4" x14ac:dyDescent="0.2">
      <c r="D501" s="164"/>
    </row>
    <row r="502" spans="4:4" x14ac:dyDescent="0.2">
      <c r="D502" s="164"/>
    </row>
    <row r="503" spans="4:4" x14ac:dyDescent="0.2">
      <c r="D503" s="164"/>
    </row>
    <row r="504" spans="4:4" x14ac:dyDescent="0.2">
      <c r="D504" s="164"/>
    </row>
    <row r="505" spans="4:4" x14ac:dyDescent="0.2">
      <c r="D505" s="164"/>
    </row>
    <row r="506" spans="4:4" x14ac:dyDescent="0.2">
      <c r="D506" s="164"/>
    </row>
    <row r="507" spans="4:4" x14ac:dyDescent="0.2">
      <c r="D507" s="164"/>
    </row>
    <row r="508" spans="4:4" x14ac:dyDescent="0.2">
      <c r="D508" s="164"/>
    </row>
    <row r="509" spans="4:4" x14ac:dyDescent="0.2">
      <c r="D509" s="164"/>
    </row>
    <row r="510" spans="4:4" x14ac:dyDescent="0.2">
      <c r="D510" s="164"/>
    </row>
    <row r="511" spans="4:4" x14ac:dyDescent="0.2">
      <c r="D511" s="164"/>
    </row>
    <row r="512" spans="4:4" x14ac:dyDescent="0.2">
      <c r="D512" s="164"/>
    </row>
    <row r="513" spans="4:4" x14ac:dyDescent="0.2">
      <c r="D513" s="164"/>
    </row>
    <row r="514" spans="4:4" x14ac:dyDescent="0.2">
      <c r="D514" s="164"/>
    </row>
    <row r="515" spans="4:4" x14ac:dyDescent="0.2">
      <c r="D515" s="164"/>
    </row>
    <row r="516" spans="4:4" x14ac:dyDescent="0.2">
      <c r="D516" s="164"/>
    </row>
    <row r="517" spans="4:4" x14ac:dyDescent="0.2">
      <c r="D517" s="164"/>
    </row>
    <row r="518" spans="4:4" x14ac:dyDescent="0.2">
      <c r="D518" s="164"/>
    </row>
    <row r="519" spans="4:4" x14ac:dyDescent="0.2">
      <c r="D519" s="164"/>
    </row>
    <row r="520" spans="4:4" x14ac:dyDescent="0.2">
      <c r="D520" s="164"/>
    </row>
    <row r="521" spans="4:4" x14ac:dyDescent="0.2">
      <c r="D521" s="164"/>
    </row>
    <row r="522" spans="4:4" x14ac:dyDescent="0.2">
      <c r="D522" s="164"/>
    </row>
    <row r="523" spans="4:4" x14ac:dyDescent="0.2">
      <c r="D523" s="164"/>
    </row>
    <row r="524" spans="4:4" x14ac:dyDescent="0.2">
      <c r="D524" s="164"/>
    </row>
    <row r="525" spans="4:4" x14ac:dyDescent="0.2">
      <c r="D525" s="164"/>
    </row>
    <row r="526" spans="4:4" x14ac:dyDescent="0.2">
      <c r="D526" s="164"/>
    </row>
    <row r="527" spans="4:4" x14ac:dyDescent="0.2">
      <c r="D527" s="164"/>
    </row>
    <row r="528" spans="4:4" x14ac:dyDescent="0.2">
      <c r="D528" s="164"/>
    </row>
    <row r="529" spans="4:4" x14ac:dyDescent="0.2">
      <c r="D529" s="164"/>
    </row>
    <row r="530" spans="4:4" x14ac:dyDescent="0.2">
      <c r="D530" s="164"/>
    </row>
    <row r="531" spans="4:4" x14ac:dyDescent="0.2">
      <c r="D531" s="164"/>
    </row>
    <row r="532" spans="4:4" x14ac:dyDescent="0.2">
      <c r="D532" s="164"/>
    </row>
    <row r="533" spans="4:4" x14ac:dyDescent="0.2">
      <c r="D533" s="164"/>
    </row>
    <row r="534" spans="4:4" x14ac:dyDescent="0.2">
      <c r="D534" s="164"/>
    </row>
    <row r="535" spans="4:4" x14ac:dyDescent="0.2">
      <c r="D535" s="164"/>
    </row>
    <row r="536" spans="4:4" x14ac:dyDescent="0.2">
      <c r="D536" s="164"/>
    </row>
    <row r="537" spans="4:4" x14ac:dyDescent="0.2">
      <c r="D537" s="164"/>
    </row>
    <row r="538" spans="4:4" x14ac:dyDescent="0.2">
      <c r="D538" s="164"/>
    </row>
    <row r="539" spans="4:4" x14ac:dyDescent="0.2">
      <c r="D539" s="164"/>
    </row>
    <row r="540" spans="4:4" x14ac:dyDescent="0.2">
      <c r="D540" s="164"/>
    </row>
    <row r="541" spans="4:4" x14ac:dyDescent="0.2">
      <c r="D541" s="164"/>
    </row>
    <row r="542" spans="4:4" x14ac:dyDescent="0.2">
      <c r="D542" s="164"/>
    </row>
    <row r="543" spans="4:4" x14ac:dyDescent="0.2">
      <c r="D543" s="164"/>
    </row>
    <row r="544" spans="4:4" x14ac:dyDescent="0.2">
      <c r="D544" s="164"/>
    </row>
    <row r="545" spans="4:4" x14ac:dyDescent="0.2">
      <c r="D545" s="164"/>
    </row>
    <row r="546" spans="4:4" x14ac:dyDescent="0.2">
      <c r="D546" s="164"/>
    </row>
    <row r="547" spans="4:4" x14ac:dyDescent="0.2">
      <c r="D547" s="164"/>
    </row>
    <row r="548" spans="4:4" x14ac:dyDescent="0.2">
      <c r="D548" s="164"/>
    </row>
    <row r="549" spans="4:4" x14ac:dyDescent="0.2">
      <c r="D549" s="164"/>
    </row>
    <row r="550" spans="4:4" x14ac:dyDescent="0.2">
      <c r="D550" s="164"/>
    </row>
    <row r="551" spans="4:4" x14ac:dyDescent="0.2">
      <c r="D551" s="164"/>
    </row>
    <row r="552" spans="4:4" x14ac:dyDescent="0.2">
      <c r="D552" s="164"/>
    </row>
    <row r="553" spans="4:4" x14ac:dyDescent="0.2">
      <c r="D553" s="164"/>
    </row>
    <row r="554" spans="4:4" x14ac:dyDescent="0.2">
      <c r="D554" s="164"/>
    </row>
    <row r="555" spans="4:4" x14ac:dyDescent="0.2">
      <c r="D555" s="164"/>
    </row>
    <row r="556" spans="4:4" x14ac:dyDescent="0.2">
      <c r="D556" s="164"/>
    </row>
    <row r="557" spans="4:4" x14ac:dyDescent="0.2">
      <c r="D557" s="164"/>
    </row>
    <row r="558" spans="4:4" x14ac:dyDescent="0.2">
      <c r="D558" s="164"/>
    </row>
    <row r="559" spans="4:4" x14ac:dyDescent="0.2">
      <c r="D559" s="164"/>
    </row>
    <row r="560" spans="4:4" x14ac:dyDescent="0.2">
      <c r="D560" s="164"/>
    </row>
    <row r="561" spans="4:4" x14ac:dyDescent="0.2">
      <c r="D561" s="164"/>
    </row>
    <row r="562" spans="4:4" x14ac:dyDescent="0.2">
      <c r="D562" s="164"/>
    </row>
    <row r="563" spans="4:4" x14ac:dyDescent="0.2">
      <c r="D563" s="164"/>
    </row>
    <row r="564" spans="4:4" x14ac:dyDescent="0.2">
      <c r="D564" s="164"/>
    </row>
    <row r="565" spans="4:4" x14ac:dyDescent="0.2">
      <c r="D565" s="164"/>
    </row>
    <row r="566" spans="4:4" x14ac:dyDescent="0.2">
      <c r="D566" s="164"/>
    </row>
    <row r="567" spans="4:4" x14ac:dyDescent="0.2">
      <c r="D567" s="164"/>
    </row>
    <row r="568" spans="4:4" x14ac:dyDescent="0.2">
      <c r="D568" s="164"/>
    </row>
    <row r="569" spans="4:4" x14ac:dyDescent="0.2">
      <c r="D569" s="164"/>
    </row>
    <row r="570" spans="4:4" x14ac:dyDescent="0.2">
      <c r="D570" s="164"/>
    </row>
    <row r="571" spans="4:4" x14ac:dyDescent="0.2">
      <c r="D571" s="164"/>
    </row>
    <row r="572" spans="4:4" x14ac:dyDescent="0.2">
      <c r="D572" s="164"/>
    </row>
    <row r="573" spans="4:4" x14ac:dyDescent="0.2">
      <c r="D573" s="164"/>
    </row>
    <row r="574" spans="4:4" x14ac:dyDescent="0.2">
      <c r="D574" s="164"/>
    </row>
    <row r="575" spans="4:4" x14ac:dyDescent="0.2">
      <c r="D575" s="164"/>
    </row>
    <row r="576" spans="4:4" x14ac:dyDescent="0.2">
      <c r="D576" s="164"/>
    </row>
    <row r="577" spans="4:4" x14ac:dyDescent="0.2">
      <c r="D577" s="164"/>
    </row>
    <row r="578" spans="4:4" x14ac:dyDescent="0.2">
      <c r="D578" s="164"/>
    </row>
    <row r="579" spans="4:4" x14ac:dyDescent="0.2">
      <c r="D579" s="164"/>
    </row>
    <row r="580" spans="4:4" x14ac:dyDescent="0.2">
      <c r="D580" s="164"/>
    </row>
    <row r="581" spans="4:4" x14ac:dyDescent="0.2">
      <c r="D581" s="164"/>
    </row>
    <row r="582" spans="4:4" x14ac:dyDescent="0.2">
      <c r="D582" s="164"/>
    </row>
    <row r="583" spans="4:4" x14ac:dyDescent="0.2">
      <c r="D583" s="164"/>
    </row>
    <row r="584" spans="4:4" x14ac:dyDescent="0.2">
      <c r="D584" s="164"/>
    </row>
    <row r="585" spans="4:4" x14ac:dyDescent="0.2">
      <c r="D585" s="164"/>
    </row>
    <row r="586" spans="4:4" x14ac:dyDescent="0.2">
      <c r="D586" s="164"/>
    </row>
    <row r="587" spans="4:4" x14ac:dyDescent="0.2">
      <c r="D587" s="164"/>
    </row>
    <row r="588" spans="4:4" x14ac:dyDescent="0.2">
      <c r="D588" s="164"/>
    </row>
    <row r="589" spans="4:4" x14ac:dyDescent="0.2">
      <c r="D589" s="164"/>
    </row>
    <row r="590" spans="4:4" x14ac:dyDescent="0.2">
      <c r="D590" s="164"/>
    </row>
    <row r="591" spans="4:4" x14ac:dyDescent="0.2">
      <c r="D591" s="164"/>
    </row>
    <row r="592" spans="4:4" x14ac:dyDescent="0.2">
      <c r="D592" s="164"/>
    </row>
    <row r="593" spans="4:4" x14ac:dyDescent="0.2">
      <c r="D593" s="164"/>
    </row>
    <row r="594" spans="4:4" x14ac:dyDescent="0.2">
      <c r="D594" s="164"/>
    </row>
    <row r="595" spans="4:4" x14ac:dyDescent="0.2">
      <c r="D595" s="164"/>
    </row>
    <row r="596" spans="4:4" x14ac:dyDescent="0.2">
      <c r="D596" s="164"/>
    </row>
    <row r="597" spans="4:4" x14ac:dyDescent="0.2">
      <c r="D597" s="164"/>
    </row>
    <row r="598" spans="4:4" x14ac:dyDescent="0.2">
      <c r="D598" s="164"/>
    </row>
    <row r="599" spans="4:4" x14ac:dyDescent="0.2">
      <c r="D599" s="164"/>
    </row>
    <row r="600" spans="4:4" x14ac:dyDescent="0.2">
      <c r="D600" s="164"/>
    </row>
    <row r="601" spans="4:4" x14ac:dyDescent="0.2">
      <c r="D601" s="164"/>
    </row>
    <row r="602" spans="4:4" x14ac:dyDescent="0.2">
      <c r="D602" s="164"/>
    </row>
    <row r="603" spans="4:4" x14ac:dyDescent="0.2">
      <c r="D603" s="164"/>
    </row>
    <row r="604" spans="4:4" x14ac:dyDescent="0.2">
      <c r="D604" s="164"/>
    </row>
    <row r="605" spans="4:4" x14ac:dyDescent="0.2">
      <c r="D605" s="164"/>
    </row>
    <row r="606" spans="4:4" x14ac:dyDescent="0.2">
      <c r="D606" s="164"/>
    </row>
    <row r="607" spans="4:4" x14ac:dyDescent="0.2">
      <c r="D607" s="164"/>
    </row>
    <row r="608" spans="4:4" x14ac:dyDescent="0.2">
      <c r="D608" s="164"/>
    </row>
    <row r="609" spans="4:4" x14ac:dyDescent="0.2">
      <c r="D609" s="164"/>
    </row>
    <row r="610" spans="4:4" x14ac:dyDescent="0.2">
      <c r="D610" s="164"/>
    </row>
    <row r="611" spans="4:4" x14ac:dyDescent="0.2">
      <c r="D611" s="164"/>
    </row>
    <row r="612" spans="4:4" x14ac:dyDescent="0.2">
      <c r="D612" s="164"/>
    </row>
    <row r="613" spans="4:4" x14ac:dyDescent="0.2">
      <c r="D613" s="164"/>
    </row>
    <row r="614" spans="4:4" x14ac:dyDescent="0.2">
      <c r="D614" s="164"/>
    </row>
    <row r="615" spans="4:4" x14ac:dyDescent="0.2">
      <c r="D615" s="164"/>
    </row>
    <row r="616" spans="4:4" x14ac:dyDescent="0.2">
      <c r="D616" s="164"/>
    </row>
    <row r="617" spans="4:4" x14ac:dyDescent="0.2">
      <c r="D617" s="164"/>
    </row>
    <row r="618" spans="4:4" x14ac:dyDescent="0.2">
      <c r="D618" s="164"/>
    </row>
    <row r="619" spans="4:4" x14ac:dyDescent="0.2">
      <c r="D619" s="164"/>
    </row>
    <row r="620" spans="4:4" x14ac:dyDescent="0.2">
      <c r="D620" s="164"/>
    </row>
    <row r="621" spans="4:4" x14ac:dyDescent="0.2">
      <c r="D621" s="164"/>
    </row>
    <row r="622" spans="4:4" x14ac:dyDescent="0.2">
      <c r="D622" s="164"/>
    </row>
    <row r="623" spans="4:4" x14ac:dyDescent="0.2">
      <c r="D623" s="164"/>
    </row>
    <row r="624" spans="4:4" x14ac:dyDescent="0.2">
      <c r="D624" s="164"/>
    </row>
    <row r="625" spans="4:4" x14ac:dyDescent="0.2">
      <c r="D625" s="164"/>
    </row>
    <row r="626" spans="4:4" x14ac:dyDescent="0.2">
      <c r="D626" s="164"/>
    </row>
    <row r="627" spans="4:4" x14ac:dyDescent="0.2">
      <c r="D627" s="164"/>
    </row>
    <row r="628" spans="4:4" x14ac:dyDescent="0.2">
      <c r="D628" s="164"/>
    </row>
    <row r="629" spans="4:4" x14ac:dyDescent="0.2">
      <c r="D629" s="164"/>
    </row>
    <row r="630" spans="4:4" x14ac:dyDescent="0.2">
      <c r="D630" s="164"/>
    </row>
    <row r="631" spans="4:4" x14ac:dyDescent="0.2">
      <c r="D631" s="164"/>
    </row>
    <row r="632" spans="4:4" x14ac:dyDescent="0.2">
      <c r="D632" s="164"/>
    </row>
    <row r="633" spans="4:4" x14ac:dyDescent="0.2">
      <c r="D633" s="164"/>
    </row>
    <row r="634" spans="4:4" x14ac:dyDescent="0.2">
      <c r="D634" s="164"/>
    </row>
    <row r="635" spans="4:4" x14ac:dyDescent="0.2">
      <c r="D635" s="164"/>
    </row>
    <row r="636" spans="4:4" x14ac:dyDescent="0.2">
      <c r="D636" s="164"/>
    </row>
    <row r="637" spans="4:4" x14ac:dyDescent="0.2">
      <c r="D637" s="164"/>
    </row>
    <row r="638" spans="4:4" x14ac:dyDescent="0.2">
      <c r="D638" s="164"/>
    </row>
    <row r="639" spans="4:4" x14ac:dyDescent="0.2">
      <c r="D639" s="164"/>
    </row>
    <row r="640" spans="4:4" x14ac:dyDescent="0.2">
      <c r="D640" s="164"/>
    </row>
    <row r="641" spans="4:4" x14ac:dyDescent="0.2">
      <c r="D641" s="164"/>
    </row>
    <row r="642" spans="4:4" x14ac:dyDescent="0.2">
      <c r="D642" s="164"/>
    </row>
    <row r="643" spans="4:4" x14ac:dyDescent="0.2">
      <c r="D643" s="164"/>
    </row>
    <row r="644" spans="4:4" x14ac:dyDescent="0.2">
      <c r="D644" s="164"/>
    </row>
    <row r="645" spans="4:4" x14ac:dyDescent="0.2">
      <c r="D645" s="164"/>
    </row>
    <row r="646" spans="4:4" x14ac:dyDescent="0.2">
      <c r="D646" s="164"/>
    </row>
    <row r="647" spans="4:4" x14ac:dyDescent="0.2">
      <c r="D647" s="164"/>
    </row>
    <row r="648" spans="4:4" x14ac:dyDescent="0.2">
      <c r="D648" s="164"/>
    </row>
    <row r="649" spans="4:4" x14ac:dyDescent="0.2">
      <c r="D649" s="164"/>
    </row>
    <row r="650" spans="4:4" x14ac:dyDescent="0.2">
      <c r="D650" s="164"/>
    </row>
    <row r="651" spans="4:4" x14ac:dyDescent="0.2">
      <c r="D651" s="164"/>
    </row>
    <row r="652" spans="4:4" x14ac:dyDescent="0.2">
      <c r="D652" s="164"/>
    </row>
    <row r="653" spans="4:4" x14ac:dyDescent="0.2">
      <c r="D653" s="164"/>
    </row>
    <row r="654" spans="4:4" x14ac:dyDescent="0.2">
      <c r="D654" s="164"/>
    </row>
    <row r="655" spans="4:4" x14ac:dyDescent="0.2">
      <c r="D655" s="164"/>
    </row>
    <row r="656" spans="4:4" x14ac:dyDescent="0.2">
      <c r="D656" s="164"/>
    </row>
    <row r="657" spans="4:4" x14ac:dyDescent="0.2">
      <c r="D657" s="164"/>
    </row>
    <row r="658" spans="4:4" x14ac:dyDescent="0.2">
      <c r="D658" s="164"/>
    </row>
    <row r="659" spans="4:4" x14ac:dyDescent="0.2">
      <c r="D659" s="164"/>
    </row>
    <row r="660" spans="4:4" x14ac:dyDescent="0.2">
      <c r="D660" s="164"/>
    </row>
    <row r="661" spans="4:4" x14ac:dyDescent="0.2">
      <c r="D661" s="164"/>
    </row>
    <row r="662" spans="4:4" x14ac:dyDescent="0.2">
      <c r="D662" s="164"/>
    </row>
    <row r="663" spans="4:4" x14ac:dyDescent="0.2">
      <c r="D663" s="164"/>
    </row>
    <row r="664" spans="4:4" x14ac:dyDescent="0.2">
      <c r="D664" s="164"/>
    </row>
    <row r="665" spans="4:4" x14ac:dyDescent="0.2">
      <c r="D665" s="164"/>
    </row>
    <row r="666" spans="4:4" x14ac:dyDescent="0.2">
      <c r="D666" s="164"/>
    </row>
    <row r="667" spans="4:4" x14ac:dyDescent="0.2">
      <c r="D667" s="164"/>
    </row>
    <row r="668" spans="4:4" x14ac:dyDescent="0.2">
      <c r="D668" s="164"/>
    </row>
    <row r="669" spans="4:4" x14ac:dyDescent="0.2">
      <c r="D669" s="164"/>
    </row>
    <row r="670" spans="4:4" x14ac:dyDescent="0.2">
      <c r="D670" s="164"/>
    </row>
    <row r="671" spans="4:4" x14ac:dyDescent="0.2">
      <c r="D671" s="164"/>
    </row>
    <row r="672" spans="4:4" x14ac:dyDescent="0.2">
      <c r="D672" s="164"/>
    </row>
    <row r="673" spans="4:4" x14ac:dyDescent="0.2">
      <c r="D673" s="164"/>
    </row>
    <row r="674" spans="4:4" x14ac:dyDescent="0.2">
      <c r="D674" s="164"/>
    </row>
    <row r="675" spans="4:4" x14ac:dyDescent="0.2">
      <c r="D675" s="164"/>
    </row>
    <row r="676" spans="4:4" x14ac:dyDescent="0.2">
      <c r="D676" s="164"/>
    </row>
    <row r="677" spans="4:4" x14ac:dyDescent="0.2">
      <c r="D677" s="164"/>
    </row>
    <row r="678" spans="4:4" x14ac:dyDescent="0.2">
      <c r="D678" s="164"/>
    </row>
    <row r="679" spans="4:4" x14ac:dyDescent="0.2">
      <c r="D679" s="164"/>
    </row>
    <row r="680" spans="4:4" x14ac:dyDescent="0.2">
      <c r="D680" s="164"/>
    </row>
    <row r="681" spans="4:4" x14ac:dyDescent="0.2">
      <c r="D681" s="164"/>
    </row>
    <row r="682" spans="4:4" x14ac:dyDescent="0.2">
      <c r="D682" s="164"/>
    </row>
    <row r="683" spans="4:4" x14ac:dyDescent="0.2">
      <c r="D683" s="164"/>
    </row>
    <row r="684" spans="4:4" x14ac:dyDescent="0.2">
      <c r="D684" s="164"/>
    </row>
    <row r="685" spans="4:4" x14ac:dyDescent="0.2">
      <c r="D685" s="164"/>
    </row>
    <row r="686" spans="4:4" x14ac:dyDescent="0.2">
      <c r="D686" s="164"/>
    </row>
    <row r="687" spans="4:4" x14ac:dyDescent="0.2">
      <c r="D687" s="164"/>
    </row>
    <row r="688" spans="4:4" x14ac:dyDescent="0.2">
      <c r="D688" s="164"/>
    </row>
    <row r="689" spans="4:4" x14ac:dyDescent="0.2">
      <c r="D689" s="164"/>
    </row>
    <row r="690" spans="4:4" x14ac:dyDescent="0.2">
      <c r="D690" s="164"/>
    </row>
    <row r="691" spans="4:4" x14ac:dyDescent="0.2">
      <c r="D691" s="164"/>
    </row>
    <row r="692" spans="4:4" x14ac:dyDescent="0.2">
      <c r="D692" s="164"/>
    </row>
    <row r="693" spans="4:4" x14ac:dyDescent="0.2">
      <c r="D693" s="164"/>
    </row>
    <row r="694" spans="4:4" x14ac:dyDescent="0.2">
      <c r="D694" s="164"/>
    </row>
    <row r="695" spans="4:4" x14ac:dyDescent="0.2">
      <c r="D695" s="164"/>
    </row>
    <row r="696" spans="4:4" x14ac:dyDescent="0.2">
      <c r="D696" s="164"/>
    </row>
    <row r="697" spans="4:4" x14ac:dyDescent="0.2">
      <c r="D697" s="164"/>
    </row>
    <row r="698" spans="4:4" x14ac:dyDescent="0.2">
      <c r="D698" s="164"/>
    </row>
    <row r="699" spans="4:4" x14ac:dyDescent="0.2">
      <c r="D699" s="164"/>
    </row>
    <row r="700" spans="4:4" x14ac:dyDescent="0.2">
      <c r="D700" s="164"/>
    </row>
    <row r="701" spans="4:4" x14ac:dyDescent="0.2">
      <c r="D701" s="164"/>
    </row>
    <row r="702" spans="4:4" x14ac:dyDescent="0.2">
      <c r="D702" s="164"/>
    </row>
    <row r="703" spans="4:4" x14ac:dyDescent="0.2">
      <c r="D703" s="164"/>
    </row>
    <row r="704" spans="4:4" x14ac:dyDescent="0.2">
      <c r="D704" s="164"/>
    </row>
    <row r="705" spans="4:4" x14ac:dyDescent="0.2">
      <c r="D705" s="164"/>
    </row>
    <row r="706" spans="4:4" x14ac:dyDescent="0.2">
      <c r="D706" s="164"/>
    </row>
    <row r="707" spans="4:4" x14ac:dyDescent="0.2">
      <c r="D707" s="164"/>
    </row>
    <row r="708" spans="4:4" x14ac:dyDescent="0.2">
      <c r="D708" s="164"/>
    </row>
    <row r="709" spans="4:4" x14ac:dyDescent="0.2">
      <c r="D709" s="164"/>
    </row>
    <row r="710" spans="4:4" x14ac:dyDescent="0.2">
      <c r="D710" s="164"/>
    </row>
    <row r="711" spans="4:4" x14ac:dyDescent="0.2">
      <c r="D711" s="164"/>
    </row>
    <row r="712" spans="4:4" x14ac:dyDescent="0.2">
      <c r="D712" s="164"/>
    </row>
    <row r="713" spans="4:4" x14ac:dyDescent="0.2">
      <c r="D713" s="164"/>
    </row>
    <row r="714" spans="4:4" x14ac:dyDescent="0.2">
      <c r="D714" s="164"/>
    </row>
    <row r="715" spans="4:4" x14ac:dyDescent="0.2">
      <c r="D715" s="164"/>
    </row>
    <row r="716" spans="4:4" x14ac:dyDescent="0.2">
      <c r="D716" s="164"/>
    </row>
    <row r="717" spans="4:4" x14ac:dyDescent="0.2">
      <c r="D717" s="164"/>
    </row>
    <row r="718" spans="4:4" x14ac:dyDescent="0.2">
      <c r="D718" s="164"/>
    </row>
    <row r="719" spans="4:4" x14ac:dyDescent="0.2">
      <c r="D719" s="164"/>
    </row>
    <row r="720" spans="4:4" x14ac:dyDescent="0.2">
      <c r="D720" s="164"/>
    </row>
    <row r="721" spans="4:4" x14ac:dyDescent="0.2">
      <c r="D721" s="164"/>
    </row>
    <row r="722" spans="4:4" x14ac:dyDescent="0.2">
      <c r="D722" s="164"/>
    </row>
    <row r="723" spans="4:4" x14ac:dyDescent="0.2">
      <c r="D723" s="164"/>
    </row>
    <row r="724" spans="4:4" x14ac:dyDescent="0.2">
      <c r="D724" s="164"/>
    </row>
    <row r="725" spans="4:4" x14ac:dyDescent="0.2">
      <c r="D725" s="164"/>
    </row>
    <row r="726" spans="4:4" x14ac:dyDescent="0.2">
      <c r="D726" s="164"/>
    </row>
    <row r="727" spans="4:4" x14ac:dyDescent="0.2">
      <c r="D727" s="164"/>
    </row>
    <row r="728" spans="4:4" x14ac:dyDescent="0.2">
      <c r="D728" s="164"/>
    </row>
    <row r="729" spans="4:4" x14ac:dyDescent="0.2">
      <c r="D729" s="164"/>
    </row>
    <row r="730" spans="4:4" x14ac:dyDescent="0.2">
      <c r="D730" s="164"/>
    </row>
    <row r="731" spans="4:4" x14ac:dyDescent="0.2">
      <c r="D731" s="164"/>
    </row>
    <row r="732" spans="4:4" x14ac:dyDescent="0.2">
      <c r="D732" s="164"/>
    </row>
    <row r="733" spans="4:4" x14ac:dyDescent="0.2">
      <c r="D733" s="164"/>
    </row>
    <row r="734" spans="4:4" x14ac:dyDescent="0.2">
      <c r="D734" s="164"/>
    </row>
    <row r="735" spans="4:4" x14ac:dyDescent="0.2">
      <c r="D735" s="164"/>
    </row>
    <row r="736" spans="4:4" x14ac:dyDescent="0.2">
      <c r="D736" s="164"/>
    </row>
    <row r="737" spans="4:4" x14ac:dyDescent="0.2">
      <c r="D737" s="164"/>
    </row>
    <row r="738" spans="4:4" x14ac:dyDescent="0.2">
      <c r="D738" s="164"/>
    </row>
    <row r="739" spans="4:4" x14ac:dyDescent="0.2">
      <c r="D739" s="164"/>
    </row>
    <row r="740" spans="4:4" x14ac:dyDescent="0.2">
      <c r="D740" s="164"/>
    </row>
    <row r="741" spans="4:4" x14ac:dyDescent="0.2">
      <c r="D741" s="164"/>
    </row>
    <row r="742" spans="4:4" x14ac:dyDescent="0.2">
      <c r="D742" s="164"/>
    </row>
    <row r="743" spans="4:4" x14ac:dyDescent="0.2">
      <c r="D743" s="164"/>
    </row>
    <row r="744" spans="4:4" x14ac:dyDescent="0.2">
      <c r="D744" s="164"/>
    </row>
    <row r="745" spans="4:4" x14ac:dyDescent="0.2">
      <c r="D745" s="164"/>
    </row>
    <row r="746" spans="4:4" x14ac:dyDescent="0.2">
      <c r="D746" s="164"/>
    </row>
    <row r="747" spans="4:4" x14ac:dyDescent="0.2">
      <c r="D747" s="164"/>
    </row>
    <row r="748" spans="4:4" x14ac:dyDescent="0.2">
      <c r="D748" s="164"/>
    </row>
    <row r="749" spans="4:4" x14ac:dyDescent="0.2">
      <c r="D749" s="164"/>
    </row>
    <row r="750" spans="4:4" x14ac:dyDescent="0.2">
      <c r="D750" s="164"/>
    </row>
    <row r="751" spans="4:4" x14ac:dyDescent="0.2">
      <c r="D751" s="164"/>
    </row>
    <row r="752" spans="4:4" x14ac:dyDescent="0.2">
      <c r="D752" s="164"/>
    </row>
    <row r="753" spans="4:4" x14ac:dyDescent="0.2">
      <c r="D753" s="164"/>
    </row>
    <row r="754" spans="4:4" x14ac:dyDescent="0.2">
      <c r="D754" s="164"/>
    </row>
    <row r="755" spans="4:4" x14ac:dyDescent="0.2">
      <c r="D755" s="164"/>
    </row>
    <row r="756" spans="4:4" x14ac:dyDescent="0.2">
      <c r="D756" s="164"/>
    </row>
    <row r="757" spans="4:4" x14ac:dyDescent="0.2">
      <c r="D757" s="164"/>
    </row>
    <row r="758" spans="4:4" x14ac:dyDescent="0.2">
      <c r="D758" s="164"/>
    </row>
    <row r="759" spans="4:4" x14ac:dyDescent="0.2">
      <c r="D759" s="164"/>
    </row>
    <row r="760" spans="4:4" x14ac:dyDescent="0.2">
      <c r="D760" s="164"/>
    </row>
    <row r="761" spans="4:4" x14ac:dyDescent="0.2">
      <c r="D761" s="164"/>
    </row>
    <row r="762" spans="4:4" x14ac:dyDescent="0.2">
      <c r="D762" s="164"/>
    </row>
    <row r="763" spans="4:4" x14ac:dyDescent="0.2">
      <c r="D763" s="164"/>
    </row>
    <row r="764" spans="4:4" x14ac:dyDescent="0.2">
      <c r="D764" s="164"/>
    </row>
    <row r="765" spans="4:4" x14ac:dyDescent="0.2">
      <c r="D765" s="164"/>
    </row>
    <row r="766" spans="4:4" x14ac:dyDescent="0.2">
      <c r="D766" s="164"/>
    </row>
    <row r="767" spans="4:4" x14ac:dyDescent="0.2">
      <c r="D767" s="164"/>
    </row>
    <row r="768" spans="4:4" x14ac:dyDescent="0.2">
      <c r="D768" s="164"/>
    </row>
    <row r="769" spans="4:4" x14ac:dyDescent="0.2">
      <c r="D769" s="164"/>
    </row>
    <row r="770" spans="4:4" x14ac:dyDescent="0.2">
      <c r="D770" s="164"/>
    </row>
    <row r="771" spans="4:4" x14ac:dyDescent="0.2">
      <c r="D771" s="164"/>
    </row>
    <row r="772" spans="4:4" x14ac:dyDescent="0.2">
      <c r="D772" s="164"/>
    </row>
    <row r="773" spans="4:4" x14ac:dyDescent="0.2">
      <c r="D773" s="164"/>
    </row>
    <row r="774" spans="4:4" x14ac:dyDescent="0.2">
      <c r="D774" s="164"/>
    </row>
    <row r="775" spans="4:4" x14ac:dyDescent="0.2">
      <c r="D775" s="164"/>
    </row>
    <row r="776" spans="4:4" x14ac:dyDescent="0.2">
      <c r="D776" s="164"/>
    </row>
    <row r="777" spans="4:4" x14ac:dyDescent="0.2">
      <c r="D777" s="164"/>
    </row>
    <row r="778" spans="4:4" x14ac:dyDescent="0.2">
      <c r="D778" s="164"/>
    </row>
    <row r="779" spans="4:4" x14ac:dyDescent="0.2">
      <c r="D779" s="164"/>
    </row>
    <row r="780" spans="4:4" x14ac:dyDescent="0.2">
      <c r="D780" s="164"/>
    </row>
    <row r="781" spans="4:4" x14ac:dyDescent="0.2">
      <c r="D781" s="164"/>
    </row>
    <row r="782" spans="4:4" x14ac:dyDescent="0.2">
      <c r="D782" s="164"/>
    </row>
    <row r="783" spans="4:4" x14ac:dyDescent="0.2">
      <c r="D783" s="164"/>
    </row>
    <row r="784" spans="4:4" x14ac:dyDescent="0.2">
      <c r="D784" s="164"/>
    </row>
    <row r="785" spans="4:4" x14ac:dyDescent="0.2">
      <c r="D785" s="164"/>
    </row>
    <row r="786" spans="4:4" x14ac:dyDescent="0.2">
      <c r="D786" s="164"/>
    </row>
    <row r="787" spans="4:4" x14ac:dyDescent="0.2">
      <c r="D787" s="164"/>
    </row>
    <row r="788" spans="4:4" x14ac:dyDescent="0.2">
      <c r="D788" s="164"/>
    </row>
    <row r="789" spans="4:4" x14ac:dyDescent="0.2">
      <c r="D789" s="164"/>
    </row>
    <row r="790" spans="4:4" x14ac:dyDescent="0.2">
      <c r="D790" s="164"/>
    </row>
    <row r="791" spans="4:4" x14ac:dyDescent="0.2">
      <c r="D791" s="164"/>
    </row>
    <row r="792" spans="4:4" x14ac:dyDescent="0.2">
      <c r="D792" s="164"/>
    </row>
    <row r="793" spans="4:4" x14ac:dyDescent="0.2">
      <c r="D793" s="164"/>
    </row>
    <row r="794" spans="4:4" x14ac:dyDescent="0.2">
      <c r="D794" s="164"/>
    </row>
    <row r="795" spans="4:4" x14ac:dyDescent="0.2">
      <c r="D795" s="164"/>
    </row>
    <row r="796" spans="4:4" x14ac:dyDescent="0.2">
      <c r="D796" s="164"/>
    </row>
    <row r="797" spans="4:4" x14ac:dyDescent="0.2">
      <c r="D797" s="164"/>
    </row>
    <row r="798" spans="4:4" x14ac:dyDescent="0.2">
      <c r="D798" s="164"/>
    </row>
    <row r="799" spans="4:4" x14ac:dyDescent="0.2">
      <c r="D799" s="164"/>
    </row>
    <row r="800" spans="4:4" x14ac:dyDescent="0.2">
      <c r="D800" s="164"/>
    </row>
    <row r="801" spans="4:4" x14ac:dyDescent="0.2">
      <c r="D801" s="164"/>
    </row>
    <row r="802" spans="4:4" x14ac:dyDescent="0.2">
      <c r="D802" s="164"/>
    </row>
    <row r="803" spans="4:4" x14ac:dyDescent="0.2">
      <c r="D803" s="164"/>
    </row>
    <row r="804" spans="4:4" x14ac:dyDescent="0.2">
      <c r="D804" s="164"/>
    </row>
    <row r="805" spans="4:4" x14ac:dyDescent="0.2">
      <c r="D805" s="164"/>
    </row>
    <row r="806" spans="4:4" x14ac:dyDescent="0.2">
      <c r="D806" s="164"/>
    </row>
    <row r="807" spans="4:4" x14ac:dyDescent="0.2">
      <c r="D807" s="164"/>
    </row>
    <row r="808" spans="4:4" x14ac:dyDescent="0.2">
      <c r="D808" s="164"/>
    </row>
    <row r="809" spans="4:4" x14ac:dyDescent="0.2">
      <c r="D809" s="164"/>
    </row>
    <row r="810" spans="4:4" x14ac:dyDescent="0.2">
      <c r="D810" s="164"/>
    </row>
    <row r="811" spans="4:4" x14ac:dyDescent="0.2">
      <c r="D811" s="164"/>
    </row>
    <row r="812" spans="4:4" x14ac:dyDescent="0.2">
      <c r="D812" s="164"/>
    </row>
    <row r="813" spans="4:4" x14ac:dyDescent="0.2">
      <c r="D813" s="164"/>
    </row>
    <row r="814" spans="4:4" x14ac:dyDescent="0.2">
      <c r="D814" s="164"/>
    </row>
    <row r="815" spans="4:4" x14ac:dyDescent="0.2">
      <c r="D815" s="164"/>
    </row>
    <row r="816" spans="4:4" x14ac:dyDescent="0.2">
      <c r="D816" s="164"/>
    </row>
    <row r="817" spans="4:4" x14ac:dyDescent="0.2">
      <c r="D817" s="164"/>
    </row>
    <row r="818" spans="4:4" x14ac:dyDescent="0.2">
      <c r="D818" s="164"/>
    </row>
    <row r="819" spans="4:4" x14ac:dyDescent="0.2">
      <c r="D819" s="164"/>
    </row>
    <row r="820" spans="4:4" x14ac:dyDescent="0.2">
      <c r="D820" s="164"/>
    </row>
    <row r="821" spans="4:4" x14ac:dyDescent="0.2">
      <c r="D821" s="164"/>
    </row>
    <row r="822" spans="4:4" x14ac:dyDescent="0.2">
      <c r="D822" s="164"/>
    </row>
    <row r="823" spans="4:4" x14ac:dyDescent="0.2">
      <c r="D823" s="164"/>
    </row>
    <row r="824" spans="4:4" x14ac:dyDescent="0.2">
      <c r="D824" s="164"/>
    </row>
    <row r="825" spans="4:4" x14ac:dyDescent="0.2">
      <c r="D825" s="164"/>
    </row>
    <row r="826" spans="4:4" x14ac:dyDescent="0.2">
      <c r="D826" s="164"/>
    </row>
    <row r="827" spans="4:4" x14ac:dyDescent="0.2">
      <c r="D827" s="164"/>
    </row>
    <row r="828" spans="4:4" x14ac:dyDescent="0.2">
      <c r="D828" s="164"/>
    </row>
    <row r="829" spans="4:4" x14ac:dyDescent="0.2">
      <c r="D829" s="164"/>
    </row>
    <row r="830" spans="4:4" x14ac:dyDescent="0.2">
      <c r="D830" s="164"/>
    </row>
    <row r="831" spans="4:4" x14ac:dyDescent="0.2">
      <c r="D831" s="164"/>
    </row>
    <row r="832" spans="4:4" x14ac:dyDescent="0.2">
      <c r="D832" s="164"/>
    </row>
    <row r="833" spans="4:4" x14ac:dyDescent="0.2">
      <c r="D833" s="164"/>
    </row>
    <row r="834" spans="4:4" x14ac:dyDescent="0.2">
      <c r="D834" s="164"/>
    </row>
    <row r="835" spans="4:4" x14ac:dyDescent="0.2">
      <c r="D835" s="164"/>
    </row>
    <row r="836" spans="4:4" x14ac:dyDescent="0.2">
      <c r="D836" s="164"/>
    </row>
    <row r="837" spans="4:4" x14ac:dyDescent="0.2">
      <c r="D837" s="164"/>
    </row>
    <row r="838" spans="4:4" x14ac:dyDescent="0.2">
      <c r="D838" s="164"/>
    </row>
    <row r="839" spans="4:4" x14ac:dyDescent="0.2">
      <c r="D839" s="164"/>
    </row>
    <row r="840" spans="4:4" x14ac:dyDescent="0.2">
      <c r="D840" s="164"/>
    </row>
    <row r="841" spans="4:4" x14ac:dyDescent="0.2">
      <c r="D841" s="164"/>
    </row>
    <row r="842" spans="4:4" x14ac:dyDescent="0.2">
      <c r="D842" s="164"/>
    </row>
    <row r="843" spans="4:4" x14ac:dyDescent="0.2">
      <c r="D843" s="164"/>
    </row>
    <row r="844" spans="4:4" x14ac:dyDescent="0.2">
      <c r="D844" s="164"/>
    </row>
    <row r="845" spans="4:4" x14ac:dyDescent="0.2">
      <c r="D845" s="164"/>
    </row>
    <row r="846" spans="4:4" x14ac:dyDescent="0.2">
      <c r="D846" s="164"/>
    </row>
    <row r="847" spans="4:4" x14ac:dyDescent="0.2">
      <c r="D847" s="164"/>
    </row>
    <row r="848" spans="4:4" x14ac:dyDescent="0.2">
      <c r="D848" s="164"/>
    </row>
    <row r="849" spans="4:4" x14ac:dyDescent="0.2">
      <c r="D849" s="164"/>
    </row>
    <row r="850" spans="4:4" x14ac:dyDescent="0.2">
      <c r="D850" s="164"/>
    </row>
    <row r="851" spans="4:4" x14ac:dyDescent="0.2">
      <c r="D851" s="164"/>
    </row>
    <row r="852" spans="4:4" x14ac:dyDescent="0.2">
      <c r="D852" s="164"/>
    </row>
    <row r="853" spans="4:4" x14ac:dyDescent="0.2">
      <c r="D853" s="164"/>
    </row>
    <row r="854" spans="4:4" x14ac:dyDescent="0.2">
      <c r="D854" s="164"/>
    </row>
    <row r="855" spans="4:4" x14ac:dyDescent="0.2">
      <c r="D855" s="164"/>
    </row>
    <row r="856" spans="4:4" x14ac:dyDescent="0.2">
      <c r="D856" s="164"/>
    </row>
    <row r="857" spans="4:4" x14ac:dyDescent="0.2">
      <c r="D857" s="164"/>
    </row>
    <row r="858" spans="4:4" x14ac:dyDescent="0.2">
      <c r="D858" s="164"/>
    </row>
    <row r="859" spans="4:4" x14ac:dyDescent="0.2">
      <c r="D859" s="164"/>
    </row>
    <row r="860" spans="4:4" x14ac:dyDescent="0.2">
      <c r="D860" s="164"/>
    </row>
    <row r="861" spans="4:4" x14ac:dyDescent="0.2">
      <c r="D861" s="164"/>
    </row>
    <row r="862" spans="4:4" x14ac:dyDescent="0.2">
      <c r="D862" s="164"/>
    </row>
    <row r="863" spans="4:4" x14ac:dyDescent="0.2">
      <c r="D863" s="164"/>
    </row>
    <row r="864" spans="4:4" x14ac:dyDescent="0.2">
      <c r="D864" s="164"/>
    </row>
    <row r="865" spans="4:4" x14ac:dyDescent="0.2">
      <c r="D865" s="164"/>
    </row>
    <row r="866" spans="4:4" x14ac:dyDescent="0.2">
      <c r="D866" s="164"/>
    </row>
    <row r="867" spans="4:4" x14ac:dyDescent="0.2">
      <c r="D867" s="164"/>
    </row>
    <row r="868" spans="4:4" x14ac:dyDescent="0.2">
      <c r="D868" s="164"/>
    </row>
    <row r="869" spans="4:4" x14ac:dyDescent="0.2">
      <c r="D869" s="164"/>
    </row>
    <row r="870" spans="4:4" x14ac:dyDescent="0.2">
      <c r="D870" s="164"/>
    </row>
    <row r="871" spans="4:4" x14ac:dyDescent="0.2">
      <c r="D871" s="164"/>
    </row>
    <row r="872" spans="4:4" x14ac:dyDescent="0.2">
      <c r="D872" s="164"/>
    </row>
    <row r="873" spans="4:4" x14ac:dyDescent="0.2">
      <c r="D873" s="164"/>
    </row>
    <row r="874" spans="4:4" x14ac:dyDescent="0.2">
      <c r="D874" s="164"/>
    </row>
    <row r="875" spans="4:4" x14ac:dyDescent="0.2">
      <c r="D875" s="164"/>
    </row>
    <row r="876" spans="4:4" x14ac:dyDescent="0.2">
      <c r="D876" s="164"/>
    </row>
    <row r="877" spans="4:4" x14ac:dyDescent="0.2">
      <c r="D877" s="164"/>
    </row>
    <row r="878" spans="4:4" x14ac:dyDescent="0.2">
      <c r="D878" s="164"/>
    </row>
    <row r="879" spans="4:4" x14ac:dyDescent="0.2">
      <c r="D879" s="164"/>
    </row>
    <row r="880" spans="4:4" x14ac:dyDescent="0.2">
      <c r="D880" s="164"/>
    </row>
    <row r="881" spans="4:4" x14ac:dyDescent="0.2">
      <c r="D881" s="164"/>
    </row>
    <row r="882" spans="4:4" x14ac:dyDescent="0.2">
      <c r="D882" s="164"/>
    </row>
    <row r="883" spans="4:4" x14ac:dyDescent="0.2">
      <c r="D883" s="164"/>
    </row>
    <row r="884" spans="4:4" x14ac:dyDescent="0.2">
      <c r="D884" s="164"/>
    </row>
    <row r="885" spans="4:4" x14ac:dyDescent="0.2">
      <c r="D885" s="164"/>
    </row>
    <row r="886" spans="4:4" x14ac:dyDescent="0.2">
      <c r="D886" s="164"/>
    </row>
    <row r="887" spans="4:4" x14ac:dyDescent="0.2">
      <c r="D887" s="164"/>
    </row>
    <row r="888" spans="4:4" x14ac:dyDescent="0.2">
      <c r="D888" s="164"/>
    </row>
    <row r="889" spans="4:4" x14ac:dyDescent="0.2">
      <c r="D889" s="164"/>
    </row>
    <row r="890" spans="4:4" x14ac:dyDescent="0.2">
      <c r="D890" s="164"/>
    </row>
    <row r="891" spans="4:4" x14ac:dyDescent="0.2">
      <c r="D891" s="164"/>
    </row>
    <row r="892" spans="4:4" x14ac:dyDescent="0.2">
      <c r="D892" s="164"/>
    </row>
    <row r="893" spans="4:4" x14ac:dyDescent="0.2">
      <c r="D893" s="164"/>
    </row>
    <row r="894" spans="4:4" x14ac:dyDescent="0.2">
      <c r="D894" s="164"/>
    </row>
    <row r="895" spans="4:4" x14ac:dyDescent="0.2">
      <c r="D895" s="164"/>
    </row>
    <row r="896" spans="4:4" x14ac:dyDescent="0.2">
      <c r="D896" s="164"/>
    </row>
    <row r="897" spans="4:4" x14ac:dyDescent="0.2">
      <c r="D897" s="164"/>
    </row>
    <row r="898" spans="4:4" x14ac:dyDescent="0.2">
      <c r="D898" s="164"/>
    </row>
    <row r="899" spans="4:4" x14ac:dyDescent="0.2">
      <c r="D899" s="164"/>
    </row>
    <row r="900" spans="4:4" x14ac:dyDescent="0.2">
      <c r="D900" s="164"/>
    </row>
    <row r="901" spans="4:4" x14ac:dyDescent="0.2">
      <c r="D901" s="164"/>
    </row>
    <row r="902" spans="4:4" x14ac:dyDescent="0.2">
      <c r="D902" s="164"/>
    </row>
    <row r="903" spans="4:4" x14ac:dyDescent="0.2">
      <c r="D903" s="164"/>
    </row>
    <row r="904" spans="4:4" x14ac:dyDescent="0.2">
      <c r="D904" s="164"/>
    </row>
    <row r="905" spans="4:4" x14ac:dyDescent="0.2">
      <c r="D905" s="164"/>
    </row>
    <row r="906" spans="4:4" x14ac:dyDescent="0.2">
      <c r="D906" s="164"/>
    </row>
    <row r="907" spans="4:4" x14ac:dyDescent="0.2">
      <c r="D907" s="164"/>
    </row>
    <row r="908" spans="4:4" x14ac:dyDescent="0.2">
      <c r="D908" s="164"/>
    </row>
    <row r="909" spans="4:4" x14ac:dyDescent="0.2">
      <c r="D909" s="164"/>
    </row>
    <row r="910" spans="4:4" x14ac:dyDescent="0.2">
      <c r="D910" s="164"/>
    </row>
    <row r="911" spans="4:4" x14ac:dyDescent="0.2">
      <c r="D911" s="164"/>
    </row>
    <row r="912" spans="4:4" x14ac:dyDescent="0.2">
      <c r="D912" s="164"/>
    </row>
    <row r="913" spans="4:4" x14ac:dyDescent="0.2">
      <c r="D913" s="164"/>
    </row>
    <row r="914" spans="4:4" x14ac:dyDescent="0.2">
      <c r="D914" s="164"/>
    </row>
    <row r="915" spans="4:4" x14ac:dyDescent="0.2">
      <c r="D915" s="164"/>
    </row>
    <row r="916" spans="4:4" x14ac:dyDescent="0.2">
      <c r="D916" s="164"/>
    </row>
    <row r="917" spans="4:4" x14ac:dyDescent="0.2">
      <c r="D917" s="164"/>
    </row>
    <row r="918" spans="4:4" x14ac:dyDescent="0.2">
      <c r="D918" s="164"/>
    </row>
    <row r="919" spans="4:4" x14ac:dyDescent="0.2">
      <c r="D919" s="164"/>
    </row>
    <row r="920" spans="4:4" x14ac:dyDescent="0.2">
      <c r="D920" s="164"/>
    </row>
    <row r="921" spans="4:4" x14ac:dyDescent="0.2">
      <c r="D921" s="164"/>
    </row>
    <row r="922" spans="4:4" x14ac:dyDescent="0.2">
      <c r="D922" s="164"/>
    </row>
    <row r="923" spans="4:4" x14ac:dyDescent="0.2">
      <c r="D923" s="164"/>
    </row>
    <row r="924" spans="4:4" x14ac:dyDescent="0.2">
      <c r="D924" s="164"/>
    </row>
    <row r="925" spans="4:4" x14ac:dyDescent="0.2">
      <c r="D925" s="164"/>
    </row>
    <row r="926" spans="4:4" x14ac:dyDescent="0.2">
      <c r="D926" s="164"/>
    </row>
    <row r="927" spans="4:4" x14ac:dyDescent="0.2">
      <c r="D927" s="164"/>
    </row>
    <row r="928" spans="4:4" x14ac:dyDescent="0.2">
      <c r="D928" s="164"/>
    </row>
    <row r="929" spans="4:4" x14ac:dyDescent="0.2">
      <c r="D929" s="164"/>
    </row>
    <row r="930" spans="4:4" x14ac:dyDescent="0.2">
      <c r="D930" s="164"/>
    </row>
    <row r="931" spans="4:4" x14ac:dyDescent="0.2">
      <c r="D931" s="164"/>
    </row>
    <row r="932" spans="4:4" x14ac:dyDescent="0.2">
      <c r="D932" s="164"/>
    </row>
    <row r="933" spans="4:4" x14ac:dyDescent="0.2">
      <c r="D933" s="164"/>
    </row>
    <row r="934" spans="4:4" x14ac:dyDescent="0.2">
      <c r="D934" s="164"/>
    </row>
    <row r="935" spans="4:4" x14ac:dyDescent="0.2">
      <c r="D935" s="164"/>
    </row>
    <row r="936" spans="4:4" x14ac:dyDescent="0.2">
      <c r="D936" s="164"/>
    </row>
    <row r="937" spans="4:4" x14ac:dyDescent="0.2">
      <c r="D937" s="164"/>
    </row>
    <row r="938" spans="4:4" x14ac:dyDescent="0.2">
      <c r="D938" s="164"/>
    </row>
    <row r="939" spans="4:4" x14ac:dyDescent="0.2">
      <c r="D939" s="164"/>
    </row>
    <row r="940" spans="4:4" x14ac:dyDescent="0.2">
      <c r="D940" s="164"/>
    </row>
    <row r="941" spans="4:4" x14ac:dyDescent="0.2">
      <c r="D941" s="164"/>
    </row>
    <row r="942" spans="4:4" x14ac:dyDescent="0.2">
      <c r="D942" s="164"/>
    </row>
    <row r="943" spans="4:4" x14ac:dyDescent="0.2">
      <c r="D943" s="164"/>
    </row>
    <row r="944" spans="4:4" x14ac:dyDescent="0.2">
      <c r="D944" s="164"/>
    </row>
    <row r="945" spans="4:4" x14ac:dyDescent="0.2">
      <c r="D945" s="164"/>
    </row>
    <row r="946" spans="4:4" x14ac:dyDescent="0.2">
      <c r="D946" s="164"/>
    </row>
    <row r="947" spans="4:4" x14ac:dyDescent="0.2">
      <c r="D947" s="164"/>
    </row>
    <row r="948" spans="4:4" x14ac:dyDescent="0.2">
      <c r="D948" s="164"/>
    </row>
    <row r="949" spans="4:4" x14ac:dyDescent="0.2">
      <c r="D949" s="164"/>
    </row>
    <row r="950" spans="4:4" x14ac:dyDescent="0.2">
      <c r="D950" s="164"/>
    </row>
    <row r="951" spans="4:4" x14ac:dyDescent="0.2">
      <c r="D951" s="164"/>
    </row>
    <row r="952" spans="4:4" x14ac:dyDescent="0.2">
      <c r="D952" s="164"/>
    </row>
    <row r="953" spans="4:4" x14ac:dyDescent="0.2">
      <c r="D953" s="164"/>
    </row>
    <row r="954" spans="4:4" x14ac:dyDescent="0.2">
      <c r="D954" s="164"/>
    </row>
    <row r="955" spans="4:4" x14ac:dyDescent="0.2">
      <c r="D955" s="164"/>
    </row>
    <row r="956" spans="4:4" x14ac:dyDescent="0.2">
      <c r="D956" s="164"/>
    </row>
    <row r="957" spans="4:4" x14ac:dyDescent="0.2">
      <c r="D957" s="164"/>
    </row>
    <row r="958" spans="4:4" x14ac:dyDescent="0.2">
      <c r="D958" s="164"/>
    </row>
    <row r="959" spans="4:4" x14ac:dyDescent="0.2">
      <c r="D959" s="164"/>
    </row>
    <row r="960" spans="4:4" x14ac:dyDescent="0.2">
      <c r="D960" s="164"/>
    </row>
    <row r="961" spans="4:4" x14ac:dyDescent="0.2">
      <c r="D961" s="164"/>
    </row>
    <row r="962" spans="4:4" x14ac:dyDescent="0.2">
      <c r="D962" s="164"/>
    </row>
    <row r="963" spans="4:4" x14ac:dyDescent="0.2">
      <c r="D963" s="164"/>
    </row>
    <row r="964" spans="4:4" x14ac:dyDescent="0.2">
      <c r="D964" s="164"/>
    </row>
    <row r="965" spans="4:4" x14ac:dyDescent="0.2">
      <c r="D965" s="164"/>
    </row>
    <row r="966" spans="4:4" x14ac:dyDescent="0.2">
      <c r="D966" s="164"/>
    </row>
    <row r="967" spans="4:4" x14ac:dyDescent="0.2">
      <c r="D967" s="164"/>
    </row>
    <row r="968" spans="4:4" x14ac:dyDescent="0.2">
      <c r="D968" s="164"/>
    </row>
    <row r="969" spans="4:4" x14ac:dyDescent="0.2">
      <c r="D969" s="164"/>
    </row>
    <row r="970" spans="4:4" x14ac:dyDescent="0.2">
      <c r="D970" s="164"/>
    </row>
    <row r="971" spans="4:4" x14ac:dyDescent="0.2">
      <c r="D971" s="164"/>
    </row>
    <row r="972" spans="4:4" x14ac:dyDescent="0.2">
      <c r="D972" s="164"/>
    </row>
    <row r="973" spans="4:4" x14ac:dyDescent="0.2">
      <c r="D973" s="164"/>
    </row>
    <row r="974" spans="4:4" x14ac:dyDescent="0.2">
      <c r="D974" s="164"/>
    </row>
    <row r="975" spans="4:4" x14ac:dyDescent="0.2">
      <c r="D975" s="164"/>
    </row>
    <row r="976" spans="4:4" x14ac:dyDescent="0.2">
      <c r="D976" s="164"/>
    </row>
    <row r="977" spans="4:4" x14ac:dyDescent="0.2">
      <c r="D977" s="164"/>
    </row>
    <row r="978" spans="4:4" x14ac:dyDescent="0.2">
      <c r="D978" s="164"/>
    </row>
    <row r="979" spans="4:4" x14ac:dyDescent="0.2">
      <c r="D979" s="164"/>
    </row>
    <row r="980" spans="4:4" x14ac:dyDescent="0.2">
      <c r="D980" s="164"/>
    </row>
    <row r="981" spans="4:4" x14ac:dyDescent="0.2">
      <c r="D981" s="164"/>
    </row>
    <row r="982" spans="4:4" x14ac:dyDescent="0.2">
      <c r="D982" s="164"/>
    </row>
    <row r="983" spans="4:4" x14ac:dyDescent="0.2">
      <c r="D983" s="164"/>
    </row>
    <row r="984" spans="4:4" x14ac:dyDescent="0.2">
      <c r="D984" s="164"/>
    </row>
    <row r="985" spans="4:4" x14ac:dyDescent="0.2">
      <c r="D985" s="164"/>
    </row>
    <row r="986" spans="4:4" x14ac:dyDescent="0.2">
      <c r="D986" s="164"/>
    </row>
    <row r="987" spans="4:4" x14ac:dyDescent="0.2">
      <c r="D987" s="164"/>
    </row>
    <row r="988" spans="4:4" x14ac:dyDescent="0.2">
      <c r="D988" s="164"/>
    </row>
    <row r="989" spans="4:4" x14ac:dyDescent="0.2">
      <c r="D989" s="164"/>
    </row>
    <row r="990" spans="4:4" x14ac:dyDescent="0.2">
      <c r="D990" s="164"/>
    </row>
    <row r="991" spans="4:4" x14ac:dyDescent="0.2">
      <c r="D991" s="164"/>
    </row>
    <row r="992" spans="4:4" x14ac:dyDescent="0.2">
      <c r="D992" s="164"/>
    </row>
    <row r="993" spans="4:4" x14ac:dyDescent="0.2">
      <c r="D993" s="164"/>
    </row>
    <row r="994" spans="4:4" x14ac:dyDescent="0.2">
      <c r="D994" s="164"/>
    </row>
    <row r="995" spans="4:4" x14ac:dyDescent="0.2">
      <c r="D995" s="164"/>
    </row>
    <row r="996" spans="4:4" x14ac:dyDescent="0.2">
      <c r="D996" s="164"/>
    </row>
    <row r="997" spans="4:4" x14ac:dyDescent="0.2">
      <c r="D997" s="164"/>
    </row>
    <row r="998" spans="4:4" x14ac:dyDescent="0.2">
      <c r="D998" s="164"/>
    </row>
    <row r="999" spans="4:4" x14ac:dyDescent="0.2">
      <c r="D999" s="164"/>
    </row>
    <row r="1000" spans="4:4" x14ac:dyDescent="0.2">
      <c r="D1000" s="164"/>
    </row>
    <row r="1001" spans="4:4" x14ac:dyDescent="0.2">
      <c r="D1001" s="164"/>
    </row>
    <row r="1002" spans="4:4" x14ac:dyDescent="0.2">
      <c r="D1002" s="164"/>
    </row>
    <row r="1003" spans="4:4" x14ac:dyDescent="0.2">
      <c r="D1003" s="164"/>
    </row>
    <row r="1004" spans="4:4" x14ac:dyDescent="0.2">
      <c r="D1004" s="164"/>
    </row>
    <row r="1005" spans="4:4" x14ac:dyDescent="0.2">
      <c r="D1005" s="164"/>
    </row>
    <row r="1006" spans="4:4" x14ac:dyDescent="0.2">
      <c r="D1006" s="164"/>
    </row>
    <row r="1007" spans="4:4" x14ac:dyDescent="0.2">
      <c r="D1007" s="164"/>
    </row>
    <row r="1008" spans="4:4" x14ac:dyDescent="0.2">
      <c r="D1008" s="164"/>
    </row>
    <row r="1009" spans="4:4" x14ac:dyDescent="0.2">
      <c r="D1009" s="164"/>
    </row>
    <row r="1010" spans="4:4" x14ac:dyDescent="0.2">
      <c r="D1010" s="164"/>
    </row>
    <row r="1011" spans="4:4" x14ac:dyDescent="0.2">
      <c r="D1011" s="164"/>
    </row>
    <row r="1012" spans="4:4" x14ac:dyDescent="0.2">
      <c r="D1012" s="164"/>
    </row>
    <row r="1013" spans="4:4" x14ac:dyDescent="0.2">
      <c r="D1013" s="164"/>
    </row>
    <row r="1014" spans="4:4" x14ac:dyDescent="0.2">
      <c r="D1014" s="164"/>
    </row>
    <row r="1015" spans="4:4" x14ac:dyDescent="0.2">
      <c r="D1015" s="164"/>
    </row>
    <row r="1016" spans="4:4" x14ac:dyDescent="0.2">
      <c r="D1016" s="164"/>
    </row>
    <row r="1017" spans="4:4" x14ac:dyDescent="0.2">
      <c r="D1017" s="164"/>
    </row>
    <row r="1018" spans="4:4" x14ac:dyDescent="0.2">
      <c r="D1018" s="164"/>
    </row>
    <row r="1019" spans="4:4" x14ac:dyDescent="0.2">
      <c r="D1019" s="164"/>
    </row>
    <row r="1020" spans="4:4" x14ac:dyDescent="0.2">
      <c r="D1020" s="164"/>
    </row>
    <row r="1021" spans="4:4" x14ac:dyDescent="0.2">
      <c r="D1021" s="164"/>
    </row>
    <row r="1022" spans="4:4" x14ac:dyDescent="0.2">
      <c r="D1022" s="164"/>
    </row>
    <row r="1023" spans="4:4" x14ac:dyDescent="0.2">
      <c r="D1023" s="164"/>
    </row>
    <row r="1024" spans="4:4" x14ac:dyDescent="0.2">
      <c r="D1024" s="164"/>
    </row>
    <row r="1025" spans="4:4" x14ac:dyDescent="0.2">
      <c r="D1025" s="164"/>
    </row>
    <row r="1026" spans="4:4" x14ac:dyDescent="0.2">
      <c r="D1026" s="164"/>
    </row>
    <row r="1027" spans="4:4" x14ac:dyDescent="0.2">
      <c r="D1027" s="164"/>
    </row>
    <row r="1028" spans="4:4" x14ac:dyDescent="0.2">
      <c r="D1028" s="164"/>
    </row>
    <row r="1029" spans="4:4" x14ac:dyDescent="0.2">
      <c r="D1029" s="164"/>
    </row>
    <row r="1030" spans="4:4" x14ac:dyDescent="0.2">
      <c r="D1030" s="164"/>
    </row>
    <row r="1031" spans="4:4" x14ac:dyDescent="0.2">
      <c r="D1031" s="164"/>
    </row>
    <row r="1032" spans="4:4" x14ac:dyDescent="0.2">
      <c r="D1032" s="164"/>
    </row>
    <row r="1033" spans="4:4" x14ac:dyDescent="0.2">
      <c r="D1033" s="164"/>
    </row>
    <row r="1034" spans="4:4" x14ac:dyDescent="0.2">
      <c r="D1034" s="164"/>
    </row>
    <row r="1035" spans="4:4" x14ac:dyDescent="0.2">
      <c r="D1035" s="164"/>
    </row>
    <row r="1036" spans="4:4" x14ac:dyDescent="0.2">
      <c r="D1036" s="164"/>
    </row>
    <row r="1037" spans="4:4" x14ac:dyDescent="0.2">
      <c r="D1037" s="164"/>
    </row>
    <row r="1038" spans="4:4" x14ac:dyDescent="0.2">
      <c r="D1038" s="164"/>
    </row>
    <row r="1039" spans="4:4" x14ac:dyDescent="0.2">
      <c r="D1039" s="164"/>
    </row>
    <row r="1040" spans="4:4" x14ac:dyDescent="0.2">
      <c r="D1040" s="164"/>
    </row>
    <row r="1041" spans="4:4" x14ac:dyDescent="0.2">
      <c r="D1041" s="164"/>
    </row>
    <row r="1042" spans="4:4" x14ac:dyDescent="0.2">
      <c r="D1042" s="164"/>
    </row>
    <row r="1043" spans="4:4" x14ac:dyDescent="0.2">
      <c r="D1043" s="164"/>
    </row>
    <row r="1044" spans="4:4" x14ac:dyDescent="0.2">
      <c r="D1044" s="164"/>
    </row>
    <row r="1045" spans="4:4" x14ac:dyDescent="0.2">
      <c r="D1045" s="164"/>
    </row>
    <row r="1046" spans="4:4" x14ac:dyDescent="0.2">
      <c r="D1046" s="164"/>
    </row>
    <row r="1047" spans="4:4" x14ac:dyDescent="0.2">
      <c r="D1047" s="164"/>
    </row>
    <row r="1048" spans="4:4" x14ac:dyDescent="0.2">
      <c r="D1048" s="164"/>
    </row>
    <row r="1049" spans="4:4" x14ac:dyDescent="0.2">
      <c r="D1049" s="164"/>
    </row>
    <row r="1050" spans="4:4" x14ac:dyDescent="0.2">
      <c r="D1050" s="164"/>
    </row>
    <row r="1051" spans="4:4" x14ac:dyDescent="0.2">
      <c r="D1051" s="164"/>
    </row>
    <row r="1052" spans="4:4" x14ac:dyDescent="0.2">
      <c r="D1052" s="164"/>
    </row>
    <row r="1053" spans="4:4" x14ac:dyDescent="0.2">
      <c r="D1053" s="164"/>
    </row>
    <row r="1054" spans="4:4" x14ac:dyDescent="0.2">
      <c r="D1054" s="164"/>
    </row>
    <row r="1055" spans="4:4" x14ac:dyDescent="0.2">
      <c r="D1055" s="164"/>
    </row>
    <row r="1056" spans="4:4" x14ac:dyDescent="0.2">
      <c r="D1056" s="164"/>
    </row>
    <row r="1057" spans="4:4" x14ac:dyDescent="0.2">
      <c r="D1057" s="164"/>
    </row>
    <row r="1058" spans="4:4" x14ac:dyDescent="0.2">
      <c r="D1058" s="164"/>
    </row>
    <row r="1059" spans="4:4" x14ac:dyDescent="0.2">
      <c r="D1059" s="164"/>
    </row>
    <row r="1060" spans="4:4" x14ac:dyDescent="0.2">
      <c r="D1060" s="164"/>
    </row>
    <row r="1061" spans="4:4" x14ac:dyDescent="0.2">
      <c r="D1061" s="164"/>
    </row>
    <row r="1062" spans="4:4" x14ac:dyDescent="0.2">
      <c r="D1062" s="164"/>
    </row>
    <row r="1063" spans="4:4" x14ac:dyDescent="0.2">
      <c r="D1063" s="164"/>
    </row>
    <row r="1064" spans="4:4" x14ac:dyDescent="0.2">
      <c r="D1064" s="164"/>
    </row>
    <row r="1065" spans="4:4" x14ac:dyDescent="0.2">
      <c r="D1065" s="164"/>
    </row>
    <row r="1066" spans="4:4" x14ac:dyDescent="0.2">
      <c r="D1066" s="164"/>
    </row>
    <row r="1067" spans="4:4" x14ac:dyDescent="0.2">
      <c r="D1067" s="164"/>
    </row>
    <row r="1068" spans="4:4" x14ac:dyDescent="0.2">
      <c r="D1068" s="164"/>
    </row>
    <row r="1069" spans="4:4" x14ac:dyDescent="0.2">
      <c r="D1069" s="164"/>
    </row>
    <row r="1070" spans="4:4" x14ac:dyDescent="0.2">
      <c r="D1070" s="164"/>
    </row>
    <row r="1071" spans="4:4" x14ac:dyDescent="0.2">
      <c r="D1071" s="164"/>
    </row>
    <row r="1072" spans="4:4" x14ac:dyDescent="0.2">
      <c r="D1072" s="164"/>
    </row>
    <row r="1073" spans="4:4" x14ac:dyDescent="0.2">
      <c r="D1073" s="164"/>
    </row>
    <row r="1074" spans="4:4" x14ac:dyDescent="0.2">
      <c r="D1074" s="164"/>
    </row>
    <row r="1075" spans="4:4" x14ac:dyDescent="0.2">
      <c r="D1075" s="164"/>
    </row>
    <row r="1076" spans="4:4" x14ac:dyDescent="0.2">
      <c r="D1076" s="164"/>
    </row>
    <row r="1077" spans="4:4" x14ac:dyDescent="0.2">
      <c r="D1077" s="164"/>
    </row>
    <row r="1078" spans="4:4" x14ac:dyDescent="0.2">
      <c r="D1078" s="164"/>
    </row>
    <row r="1079" spans="4:4" x14ac:dyDescent="0.2">
      <c r="D1079" s="164"/>
    </row>
    <row r="1080" spans="4:4" x14ac:dyDescent="0.2">
      <c r="D1080" s="164"/>
    </row>
    <row r="1081" spans="4:4" x14ac:dyDescent="0.2">
      <c r="D1081" s="164"/>
    </row>
    <row r="1082" spans="4:4" x14ac:dyDescent="0.2">
      <c r="D1082" s="164"/>
    </row>
    <row r="1083" spans="4:4" x14ac:dyDescent="0.2">
      <c r="D1083" s="164"/>
    </row>
    <row r="1084" spans="4:4" x14ac:dyDescent="0.2">
      <c r="D1084" s="164"/>
    </row>
    <row r="1085" spans="4:4" x14ac:dyDescent="0.2">
      <c r="D1085" s="164"/>
    </row>
    <row r="1086" spans="4:4" x14ac:dyDescent="0.2">
      <c r="D1086" s="164"/>
    </row>
    <row r="1087" spans="4:4" x14ac:dyDescent="0.2">
      <c r="D1087" s="164"/>
    </row>
    <row r="1088" spans="4:4" x14ac:dyDescent="0.2">
      <c r="D1088" s="164"/>
    </row>
    <row r="1089" spans="4:4" x14ac:dyDescent="0.2">
      <c r="D1089" s="164"/>
    </row>
    <row r="1090" spans="4:4" x14ac:dyDescent="0.2">
      <c r="D1090" s="164"/>
    </row>
    <row r="1091" spans="4:4" x14ac:dyDescent="0.2">
      <c r="D1091" s="164"/>
    </row>
    <row r="1092" spans="4:4" x14ac:dyDescent="0.2">
      <c r="D1092" s="164"/>
    </row>
    <row r="1093" spans="4:4" x14ac:dyDescent="0.2">
      <c r="D1093" s="164"/>
    </row>
    <row r="1094" spans="4:4" x14ac:dyDescent="0.2">
      <c r="D1094" s="164"/>
    </row>
    <row r="1095" spans="4:4" x14ac:dyDescent="0.2">
      <c r="D1095" s="164"/>
    </row>
    <row r="1096" spans="4:4" x14ac:dyDescent="0.2">
      <c r="D1096" s="164"/>
    </row>
    <row r="1097" spans="4:4" x14ac:dyDescent="0.2">
      <c r="D1097" s="164"/>
    </row>
    <row r="1098" spans="4:4" x14ac:dyDescent="0.2">
      <c r="D1098" s="164"/>
    </row>
    <row r="1099" spans="4:4" x14ac:dyDescent="0.2">
      <c r="D1099" s="164"/>
    </row>
    <row r="1100" spans="4:4" x14ac:dyDescent="0.2">
      <c r="D1100" s="164"/>
    </row>
    <row r="1101" spans="4:4" x14ac:dyDescent="0.2">
      <c r="D1101" s="164"/>
    </row>
    <row r="1102" spans="4:4" x14ac:dyDescent="0.2">
      <c r="D1102" s="164"/>
    </row>
    <row r="1103" spans="4:4" x14ac:dyDescent="0.2">
      <c r="D1103" s="164"/>
    </row>
    <row r="1104" spans="4:4" x14ac:dyDescent="0.2">
      <c r="D1104" s="164"/>
    </row>
    <row r="1105" spans="4:4" x14ac:dyDescent="0.2">
      <c r="D1105" s="164"/>
    </row>
    <row r="1106" spans="4:4" x14ac:dyDescent="0.2">
      <c r="D1106" s="164"/>
    </row>
    <row r="1107" spans="4:4" x14ac:dyDescent="0.2">
      <c r="D1107" s="164"/>
    </row>
    <row r="1108" spans="4:4" x14ac:dyDescent="0.2">
      <c r="D1108" s="164"/>
    </row>
    <row r="1109" spans="4:4" x14ac:dyDescent="0.2">
      <c r="D1109" s="164"/>
    </row>
    <row r="1110" spans="4:4" x14ac:dyDescent="0.2">
      <c r="D1110" s="164"/>
    </row>
    <row r="1111" spans="4:4" x14ac:dyDescent="0.2">
      <c r="D1111" s="164"/>
    </row>
    <row r="1112" spans="4:4" x14ac:dyDescent="0.2">
      <c r="D1112" s="164"/>
    </row>
    <row r="1113" spans="4:4" x14ac:dyDescent="0.2">
      <c r="D1113" s="164"/>
    </row>
    <row r="1114" spans="4:4" x14ac:dyDescent="0.2">
      <c r="D1114" s="164"/>
    </row>
    <row r="1115" spans="4:4" x14ac:dyDescent="0.2">
      <c r="D1115" s="164"/>
    </row>
    <row r="1116" spans="4:4" x14ac:dyDescent="0.2">
      <c r="D1116" s="164"/>
    </row>
    <row r="1117" spans="4:4" x14ac:dyDescent="0.2">
      <c r="D1117" s="164"/>
    </row>
    <row r="1118" spans="4:4" x14ac:dyDescent="0.2">
      <c r="D1118" s="164"/>
    </row>
    <row r="1119" spans="4:4" x14ac:dyDescent="0.2">
      <c r="D1119" s="164"/>
    </row>
    <row r="1120" spans="4:4" x14ac:dyDescent="0.2">
      <c r="D1120" s="164"/>
    </row>
    <row r="1121" spans="4:4" x14ac:dyDescent="0.2">
      <c r="D1121" s="164"/>
    </row>
    <row r="1122" spans="4:4" x14ac:dyDescent="0.2">
      <c r="D1122" s="164"/>
    </row>
    <row r="1123" spans="4:4" x14ac:dyDescent="0.2">
      <c r="D1123" s="164"/>
    </row>
    <row r="1124" spans="4:4" x14ac:dyDescent="0.2">
      <c r="D1124" s="164"/>
    </row>
    <row r="1125" spans="4:4" x14ac:dyDescent="0.2">
      <c r="D1125" s="164"/>
    </row>
    <row r="1126" spans="4:4" x14ac:dyDescent="0.2">
      <c r="D1126" s="164"/>
    </row>
    <row r="1127" spans="4:4" x14ac:dyDescent="0.2">
      <c r="D1127" s="164"/>
    </row>
    <row r="1128" spans="4:4" x14ac:dyDescent="0.2">
      <c r="D1128" s="164"/>
    </row>
    <row r="1129" spans="4:4" x14ac:dyDescent="0.2">
      <c r="D1129" s="164"/>
    </row>
    <row r="1130" spans="4:4" x14ac:dyDescent="0.2">
      <c r="D1130" s="164"/>
    </row>
    <row r="1131" spans="4:4" x14ac:dyDescent="0.2">
      <c r="D1131" s="164"/>
    </row>
    <row r="1132" spans="4:4" x14ac:dyDescent="0.2">
      <c r="D1132" s="164"/>
    </row>
    <row r="1133" spans="4:4" x14ac:dyDescent="0.2">
      <c r="D1133" s="164"/>
    </row>
    <row r="1134" spans="4:4" x14ac:dyDescent="0.2">
      <c r="D1134" s="164"/>
    </row>
    <row r="1135" spans="4:4" x14ac:dyDescent="0.2">
      <c r="D1135" s="164"/>
    </row>
    <row r="1136" spans="4:4" x14ac:dyDescent="0.2">
      <c r="D1136" s="164"/>
    </row>
    <row r="1137" spans="4:4" x14ac:dyDescent="0.2">
      <c r="D1137" s="164"/>
    </row>
    <row r="1138" spans="4:4" x14ac:dyDescent="0.2">
      <c r="D1138" s="164"/>
    </row>
    <row r="1139" spans="4:4" x14ac:dyDescent="0.2">
      <c r="D1139" s="164"/>
    </row>
    <row r="1140" spans="4:4" x14ac:dyDescent="0.2">
      <c r="D1140" s="164"/>
    </row>
    <row r="1141" spans="4:4" x14ac:dyDescent="0.2">
      <c r="D1141" s="164"/>
    </row>
    <row r="1142" spans="4:4" x14ac:dyDescent="0.2">
      <c r="D1142" s="164"/>
    </row>
    <row r="1143" spans="4:4" x14ac:dyDescent="0.2">
      <c r="D1143" s="164"/>
    </row>
    <row r="1144" spans="4:4" x14ac:dyDescent="0.2">
      <c r="D1144" s="164"/>
    </row>
    <row r="1145" spans="4:4" x14ac:dyDescent="0.2">
      <c r="D1145" s="164"/>
    </row>
    <row r="1146" spans="4:4" x14ac:dyDescent="0.2">
      <c r="D1146" s="164"/>
    </row>
    <row r="1147" spans="4:4" x14ac:dyDescent="0.2">
      <c r="D1147" s="164"/>
    </row>
    <row r="1148" spans="4:4" x14ac:dyDescent="0.2">
      <c r="D1148" s="164"/>
    </row>
    <row r="1149" spans="4:4" x14ac:dyDescent="0.2">
      <c r="D1149" s="164"/>
    </row>
    <row r="1150" spans="4:4" x14ac:dyDescent="0.2">
      <c r="D1150" s="164"/>
    </row>
    <row r="1151" spans="4:4" x14ac:dyDescent="0.2">
      <c r="D1151" s="164"/>
    </row>
    <row r="1152" spans="4:4" x14ac:dyDescent="0.2">
      <c r="D1152" s="164"/>
    </row>
    <row r="1153" spans="4:4" x14ac:dyDescent="0.2">
      <c r="D1153" s="164"/>
    </row>
    <row r="1154" spans="4:4" x14ac:dyDescent="0.2">
      <c r="D1154" s="164"/>
    </row>
    <row r="1155" spans="4:4" x14ac:dyDescent="0.2">
      <c r="D1155" s="164"/>
    </row>
    <row r="1156" spans="4:4" x14ac:dyDescent="0.2">
      <c r="D1156" s="164"/>
    </row>
    <row r="1157" spans="4:4" x14ac:dyDescent="0.2">
      <c r="D1157" s="164"/>
    </row>
    <row r="1158" spans="4:4" x14ac:dyDescent="0.2">
      <c r="D1158" s="164"/>
    </row>
    <row r="1159" spans="4:4" x14ac:dyDescent="0.2">
      <c r="D1159" s="164"/>
    </row>
    <row r="1160" spans="4:4" x14ac:dyDescent="0.2">
      <c r="D1160" s="164"/>
    </row>
    <row r="1161" spans="4:4" x14ac:dyDescent="0.2">
      <c r="D1161" s="164"/>
    </row>
    <row r="1162" spans="4:4" x14ac:dyDescent="0.2">
      <c r="D1162" s="164"/>
    </row>
    <row r="1163" spans="4:4" x14ac:dyDescent="0.2">
      <c r="D1163" s="164"/>
    </row>
    <row r="1164" spans="4:4" x14ac:dyDescent="0.2">
      <c r="D1164" s="164"/>
    </row>
    <row r="1165" spans="4:4" x14ac:dyDescent="0.2">
      <c r="D1165" s="164"/>
    </row>
    <row r="1166" spans="4:4" x14ac:dyDescent="0.2">
      <c r="D1166" s="164"/>
    </row>
    <row r="1167" spans="4:4" x14ac:dyDescent="0.2">
      <c r="D1167" s="164"/>
    </row>
    <row r="1168" spans="4:4" x14ac:dyDescent="0.2">
      <c r="D1168" s="164"/>
    </row>
    <row r="1169" spans="4:4" x14ac:dyDescent="0.2">
      <c r="D1169" s="164"/>
    </row>
    <row r="1170" spans="4:4" x14ac:dyDescent="0.2">
      <c r="D1170" s="164"/>
    </row>
    <row r="1171" spans="4:4" x14ac:dyDescent="0.2">
      <c r="D1171" s="164"/>
    </row>
    <row r="1172" spans="4:4" x14ac:dyDescent="0.2">
      <c r="D1172" s="164"/>
    </row>
    <row r="1173" spans="4:4" x14ac:dyDescent="0.2">
      <c r="D1173" s="164"/>
    </row>
    <row r="1174" spans="4:4" x14ac:dyDescent="0.2">
      <c r="D1174" s="164"/>
    </row>
    <row r="1175" spans="4:4" x14ac:dyDescent="0.2">
      <c r="D1175" s="164"/>
    </row>
    <row r="1176" spans="4:4" x14ac:dyDescent="0.2">
      <c r="D1176" s="164"/>
    </row>
    <row r="1177" spans="4:4" x14ac:dyDescent="0.2">
      <c r="D1177" s="164"/>
    </row>
    <row r="1178" spans="4:4" x14ac:dyDescent="0.2">
      <c r="D1178" s="164"/>
    </row>
    <row r="1179" spans="4:4" x14ac:dyDescent="0.2">
      <c r="D1179" s="164"/>
    </row>
    <row r="1180" spans="4:4" x14ac:dyDescent="0.2">
      <c r="D1180" s="164"/>
    </row>
    <row r="1181" spans="4:4" x14ac:dyDescent="0.2">
      <c r="D1181" s="164"/>
    </row>
    <row r="1182" spans="4:4" x14ac:dyDescent="0.2">
      <c r="D1182" s="164"/>
    </row>
    <row r="1183" spans="4:4" x14ac:dyDescent="0.2">
      <c r="D1183" s="164"/>
    </row>
    <row r="1184" spans="4:4" x14ac:dyDescent="0.2">
      <c r="D1184" s="164"/>
    </row>
    <row r="1185" spans="4:4" x14ac:dyDescent="0.2">
      <c r="D1185" s="164"/>
    </row>
    <row r="1186" spans="4:4" x14ac:dyDescent="0.2">
      <c r="D1186" s="164"/>
    </row>
    <row r="1187" spans="4:4" x14ac:dyDescent="0.2">
      <c r="D1187" s="164"/>
    </row>
    <row r="1188" spans="4:4" x14ac:dyDescent="0.2">
      <c r="D1188" s="164"/>
    </row>
    <row r="1189" spans="4:4" x14ac:dyDescent="0.2">
      <c r="D1189" s="164"/>
    </row>
    <row r="1190" spans="4:4" x14ac:dyDescent="0.2">
      <c r="D1190" s="164"/>
    </row>
    <row r="1191" spans="4:4" x14ac:dyDescent="0.2">
      <c r="D1191" s="164"/>
    </row>
    <row r="1192" spans="4:4" x14ac:dyDescent="0.2">
      <c r="D1192" s="164"/>
    </row>
    <row r="1193" spans="4:4" x14ac:dyDescent="0.2">
      <c r="D1193" s="164"/>
    </row>
    <row r="1194" spans="4:4" x14ac:dyDescent="0.2">
      <c r="D1194" s="164"/>
    </row>
    <row r="1195" spans="4:4" x14ac:dyDescent="0.2">
      <c r="D1195" s="164"/>
    </row>
    <row r="1196" spans="4:4" x14ac:dyDescent="0.2">
      <c r="D1196" s="164"/>
    </row>
    <row r="1197" spans="4:4" x14ac:dyDescent="0.2">
      <c r="D1197" s="164"/>
    </row>
    <row r="1198" spans="4:4" x14ac:dyDescent="0.2">
      <c r="D1198" s="164"/>
    </row>
    <row r="1199" spans="4:4" x14ac:dyDescent="0.2">
      <c r="D1199" s="164"/>
    </row>
    <row r="1200" spans="4:4" x14ac:dyDescent="0.2">
      <c r="D1200" s="164"/>
    </row>
    <row r="1201" spans="4:4" x14ac:dyDescent="0.2">
      <c r="D1201" s="164"/>
    </row>
    <row r="1202" spans="4:4" x14ac:dyDescent="0.2">
      <c r="D1202" s="164"/>
    </row>
    <row r="1203" spans="4:4" x14ac:dyDescent="0.2">
      <c r="D1203" s="164"/>
    </row>
    <row r="1204" spans="4:4" x14ac:dyDescent="0.2">
      <c r="D1204" s="164"/>
    </row>
    <row r="1205" spans="4:4" x14ac:dyDescent="0.2">
      <c r="D1205" s="164"/>
    </row>
    <row r="1206" spans="4:4" x14ac:dyDescent="0.2">
      <c r="D1206" s="164"/>
    </row>
    <row r="1207" spans="4:4" x14ac:dyDescent="0.2">
      <c r="D1207" s="164"/>
    </row>
    <row r="1208" spans="4:4" x14ac:dyDescent="0.2">
      <c r="D1208" s="164"/>
    </row>
    <row r="1209" spans="4:4" x14ac:dyDescent="0.2">
      <c r="D1209" s="164"/>
    </row>
    <row r="1210" spans="4:4" x14ac:dyDescent="0.2">
      <c r="D1210" s="164"/>
    </row>
    <row r="1211" spans="4:4" x14ac:dyDescent="0.2">
      <c r="D1211" s="164"/>
    </row>
    <row r="1212" spans="4:4" x14ac:dyDescent="0.2">
      <c r="D1212" s="164"/>
    </row>
    <row r="1213" spans="4:4" x14ac:dyDescent="0.2">
      <c r="D1213" s="164"/>
    </row>
    <row r="1214" spans="4:4" x14ac:dyDescent="0.2">
      <c r="D1214" s="164"/>
    </row>
    <row r="1215" spans="4:4" x14ac:dyDescent="0.2">
      <c r="D1215" s="164"/>
    </row>
    <row r="1216" spans="4:4" x14ac:dyDescent="0.2">
      <c r="D1216" s="164"/>
    </row>
    <row r="1217" spans="4:4" x14ac:dyDescent="0.2">
      <c r="D1217" s="164"/>
    </row>
    <row r="1218" spans="4:4" x14ac:dyDescent="0.2">
      <c r="D1218" s="164"/>
    </row>
    <row r="1219" spans="4:4" x14ac:dyDescent="0.2">
      <c r="D1219" s="164"/>
    </row>
    <row r="1220" spans="4:4" x14ac:dyDescent="0.2">
      <c r="D1220" s="164"/>
    </row>
    <row r="1221" spans="4:4" x14ac:dyDescent="0.2">
      <c r="D1221" s="164"/>
    </row>
    <row r="1222" spans="4:4" x14ac:dyDescent="0.2">
      <c r="D1222" s="164"/>
    </row>
    <row r="1223" spans="4:4" x14ac:dyDescent="0.2">
      <c r="D1223" s="164"/>
    </row>
    <row r="1224" spans="4:4" x14ac:dyDescent="0.2">
      <c r="D1224" s="164"/>
    </row>
    <row r="1225" spans="4:4" x14ac:dyDescent="0.2">
      <c r="D1225" s="164"/>
    </row>
    <row r="1226" spans="4:4" x14ac:dyDescent="0.2">
      <c r="D1226" s="164"/>
    </row>
    <row r="1227" spans="4:4" x14ac:dyDescent="0.2">
      <c r="D1227" s="164"/>
    </row>
    <row r="1228" spans="4:4" x14ac:dyDescent="0.2">
      <c r="D1228" s="164"/>
    </row>
    <row r="1229" spans="4:4" x14ac:dyDescent="0.2">
      <c r="D1229" s="164"/>
    </row>
    <row r="1230" spans="4:4" x14ac:dyDescent="0.2">
      <c r="D1230" s="164"/>
    </row>
    <row r="1231" spans="4:4" x14ac:dyDescent="0.2">
      <c r="D1231" s="164"/>
    </row>
    <row r="1232" spans="4:4" x14ac:dyDescent="0.2">
      <c r="D1232" s="164"/>
    </row>
    <row r="1233" spans="4:4" x14ac:dyDescent="0.2">
      <c r="D1233" s="164"/>
    </row>
    <row r="1234" spans="4:4" x14ac:dyDescent="0.2">
      <c r="D1234" s="164"/>
    </row>
    <row r="1235" spans="4:4" x14ac:dyDescent="0.2">
      <c r="D1235" s="164"/>
    </row>
    <row r="1236" spans="4:4" x14ac:dyDescent="0.2">
      <c r="D1236" s="164"/>
    </row>
    <row r="1237" spans="4:4" x14ac:dyDescent="0.2">
      <c r="D1237" s="164"/>
    </row>
    <row r="1238" spans="4:4" x14ac:dyDescent="0.2">
      <c r="D1238" s="164"/>
    </row>
    <row r="1239" spans="4:4" x14ac:dyDescent="0.2">
      <c r="D1239" s="164"/>
    </row>
    <row r="1240" spans="4:4" x14ac:dyDescent="0.2">
      <c r="D1240" s="164"/>
    </row>
    <row r="1241" spans="4:4" x14ac:dyDescent="0.2">
      <c r="D1241" s="164"/>
    </row>
    <row r="1242" spans="4:4" x14ac:dyDescent="0.2">
      <c r="D1242" s="164"/>
    </row>
    <row r="1243" spans="4:4" x14ac:dyDescent="0.2">
      <c r="D1243" s="164"/>
    </row>
    <row r="1244" spans="4:4" x14ac:dyDescent="0.2">
      <c r="D1244" s="164"/>
    </row>
    <row r="1245" spans="4:4" x14ac:dyDescent="0.2">
      <c r="D1245" s="164"/>
    </row>
    <row r="1246" spans="4:4" x14ac:dyDescent="0.2">
      <c r="D1246" s="164"/>
    </row>
    <row r="1247" spans="4:4" x14ac:dyDescent="0.2">
      <c r="D1247" s="164"/>
    </row>
    <row r="1248" spans="4:4" x14ac:dyDescent="0.2">
      <c r="D1248" s="164"/>
    </row>
    <row r="1249" spans="4:4" x14ac:dyDescent="0.2">
      <c r="D1249" s="164"/>
    </row>
    <row r="1250" spans="4:4" x14ac:dyDescent="0.2">
      <c r="D1250" s="164"/>
    </row>
    <row r="1251" spans="4:4" x14ac:dyDescent="0.2">
      <c r="D1251" s="164"/>
    </row>
    <row r="1252" spans="4:4" x14ac:dyDescent="0.2">
      <c r="D1252" s="164"/>
    </row>
    <row r="1253" spans="4:4" x14ac:dyDescent="0.2">
      <c r="D1253" s="164"/>
    </row>
    <row r="1254" spans="4:4" x14ac:dyDescent="0.2">
      <c r="D1254" s="164"/>
    </row>
    <row r="1255" spans="4:4" x14ac:dyDescent="0.2">
      <c r="D1255" s="164"/>
    </row>
    <row r="1256" spans="4:4" x14ac:dyDescent="0.2">
      <c r="D1256" s="164"/>
    </row>
    <row r="1257" spans="4:4" x14ac:dyDescent="0.2">
      <c r="D1257" s="164"/>
    </row>
    <row r="1258" spans="4:4" x14ac:dyDescent="0.2">
      <c r="D1258" s="164"/>
    </row>
    <row r="1259" spans="4:4" x14ac:dyDescent="0.2">
      <c r="D1259" s="164"/>
    </row>
    <row r="1260" spans="4:4" x14ac:dyDescent="0.2">
      <c r="D1260" s="164"/>
    </row>
    <row r="1261" spans="4:4" x14ac:dyDescent="0.2">
      <c r="D1261" s="164"/>
    </row>
    <row r="1262" spans="4:4" x14ac:dyDescent="0.2">
      <c r="D1262" s="164"/>
    </row>
    <row r="1263" spans="4:4" x14ac:dyDescent="0.2">
      <c r="D1263" s="164"/>
    </row>
    <row r="1264" spans="4:4" x14ac:dyDescent="0.2">
      <c r="D1264" s="164"/>
    </row>
    <row r="1265" spans="4:4" x14ac:dyDescent="0.2">
      <c r="D1265" s="164"/>
    </row>
    <row r="1266" spans="4:4" x14ac:dyDescent="0.2">
      <c r="D1266" s="164"/>
    </row>
    <row r="1267" spans="4:4" x14ac:dyDescent="0.2">
      <c r="D1267" s="164"/>
    </row>
    <row r="1268" spans="4:4" x14ac:dyDescent="0.2">
      <c r="D1268" s="164"/>
    </row>
    <row r="1269" spans="4:4" x14ac:dyDescent="0.2">
      <c r="D1269" s="164"/>
    </row>
    <row r="1270" spans="4:4" x14ac:dyDescent="0.2">
      <c r="D1270" s="164"/>
    </row>
    <row r="1271" spans="4:4" x14ac:dyDescent="0.2">
      <c r="D1271" s="164"/>
    </row>
    <row r="1272" spans="4:4" x14ac:dyDescent="0.2">
      <c r="D1272" s="164"/>
    </row>
    <row r="1273" spans="4:4" x14ac:dyDescent="0.2">
      <c r="D1273" s="164"/>
    </row>
    <row r="1274" spans="4:4" x14ac:dyDescent="0.2">
      <c r="D1274" s="164"/>
    </row>
    <row r="1275" spans="4:4" x14ac:dyDescent="0.2">
      <c r="D1275" s="164"/>
    </row>
    <row r="1276" spans="4:4" x14ac:dyDescent="0.2">
      <c r="D1276" s="164"/>
    </row>
    <row r="1277" spans="4:4" x14ac:dyDescent="0.2">
      <c r="D1277" s="164"/>
    </row>
    <row r="1278" spans="4:4" x14ac:dyDescent="0.2">
      <c r="D1278" s="164"/>
    </row>
    <row r="1279" spans="4:4" x14ac:dyDescent="0.2">
      <c r="D1279" s="164"/>
    </row>
    <row r="1280" spans="4:4" x14ac:dyDescent="0.2">
      <c r="D1280" s="164"/>
    </row>
    <row r="1281" spans="4:4" x14ac:dyDescent="0.2">
      <c r="D1281" s="164"/>
    </row>
    <row r="1282" spans="4:4" x14ac:dyDescent="0.2">
      <c r="D1282" s="164"/>
    </row>
    <row r="1283" spans="4:4" x14ac:dyDescent="0.2">
      <c r="D1283" s="164"/>
    </row>
    <row r="1284" spans="4:4" x14ac:dyDescent="0.2">
      <c r="D1284" s="164"/>
    </row>
    <row r="1285" spans="4:4" x14ac:dyDescent="0.2">
      <c r="D1285" s="164"/>
    </row>
    <row r="1286" spans="4:4" x14ac:dyDescent="0.2">
      <c r="D1286" s="164"/>
    </row>
    <row r="1287" spans="4:4" x14ac:dyDescent="0.2">
      <c r="D1287" s="164"/>
    </row>
    <row r="1288" spans="4:4" x14ac:dyDescent="0.2">
      <c r="D1288" s="164"/>
    </row>
    <row r="1289" spans="4:4" x14ac:dyDescent="0.2">
      <c r="D1289" s="164"/>
    </row>
    <row r="1290" spans="4:4" x14ac:dyDescent="0.2">
      <c r="D1290" s="164"/>
    </row>
    <row r="1291" spans="4:4" x14ac:dyDescent="0.2">
      <c r="D1291" s="164"/>
    </row>
    <row r="1292" spans="4:4" x14ac:dyDescent="0.2">
      <c r="D1292" s="164"/>
    </row>
    <row r="1293" spans="4:4" x14ac:dyDescent="0.2">
      <c r="D1293" s="164"/>
    </row>
    <row r="1294" spans="4:4" x14ac:dyDescent="0.2">
      <c r="D1294" s="164"/>
    </row>
    <row r="1295" spans="4:4" x14ac:dyDescent="0.2">
      <c r="D1295" s="164"/>
    </row>
    <row r="1296" spans="4:4" x14ac:dyDescent="0.2">
      <c r="D1296" s="164"/>
    </row>
    <row r="1297" spans="4:4" x14ac:dyDescent="0.2">
      <c r="D1297" s="164"/>
    </row>
    <row r="1298" spans="4:4" x14ac:dyDescent="0.2">
      <c r="D1298" s="164"/>
    </row>
    <row r="1299" spans="4:4" x14ac:dyDescent="0.2">
      <c r="D1299" s="164"/>
    </row>
    <row r="1300" spans="4:4" x14ac:dyDescent="0.2">
      <c r="D1300" s="164"/>
    </row>
    <row r="1301" spans="4:4" x14ac:dyDescent="0.2">
      <c r="D1301" s="164"/>
    </row>
    <row r="1302" spans="4:4" x14ac:dyDescent="0.2">
      <c r="D1302" s="164"/>
    </row>
    <row r="1303" spans="4:4" x14ac:dyDescent="0.2">
      <c r="D1303" s="164"/>
    </row>
    <row r="1304" spans="4:4" x14ac:dyDescent="0.2">
      <c r="D1304" s="164"/>
    </row>
    <row r="1305" spans="4:4" x14ac:dyDescent="0.2">
      <c r="D1305" s="164"/>
    </row>
    <row r="1306" spans="4:4" x14ac:dyDescent="0.2">
      <c r="D1306" s="164"/>
    </row>
    <row r="1307" spans="4:4" x14ac:dyDescent="0.2">
      <c r="D1307" s="164"/>
    </row>
    <row r="1308" spans="4:4" x14ac:dyDescent="0.2">
      <c r="D1308" s="164"/>
    </row>
    <row r="1309" spans="4:4" x14ac:dyDescent="0.2">
      <c r="D1309" s="164"/>
    </row>
    <row r="1310" spans="4:4" x14ac:dyDescent="0.2">
      <c r="D1310" s="164"/>
    </row>
    <row r="1311" spans="4:4" x14ac:dyDescent="0.2">
      <c r="D1311" s="164"/>
    </row>
    <row r="1312" spans="4:4" x14ac:dyDescent="0.2">
      <c r="D1312" s="164"/>
    </row>
    <row r="1313" spans="4:4" x14ac:dyDescent="0.2">
      <c r="D1313" s="164"/>
    </row>
    <row r="1314" spans="4:4" x14ac:dyDescent="0.2">
      <c r="D1314" s="164"/>
    </row>
    <row r="1315" spans="4:4" x14ac:dyDescent="0.2">
      <c r="D1315" s="164"/>
    </row>
    <row r="1316" spans="4:4" x14ac:dyDescent="0.2">
      <c r="D1316" s="164"/>
    </row>
    <row r="1317" spans="4:4" x14ac:dyDescent="0.2">
      <c r="D1317" s="164"/>
    </row>
    <row r="1318" spans="4:4" x14ac:dyDescent="0.2">
      <c r="D1318" s="164"/>
    </row>
    <row r="1319" spans="4:4" x14ac:dyDescent="0.2">
      <c r="D1319" s="164"/>
    </row>
    <row r="1320" spans="4:4" x14ac:dyDescent="0.2">
      <c r="D1320" s="164"/>
    </row>
    <row r="1321" spans="4:4" x14ac:dyDescent="0.2">
      <c r="D1321" s="164"/>
    </row>
    <row r="1322" spans="4:4" x14ac:dyDescent="0.2">
      <c r="D1322" s="164"/>
    </row>
    <row r="1323" spans="4:4" x14ac:dyDescent="0.2">
      <c r="D1323" s="164"/>
    </row>
    <row r="1324" spans="4:4" x14ac:dyDescent="0.2">
      <c r="D1324" s="164"/>
    </row>
    <row r="1325" spans="4:4" x14ac:dyDescent="0.2">
      <c r="D1325" s="164"/>
    </row>
    <row r="1326" spans="4:4" x14ac:dyDescent="0.2">
      <c r="D1326" s="164"/>
    </row>
    <row r="1327" spans="4:4" x14ac:dyDescent="0.2">
      <c r="D1327" s="164"/>
    </row>
    <row r="1328" spans="4:4" x14ac:dyDescent="0.2">
      <c r="D1328" s="164"/>
    </row>
    <row r="1329" spans="4:4" x14ac:dyDescent="0.2">
      <c r="D1329" s="164"/>
    </row>
    <row r="1330" spans="4:4" x14ac:dyDescent="0.2">
      <c r="D1330" s="164"/>
    </row>
    <row r="1331" spans="4:4" x14ac:dyDescent="0.2">
      <c r="D1331" s="164"/>
    </row>
    <row r="1332" spans="4:4" x14ac:dyDescent="0.2">
      <c r="D1332" s="164"/>
    </row>
    <row r="1333" spans="4:4" x14ac:dyDescent="0.2">
      <c r="D1333" s="164"/>
    </row>
    <row r="1334" spans="4:4" x14ac:dyDescent="0.2">
      <c r="D1334" s="164"/>
    </row>
    <row r="1335" spans="4:4" x14ac:dyDescent="0.2">
      <c r="D1335" s="164"/>
    </row>
    <row r="1336" spans="4:4" x14ac:dyDescent="0.2">
      <c r="D1336" s="164"/>
    </row>
    <row r="1337" spans="4:4" x14ac:dyDescent="0.2">
      <c r="D1337" s="164"/>
    </row>
    <row r="1338" spans="4:4" x14ac:dyDescent="0.2">
      <c r="D1338" s="164"/>
    </row>
    <row r="1339" spans="4:4" x14ac:dyDescent="0.2">
      <c r="D1339" s="164"/>
    </row>
    <row r="1340" spans="4:4" x14ac:dyDescent="0.2">
      <c r="D1340" s="164"/>
    </row>
    <row r="1341" spans="4:4" x14ac:dyDescent="0.2">
      <c r="D1341" s="164"/>
    </row>
    <row r="1342" spans="4:4" x14ac:dyDescent="0.2">
      <c r="D1342" s="164"/>
    </row>
    <row r="1343" spans="4:4" x14ac:dyDescent="0.2">
      <c r="D1343" s="164"/>
    </row>
    <row r="1344" spans="4:4" x14ac:dyDescent="0.2">
      <c r="D1344" s="164"/>
    </row>
    <row r="1345" spans="4:4" x14ac:dyDescent="0.2">
      <c r="D1345" s="164"/>
    </row>
    <row r="1346" spans="4:4" x14ac:dyDescent="0.2">
      <c r="D1346" s="164"/>
    </row>
    <row r="1347" spans="4:4" x14ac:dyDescent="0.2">
      <c r="D1347" s="164"/>
    </row>
    <row r="1348" spans="4:4" x14ac:dyDescent="0.2">
      <c r="D1348" s="164"/>
    </row>
    <row r="1349" spans="4:4" x14ac:dyDescent="0.2">
      <c r="D1349" s="164"/>
    </row>
    <row r="1350" spans="4:4" x14ac:dyDescent="0.2">
      <c r="D1350" s="164"/>
    </row>
    <row r="1351" spans="4:4" x14ac:dyDescent="0.2">
      <c r="D1351" s="164"/>
    </row>
    <row r="1352" spans="4:4" x14ac:dyDescent="0.2">
      <c r="D1352" s="164"/>
    </row>
    <row r="1353" spans="4:4" x14ac:dyDescent="0.2">
      <c r="D1353" s="164"/>
    </row>
    <row r="1354" spans="4:4" x14ac:dyDescent="0.2">
      <c r="D1354" s="164"/>
    </row>
    <row r="1355" spans="4:4" x14ac:dyDescent="0.2">
      <c r="D1355" s="164"/>
    </row>
    <row r="1356" spans="4:4" x14ac:dyDescent="0.2">
      <c r="D1356" s="164"/>
    </row>
    <row r="1357" spans="4:4" x14ac:dyDescent="0.2">
      <c r="D1357" s="164"/>
    </row>
    <row r="1358" spans="4:4" x14ac:dyDescent="0.2">
      <c r="D1358" s="164"/>
    </row>
    <row r="1359" spans="4:4" x14ac:dyDescent="0.2">
      <c r="D1359" s="164"/>
    </row>
    <row r="1360" spans="4:4" x14ac:dyDescent="0.2">
      <c r="D1360" s="164"/>
    </row>
    <row r="1361" spans="4:4" x14ac:dyDescent="0.2">
      <c r="D1361" s="164"/>
    </row>
    <row r="1362" spans="4:4" x14ac:dyDescent="0.2">
      <c r="D1362" s="164"/>
    </row>
    <row r="1363" spans="4:4" x14ac:dyDescent="0.2">
      <c r="D1363" s="164"/>
    </row>
    <row r="1364" spans="4:4" x14ac:dyDescent="0.2">
      <c r="D1364" s="164"/>
    </row>
    <row r="1365" spans="4:4" x14ac:dyDescent="0.2">
      <c r="D1365" s="164"/>
    </row>
    <row r="1366" spans="4:4" x14ac:dyDescent="0.2">
      <c r="D1366" s="164"/>
    </row>
    <row r="1367" spans="4:4" x14ac:dyDescent="0.2">
      <c r="D1367" s="164"/>
    </row>
    <row r="1368" spans="4:4" x14ac:dyDescent="0.2">
      <c r="D1368" s="164"/>
    </row>
    <row r="1369" spans="4:4" x14ac:dyDescent="0.2">
      <c r="D1369" s="164"/>
    </row>
    <row r="1370" spans="4:4" x14ac:dyDescent="0.2">
      <c r="D1370" s="164"/>
    </row>
    <row r="1371" spans="4:4" x14ac:dyDescent="0.2">
      <c r="D1371" s="164"/>
    </row>
    <row r="1372" spans="4:4" x14ac:dyDescent="0.2">
      <c r="D1372" s="164"/>
    </row>
    <row r="1373" spans="4:4" x14ac:dyDescent="0.2">
      <c r="D1373" s="164"/>
    </row>
    <row r="1374" spans="4:4" x14ac:dyDescent="0.2">
      <c r="D1374" s="164"/>
    </row>
    <row r="1375" spans="4:4" x14ac:dyDescent="0.2">
      <c r="D1375" s="164"/>
    </row>
    <row r="1376" spans="4:4" x14ac:dyDescent="0.2">
      <c r="D1376" s="164"/>
    </row>
    <row r="1377" spans="4:4" x14ac:dyDescent="0.2">
      <c r="D1377" s="164"/>
    </row>
    <row r="1378" spans="4:4" x14ac:dyDescent="0.2">
      <c r="D1378" s="164"/>
    </row>
    <row r="1379" spans="4:4" x14ac:dyDescent="0.2">
      <c r="D1379" s="164"/>
    </row>
    <row r="1380" spans="4:4" x14ac:dyDescent="0.2">
      <c r="D1380" s="164"/>
    </row>
    <row r="1381" spans="4:4" x14ac:dyDescent="0.2">
      <c r="D1381" s="164"/>
    </row>
    <row r="1382" spans="4:4" x14ac:dyDescent="0.2">
      <c r="D1382" s="164"/>
    </row>
    <row r="1383" spans="4:4" x14ac:dyDescent="0.2">
      <c r="D1383" s="164"/>
    </row>
    <row r="1384" spans="4:4" x14ac:dyDescent="0.2">
      <c r="D1384" s="164"/>
    </row>
    <row r="1385" spans="4:4" x14ac:dyDescent="0.2">
      <c r="D1385" s="164"/>
    </row>
    <row r="1386" spans="4:4" x14ac:dyDescent="0.2">
      <c r="D1386" s="164"/>
    </row>
    <row r="1387" spans="4:4" x14ac:dyDescent="0.2">
      <c r="D1387" s="164"/>
    </row>
    <row r="1388" spans="4:4" x14ac:dyDescent="0.2">
      <c r="D1388" s="164"/>
    </row>
    <row r="1389" spans="4:4" x14ac:dyDescent="0.2">
      <c r="D1389" s="164"/>
    </row>
    <row r="1390" spans="4:4" x14ac:dyDescent="0.2">
      <c r="D1390" s="164"/>
    </row>
    <row r="1391" spans="4:4" x14ac:dyDescent="0.2">
      <c r="D1391" s="164"/>
    </row>
    <row r="1392" spans="4:4" x14ac:dyDescent="0.2">
      <c r="D1392" s="164"/>
    </row>
    <row r="1393" spans="4:4" x14ac:dyDescent="0.2">
      <c r="D1393" s="164"/>
    </row>
    <row r="1394" spans="4:4" x14ac:dyDescent="0.2">
      <c r="D1394" s="164"/>
    </row>
    <row r="1395" spans="4:4" x14ac:dyDescent="0.2">
      <c r="D1395" s="164"/>
    </row>
    <row r="1396" spans="4:4" x14ac:dyDescent="0.2">
      <c r="D1396" s="164"/>
    </row>
    <row r="1397" spans="4:4" x14ac:dyDescent="0.2">
      <c r="D1397" s="164"/>
    </row>
    <row r="1398" spans="4:4" x14ac:dyDescent="0.2">
      <c r="D1398" s="164"/>
    </row>
    <row r="1399" spans="4:4" x14ac:dyDescent="0.2">
      <c r="D1399" s="164"/>
    </row>
    <row r="1400" spans="4:4" x14ac:dyDescent="0.2">
      <c r="D1400" s="164"/>
    </row>
    <row r="1401" spans="4:4" x14ac:dyDescent="0.2">
      <c r="D1401" s="164"/>
    </row>
    <row r="1402" spans="4:4" x14ac:dyDescent="0.2">
      <c r="D1402" s="164"/>
    </row>
    <row r="1403" spans="4:4" x14ac:dyDescent="0.2">
      <c r="D1403" s="164"/>
    </row>
    <row r="1404" spans="4:4" x14ac:dyDescent="0.2">
      <c r="D1404" s="164"/>
    </row>
    <row r="1405" spans="4:4" x14ac:dyDescent="0.2">
      <c r="D1405" s="164"/>
    </row>
    <row r="1406" spans="4:4" x14ac:dyDescent="0.2">
      <c r="D1406" s="164"/>
    </row>
    <row r="1407" spans="4:4" x14ac:dyDescent="0.2">
      <c r="D1407" s="164"/>
    </row>
    <row r="1408" spans="4:4" x14ac:dyDescent="0.2">
      <c r="D1408" s="164"/>
    </row>
    <row r="1409" spans="4:4" x14ac:dyDescent="0.2">
      <c r="D1409" s="164"/>
    </row>
    <row r="1410" spans="4:4" x14ac:dyDescent="0.2">
      <c r="D1410" s="164"/>
    </row>
    <row r="1411" spans="4:4" x14ac:dyDescent="0.2">
      <c r="D1411" s="164"/>
    </row>
    <row r="1412" spans="4:4" x14ac:dyDescent="0.2">
      <c r="D1412" s="164"/>
    </row>
    <row r="1413" spans="4:4" x14ac:dyDescent="0.2">
      <c r="D1413" s="164"/>
    </row>
    <row r="1414" spans="4:4" x14ac:dyDescent="0.2">
      <c r="D1414" s="164"/>
    </row>
    <row r="1415" spans="4:4" x14ac:dyDescent="0.2">
      <c r="D1415" s="164"/>
    </row>
    <row r="1416" spans="4:4" x14ac:dyDescent="0.2">
      <c r="D1416" s="164"/>
    </row>
    <row r="1417" spans="4:4" x14ac:dyDescent="0.2">
      <c r="D1417" s="164"/>
    </row>
    <row r="1418" spans="4:4" x14ac:dyDescent="0.2">
      <c r="D1418" s="164"/>
    </row>
    <row r="1419" spans="4:4" x14ac:dyDescent="0.2">
      <c r="D1419" s="164"/>
    </row>
    <row r="1420" spans="4:4" x14ac:dyDescent="0.2">
      <c r="D1420" s="164"/>
    </row>
    <row r="1421" spans="4:4" x14ac:dyDescent="0.2">
      <c r="D1421" s="164"/>
    </row>
    <row r="1422" spans="4:4" x14ac:dyDescent="0.2">
      <c r="D1422" s="164"/>
    </row>
    <row r="1423" spans="4:4" x14ac:dyDescent="0.2">
      <c r="D1423" s="164"/>
    </row>
    <row r="1424" spans="4:4" x14ac:dyDescent="0.2">
      <c r="D1424" s="164"/>
    </row>
    <row r="1425" spans="4:4" x14ac:dyDescent="0.2">
      <c r="D1425" s="164"/>
    </row>
    <row r="1426" spans="4:4" x14ac:dyDescent="0.2">
      <c r="D1426" s="164"/>
    </row>
    <row r="1427" spans="4:4" x14ac:dyDescent="0.2">
      <c r="D1427" s="164"/>
    </row>
    <row r="1428" spans="4:4" x14ac:dyDescent="0.2">
      <c r="D1428" s="164"/>
    </row>
    <row r="1429" spans="4:4" x14ac:dyDescent="0.2">
      <c r="D1429" s="164"/>
    </row>
    <row r="1430" spans="4:4" x14ac:dyDescent="0.2">
      <c r="D1430" s="164"/>
    </row>
    <row r="1431" spans="4:4" x14ac:dyDescent="0.2">
      <c r="D1431" s="164"/>
    </row>
    <row r="1432" spans="4:4" x14ac:dyDescent="0.2">
      <c r="D1432" s="164"/>
    </row>
    <row r="1433" spans="4:4" x14ac:dyDescent="0.2">
      <c r="D1433" s="164"/>
    </row>
    <row r="1434" spans="4:4" x14ac:dyDescent="0.2">
      <c r="D1434" s="164"/>
    </row>
    <row r="1435" spans="4:4" x14ac:dyDescent="0.2">
      <c r="D1435" s="164"/>
    </row>
    <row r="1436" spans="4:4" x14ac:dyDescent="0.2">
      <c r="D1436" s="164"/>
    </row>
    <row r="1437" spans="4:4" x14ac:dyDescent="0.2">
      <c r="D1437" s="164"/>
    </row>
    <row r="1438" spans="4:4" x14ac:dyDescent="0.2">
      <c r="D1438" s="164"/>
    </row>
    <row r="1439" spans="4:4" x14ac:dyDescent="0.2">
      <c r="D1439" s="164"/>
    </row>
    <row r="1440" spans="4:4" x14ac:dyDescent="0.2">
      <c r="D1440" s="164"/>
    </row>
    <row r="1441" spans="4:4" x14ac:dyDescent="0.2">
      <c r="D1441" s="164"/>
    </row>
    <row r="1442" spans="4:4" x14ac:dyDescent="0.2">
      <c r="D1442" s="164"/>
    </row>
    <row r="1443" spans="4:4" x14ac:dyDescent="0.2">
      <c r="D1443" s="164"/>
    </row>
    <row r="1444" spans="4:4" x14ac:dyDescent="0.2">
      <c r="D1444" s="164"/>
    </row>
    <row r="1445" spans="4:4" x14ac:dyDescent="0.2">
      <c r="D1445" s="164"/>
    </row>
    <row r="1446" spans="4:4" x14ac:dyDescent="0.2">
      <c r="D1446" s="164"/>
    </row>
    <row r="1447" spans="4:4" x14ac:dyDescent="0.2">
      <c r="D1447" s="164"/>
    </row>
    <row r="1448" spans="4:4" x14ac:dyDescent="0.2">
      <c r="D1448" s="164"/>
    </row>
    <row r="1449" spans="4:4" x14ac:dyDescent="0.2">
      <c r="D1449" s="164"/>
    </row>
    <row r="1450" spans="4:4" x14ac:dyDescent="0.2">
      <c r="D1450" s="164"/>
    </row>
    <row r="1451" spans="4:4" x14ac:dyDescent="0.2">
      <c r="D1451" s="164"/>
    </row>
    <row r="1452" spans="4:4" x14ac:dyDescent="0.2">
      <c r="D1452" s="164"/>
    </row>
    <row r="1453" spans="4:4" x14ac:dyDescent="0.2">
      <c r="D1453" s="164"/>
    </row>
    <row r="1454" spans="4:4" x14ac:dyDescent="0.2">
      <c r="D1454" s="164"/>
    </row>
    <row r="1455" spans="4:4" x14ac:dyDescent="0.2">
      <c r="D1455" s="164"/>
    </row>
    <row r="1456" spans="4:4" x14ac:dyDescent="0.2">
      <c r="D1456" s="164"/>
    </row>
    <row r="1457" spans="4:4" x14ac:dyDescent="0.2">
      <c r="D1457" s="164"/>
    </row>
    <row r="1458" spans="4:4" x14ac:dyDescent="0.2">
      <c r="D1458" s="164"/>
    </row>
    <row r="1459" spans="4:4" x14ac:dyDescent="0.2">
      <c r="D1459" s="164"/>
    </row>
    <row r="1460" spans="4:4" x14ac:dyDescent="0.2">
      <c r="D1460" s="164"/>
    </row>
    <row r="1461" spans="4:4" x14ac:dyDescent="0.2">
      <c r="D1461" s="164"/>
    </row>
    <row r="1462" spans="4:4" x14ac:dyDescent="0.2">
      <c r="D1462" s="164"/>
    </row>
    <row r="1463" spans="4:4" x14ac:dyDescent="0.2">
      <c r="D1463" s="164"/>
    </row>
    <row r="1464" spans="4:4" x14ac:dyDescent="0.2">
      <c r="D1464" s="164"/>
    </row>
    <row r="1465" spans="4:4" x14ac:dyDescent="0.2">
      <c r="D1465" s="164"/>
    </row>
    <row r="1466" spans="4:4" x14ac:dyDescent="0.2">
      <c r="D1466" s="164"/>
    </row>
    <row r="1467" spans="4:4" x14ac:dyDescent="0.2">
      <c r="D1467" s="164"/>
    </row>
    <row r="1468" spans="4:4" x14ac:dyDescent="0.2">
      <c r="D1468" s="164"/>
    </row>
    <row r="1469" spans="4:4" x14ac:dyDescent="0.2">
      <c r="D1469" s="164"/>
    </row>
    <row r="1470" spans="4:4" x14ac:dyDescent="0.2">
      <c r="D1470" s="164"/>
    </row>
    <row r="1471" spans="4:4" x14ac:dyDescent="0.2">
      <c r="D1471" s="164"/>
    </row>
    <row r="1472" spans="4:4" x14ac:dyDescent="0.2">
      <c r="D1472" s="164"/>
    </row>
    <row r="1473" spans="4:4" x14ac:dyDescent="0.2">
      <c r="D1473" s="164"/>
    </row>
    <row r="1474" spans="4:4" x14ac:dyDescent="0.2">
      <c r="D1474" s="164"/>
    </row>
    <row r="1475" spans="4:4" x14ac:dyDescent="0.2">
      <c r="D1475" s="164"/>
    </row>
    <row r="1476" spans="4:4" x14ac:dyDescent="0.2">
      <c r="D1476" s="164"/>
    </row>
    <row r="1477" spans="4:4" x14ac:dyDescent="0.2">
      <c r="D1477" s="164"/>
    </row>
    <row r="1478" spans="4:4" x14ac:dyDescent="0.2">
      <c r="D1478" s="164"/>
    </row>
    <row r="1479" spans="4:4" x14ac:dyDescent="0.2">
      <c r="D1479" s="164"/>
    </row>
    <row r="1480" spans="4:4" x14ac:dyDescent="0.2">
      <c r="D1480" s="164"/>
    </row>
    <row r="1481" spans="4:4" x14ac:dyDescent="0.2">
      <c r="D1481" s="164"/>
    </row>
    <row r="1482" spans="4:4" x14ac:dyDescent="0.2">
      <c r="D1482" s="164"/>
    </row>
    <row r="1483" spans="4:4" x14ac:dyDescent="0.2">
      <c r="D1483" s="164"/>
    </row>
    <row r="1484" spans="4:4" x14ac:dyDescent="0.2">
      <c r="D1484" s="164"/>
    </row>
    <row r="1485" spans="4:4" x14ac:dyDescent="0.2">
      <c r="D1485" s="164"/>
    </row>
    <row r="1486" spans="4:4" x14ac:dyDescent="0.2">
      <c r="D1486" s="164"/>
    </row>
    <row r="1487" spans="4:4" x14ac:dyDescent="0.2">
      <c r="D1487" s="164"/>
    </row>
    <row r="1488" spans="4:4" x14ac:dyDescent="0.2">
      <c r="D1488" s="164"/>
    </row>
    <row r="1489" spans="4:4" x14ac:dyDescent="0.2">
      <c r="D1489" s="164"/>
    </row>
    <row r="1490" spans="4:4" x14ac:dyDescent="0.2">
      <c r="D1490" s="164"/>
    </row>
    <row r="1491" spans="4:4" x14ac:dyDescent="0.2">
      <c r="D1491" s="164"/>
    </row>
    <row r="1492" spans="4:4" x14ac:dyDescent="0.2">
      <c r="D1492" s="164"/>
    </row>
    <row r="1493" spans="4:4" x14ac:dyDescent="0.2">
      <c r="D1493" s="164"/>
    </row>
    <row r="1494" spans="4:4" x14ac:dyDescent="0.2">
      <c r="D1494" s="164"/>
    </row>
    <row r="1495" spans="4:4" x14ac:dyDescent="0.2">
      <c r="D1495" s="164"/>
    </row>
    <row r="1496" spans="4:4" x14ac:dyDescent="0.2">
      <c r="D1496" s="164"/>
    </row>
    <row r="1497" spans="4:4" x14ac:dyDescent="0.2">
      <c r="D1497" s="164"/>
    </row>
    <row r="1498" spans="4:4" x14ac:dyDescent="0.2">
      <c r="D1498" s="164"/>
    </row>
    <row r="1499" spans="4:4" x14ac:dyDescent="0.2">
      <c r="D1499" s="164"/>
    </row>
    <row r="1500" spans="4:4" x14ac:dyDescent="0.2">
      <c r="D1500" s="164"/>
    </row>
    <row r="1501" spans="4:4" x14ac:dyDescent="0.2">
      <c r="D1501" s="164"/>
    </row>
    <row r="1502" spans="4:4" x14ac:dyDescent="0.2">
      <c r="D1502" s="164"/>
    </row>
    <row r="1503" spans="4:4" x14ac:dyDescent="0.2">
      <c r="D1503" s="164"/>
    </row>
    <row r="1504" spans="4:4" x14ac:dyDescent="0.2">
      <c r="D1504" s="164"/>
    </row>
    <row r="1505" spans="4:4" x14ac:dyDescent="0.2">
      <c r="D1505" s="164"/>
    </row>
    <row r="1506" spans="4:4" x14ac:dyDescent="0.2">
      <c r="D1506" s="164"/>
    </row>
    <row r="1507" spans="4:4" x14ac:dyDescent="0.2">
      <c r="D1507" s="164"/>
    </row>
    <row r="1508" spans="4:4" x14ac:dyDescent="0.2">
      <c r="D1508" s="164"/>
    </row>
    <row r="1509" spans="4:4" x14ac:dyDescent="0.2">
      <c r="D1509" s="164"/>
    </row>
    <row r="1510" spans="4:4" x14ac:dyDescent="0.2">
      <c r="D1510" s="164"/>
    </row>
    <row r="1511" spans="4:4" x14ac:dyDescent="0.2">
      <c r="D1511" s="164"/>
    </row>
    <row r="1512" spans="4:4" x14ac:dyDescent="0.2">
      <c r="D1512" s="164"/>
    </row>
    <row r="1513" spans="4:4" x14ac:dyDescent="0.2">
      <c r="D1513" s="164"/>
    </row>
    <row r="1514" spans="4:4" x14ac:dyDescent="0.2">
      <c r="D1514" s="164"/>
    </row>
    <row r="1515" spans="4:4" x14ac:dyDescent="0.2">
      <c r="D1515" s="164"/>
    </row>
    <row r="1516" spans="4:4" x14ac:dyDescent="0.2">
      <c r="D1516" s="164"/>
    </row>
    <row r="1517" spans="4:4" x14ac:dyDescent="0.2">
      <c r="D1517" s="164"/>
    </row>
    <row r="1518" spans="4:4" x14ac:dyDescent="0.2">
      <c r="D1518" s="164"/>
    </row>
    <row r="1519" spans="4:4" x14ac:dyDescent="0.2">
      <c r="D1519" s="164"/>
    </row>
    <row r="1520" spans="4:4" x14ac:dyDescent="0.2">
      <c r="D1520" s="164"/>
    </row>
    <row r="1521" spans="4:4" x14ac:dyDescent="0.2">
      <c r="D1521" s="164"/>
    </row>
    <row r="1522" spans="4:4" x14ac:dyDescent="0.2">
      <c r="D1522" s="164"/>
    </row>
    <row r="1523" spans="4:4" x14ac:dyDescent="0.2">
      <c r="D1523" s="164"/>
    </row>
    <row r="1524" spans="4:4" x14ac:dyDescent="0.2">
      <c r="D1524" s="164"/>
    </row>
    <row r="1525" spans="4:4" x14ac:dyDescent="0.2">
      <c r="D1525" s="164"/>
    </row>
    <row r="1526" spans="4:4" x14ac:dyDescent="0.2">
      <c r="D1526" s="164"/>
    </row>
    <row r="1527" spans="4:4" x14ac:dyDescent="0.2">
      <c r="D1527" s="164"/>
    </row>
    <row r="1528" spans="4:4" x14ac:dyDescent="0.2">
      <c r="D1528" s="164"/>
    </row>
    <row r="1529" spans="4:4" x14ac:dyDescent="0.2">
      <c r="D1529" s="164"/>
    </row>
    <row r="1530" spans="4:4" x14ac:dyDescent="0.2">
      <c r="D1530" s="164"/>
    </row>
    <row r="1531" spans="4:4" x14ac:dyDescent="0.2">
      <c r="D1531" s="164"/>
    </row>
    <row r="1532" spans="4:4" x14ac:dyDescent="0.2">
      <c r="D1532" s="164"/>
    </row>
    <row r="1533" spans="4:4" x14ac:dyDescent="0.2">
      <c r="D1533" s="164"/>
    </row>
    <row r="1534" spans="4:4" x14ac:dyDescent="0.2">
      <c r="D1534" s="164"/>
    </row>
    <row r="1535" spans="4:4" x14ac:dyDescent="0.2">
      <c r="D1535" s="164"/>
    </row>
    <row r="1536" spans="4:4" x14ac:dyDescent="0.2">
      <c r="D1536" s="164"/>
    </row>
    <row r="1537" spans="4:4" x14ac:dyDescent="0.2">
      <c r="D1537" s="164"/>
    </row>
    <row r="1538" spans="4:4" x14ac:dyDescent="0.2">
      <c r="D1538" s="164"/>
    </row>
    <row r="1539" spans="4:4" x14ac:dyDescent="0.2">
      <c r="D1539" s="164"/>
    </row>
    <row r="1540" spans="4:4" x14ac:dyDescent="0.2">
      <c r="D1540" s="164"/>
    </row>
    <row r="1541" spans="4:4" x14ac:dyDescent="0.2">
      <c r="D1541" s="164"/>
    </row>
    <row r="1542" spans="4:4" x14ac:dyDescent="0.2">
      <c r="D1542" s="164"/>
    </row>
    <row r="1543" spans="4:4" x14ac:dyDescent="0.2">
      <c r="D1543" s="164"/>
    </row>
    <row r="1544" spans="4:4" x14ac:dyDescent="0.2">
      <c r="D1544" s="164"/>
    </row>
    <row r="1545" spans="4:4" x14ac:dyDescent="0.2">
      <c r="D1545" s="164"/>
    </row>
    <row r="1546" spans="4:4" x14ac:dyDescent="0.2">
      <c r="D1546" s="164"/>
    </row>
    <row r="1547" spans="4:4" x14ac:dyDescent="0.2">
      <c r="D1547" s="164"/>
    </row>
    <row r="1548" spans="4:4" x14ac:dyDescent="0.2">
      <c r="D1548" s="164"/>
    </row>
    <row r="1549" spans="4:4" x14ac:dyDescent="0.2">
      <c r="D1549" s="164"/>
    </row>
    <row r="1550" spans="4:4" x14ac:dyDescent="0.2">
      <c r="D1550" s="164"/>
    </row>
    <row r="1551" spans="4:4" x14ac:dyDescent="0.2">
      <c r="D1551" s="164"/>
    </row>
    <row r="1552" spans="4:4" x14ac:dyDescent="0.2">
      <c r="D1552" s="164"/>
    </row>
    <row r="1553" spans="4:4" x14ac:dyDescent="0.2">
      <c r="D1553" s="164"/>
    </row>
    <row r="1554" spans="4:4" x14ac:dyDescent="0.2">
      <c r="D1554" s="164"/>
    </row>
    <row r="1555" spans="4:4" x14ac:dyDescent="0.2">
      <c r="D1555" s="164"/>
    </row>
    <row r="1556" spans="4:4" x14ac:dyDescent="0.2">
      <c r="D1556" s="164"/>
    </row>
    <row r="1557" spans="4:4" x14ac:dyDescent="0.2">
      <c r="D1557" s="164"/>
    </row>
    <row r="1558" spans="4:4" x14ac:dyDescent="0.2">
      <c r="D1558" s="164"/>
    </row>
    <row r="1559" spans="4:4" x14ac:dyDescent="0.2">
      <c r="D1559" s="164"/>
    </row>
    <row r="1560" spans="4:4" x14ac:dyDescent="0.2">
      <c r="D1560" s="164"/>
    </row>
    <row r="1561" spans="4:4" x14ac:dyDescent="0.2">
      <c r="D1561" s="164"/>
    </row>
    <row r="1562" spans="4:4" x14ac:dyDescent="0.2">
      <c r="D1562" s="164"/>
    </row>
    <row r="1563" spans="4:4" x14ac:dyDescent="0.2">
      <c r="D1563" s="164"/>
    </row>
    <row r="1564" spans="4:4" x14ac:dyDescent="0.2">
      <c r="D1564" s="164"/>
    </row>
    <row r="1565" spans="4:4" x14ac:dyDescent="0.2">
      <c r="D1565" s="164"/>
    </row>
    <row r="1566" spans="4:4" x14ac:dyDescent="0.2">
      <c r="D1566" s="164"/>
    </row>
    <row r="1567" spans="4:4" x14ac:dyDescent="0.2">
      <c r="D1567" s="164"/>
    </row>
    <row r="1568" spans="4:4" x14ac:dyDescent="0.2">
      <c r="D1568" s="164"/>
    </row>
    <row r="1569" spans="4:4" x14ac:dyDescent="0.2">
      <c r="D1569" s="164"/>
    </row>
    <row r="1570" spans="4:4" x14ac:dyDescent="0.2">
      <c r="D1570" s="164"/>
    </row>
    <row r="1571" spans="4:4" x14ac:dyDescent="0.2">
      <c r="D1571" s="164"/>
    </row>
    <row r="1572" spans="4:4" x14ac:dyDescent="0.2">
      <c r="D1572" s="164"/>
    </row>
    <row r="1573" spans="4:4" x14ac:dyDescent="0.2">
      <c r="D1573" s="164"/>
    </row>
    <row r="1574" spans="4:4" x14ac:dyDescent="0.2">
      <c r="D1574" s="164"/>
    </row>
    <row r="1575" spans="4:4" x14ac:dyDescent="0.2">
      <c r="D1575" s="164"/>
    </row>
    <row r="1576" spans="4:4" x14ac:dyDescent="0.2">
      <c r="D1576" s="164"/>
    </row>
    <row r="1577" spans="4:4" x14ac:dyDescent="0.2">
      <c r="D1577" s="164"/>
    </row>
    <row r="1578" spans="4:4" x14ac:dyDescent="0.2">
      <c r="D1578" s="164"/>
    </row>
    <row r="1579" spans="4:4" x14ac:dyDescent="0.2">
      <c r="D1579" s="164"/>
    </row>
    <row r="1580" spans="4:4" x14ac:dyDescent="0.2">
      <c r="D1580" s="164"/>
    </row>
    <row r="1581" spans="4:4" x14ac:dyDescent="0.2">
      <c r="D1581" s="164"/>
    </row>
    <row r="1582" spans="4:4" x14ac:dyDescent="0.2">
      <c r="D1582" s="164"/>
    </row>
    <row r="1583" spans="4:4" x14ac:dyDescent="0.2">
      <c r="D1583" s="164"/>
    </row>
    <row r="1584" spans="4:4" x14ac:dyDescent="0.2">
      <c r="D1584" s="164"/>
    </row>
    <row r="1585" spans="4:4" x14ac:dyDescent="0.2">
      <c r="D1585" s="164"/>
    </row>
    <row r="1586" spans="4:4" x14ac:dyDescent="0.2">
      <c r="D1586" s="164"/>
    </row>
    <row r="1587" spans="4:4" x14ac:dyDescent="0.2">
      <c r="D1587" s="164"/>
    </row>
    <row r="1588" spans="4:4" x14ac:dyDescent="0.2">
      <c r="D1588" s="164"/>
    </row>
    <row r="1589" spans="4:4" x14ac:dyDescent="0.2">
      <c r="D1589" s="164"/>
    </row>
    <row r="1590" spans="4:4" x14ac:dyDescent="0.2">
      <c r="D1590" s="164"/>
    </row>
    <row r="1591" spans="4:4" x14ac:dyDescent="0.2">
      <c r="D1591" s="164"/>
    </row>
    <row r="1592" spans="4:4" x14ac:dyDescent="0.2">
      <c r="D1592" s="164"/>
    </row>
    <row r="1593" spans="4:4" x14ac:dyDescent="0.2">
      <c r="D1593" s="164"/>
    </row>
    <row r="1594" spans="4:4" x14ac:dyDescent="0.2">
      <c r="D1594" s="164"/>
    </row>
    <row r="1595" spans="4:4" x14ac:dyDescent="0.2">
      <c r="D1595" s="164"/>
    </row>
    <row r="1596" spans="4:4" x14ac:dyDescent="0.2">
      <c r="D1596" s="164"/>
    </row>
    <row r="1597" spans="4:4" x14ac:dyDescent="0.2">
      <c r="D1597" s="164"/>
    </row>
    <row r="1598" spans="4:4" x14ac:dyDescent="0.2">
      <c r="D1598" s="164"/>
    </row>
    <row r="1599" spans="4:4" x14ac:dyDescent="0.2">
      <c r="D1599" s="164"/>
    </row>
    <row r="1600" spans="4:4" x14ac:dyDescent="0.2">
      <c r="D1600" s="164"/>
    </row>
    <row r="1601" spans="4:4" x14ac:dyDescent="0.2">
      <c r="D1601" s="164"/>
    </row>
    <row r="1602" spans="4:4" x14ac:dyDescent="0.2">
      <c r="D1602" s="164"/>
    </row>
    <row r="1603" spans="4:4" x14ac:dyDescent="0.2">
      <c r="D1603" s="164"/>
    </row>
    <row r="1604" spans="4:4" x14ac:dyDescent="0.2">
      <c r="D1604" s="164"/>
    </row>
    <row r="1605" spans="4:4" x14ac:dyDescent="0.2">
      <c r="D1605" s="164"/>
    </row>
    <row r="1606" spans="4:4" x14ac:dyDescent="0.2">
      <c r="D1606" s="164"/>
    </row>
    <row r="1607" spans="4:4" x14ac:dyDescent="0.2">
      <c r="D1607" s="164"/>
    </row>
    <row r="1608" spans="4:4" x14ac:dyDescent="0.2">
      <c r="D1608" s="164"/>
    </row>
    <row r="1609" spans="4:4" x14ac:dyDescent="0.2">
      <c r="D1609" s="164"/>
    </row>
    <row r="1610" spans="4:4" x14ac:dyDescent="0.2">
      <c r="D1610" s="164"/>
    </row>
    <row r="1611" spans="4:4" x14ac:dyDescent="0.2">
      <c r="D1611" s="164"/>
    </row>
    <row r="1612" spans="4:4" x14ac:dyDescent="0.2">
      <c r="D1612" s="164"/>
    </row>
    <row r="1613" spans="4:4" x14ac:dyDescent="0.2">
      <c r="D1613" s="164"/>
    </row>
    <row r="1614" spans="4:4" x14ac:dyDescent="0.2">
      <c r="D1614" s="164"/>
    </row>
    <row r="1615" spans="4:4" x14ac:dyDescent="0.2">
      <c r="D1615" s="164"/>
    </row>
    <row r="1616" spans="4:4" x14ac:dyDescent="0.2">
      <c r="D1616" s="164"/>
    </row>
    <row r="1617" spans="4:4" x14ac:dyDescent="0.2">
      <c r="D1617" s="164"/>
    </row>
    <row r="1618" spans="4:4" x14ac:dyDescent="0.2">
      <c r="D1618" s="164"/>
    </row>
    <row r="1619" spans="4:4" x14ac:dyDescent="0.2">
      <c r="D1619" s="164"/>
    </row>
    <row r="1620" spans="4:4" x14ac:dyDescent="0.2">
      <c r="D1620" s="164"/>
    </row>
    <row r="1621" spans="4:4" x14ac:dyDescent="0.2">
      <c r="D1621" s="164"/>
    </row>
    <row r="1622" spans="4:4" x14ac:dyDescent="0.2">
      <c r="D1622" s="164"/>
    </row>
    <row r="1623" spans="4:4" x14ac:dyDescent="0.2">
      <c r="D1623" s="164"/>
    </row>
    <row r="1624" spans="4:4" x14ac:dyDescent="0.2">
      <c r="D1624" s="164"/>
    </row>
    <row r="1625" spans="4:4" x14ac:dyDescent="0.2">
      <c r="D1625" s="164"/>
    </row>
    <row r="1626" spans="4:4" x14ac:dyDescent="0.2">
      <c r="D1626" s="164"/>
    </row>
    <row r="1627" spans="4:4" x14ac:dyDescent="0.2">
      <c r="D1627" s="164"/>
    </row>
    <row r="1628" spans="4:4" x14ac:dyDescent="0.2">
      <c r="D1628" s="164"/>
    </row>
    <row r="1629" spans="4:4" x14ac:dyDescent="0.2">
      <c r="D1629" s="164"/>
    </row>
    <row r="1630" spans="4:4" x14ac:dyDescent="0.2">
      <c r="D1630" s="164"/>
    </row>
    <row r="1631" spans="4:4" x14ac:dyDescent="0.2">
      <c r="D1631" s="164"/>
    </row>
    <row r="1632" spans="4:4" x14ac:dyDescent="0.2">
      <c r="D1632" s="164"/>
    </row>
    <row r="1633" spans="4:4" x14ac:dyDescent="0.2">
      <c r="D1633" s="164"/>
    </row>
    <row r="1634" spans="4:4" x14ac:dyDescent="0.2">
      <c r="D1634" s="164"/>
    </row>
    <row r="1635" spans="4:4" x14ac:dyDescent="0.2">
      <c r="D1635" s="164"/>
    </row>
    <row r="1636" spans="4:4" x14ac:dyDescent="0.2">
      <c r="D1636" s="164"/>
    </row>
    <row r="1637" spans="4:4" x14ac:dyDescent="0.2">
      <c r="D1637" s="164"/>
    </row>
    <row r="1638" spans="4:4" x14ac:dyDescent="0.2">
      <c r="D1638" s="164"/>
    </row>
    <row r="1639" spans="4:4" x14ac:dyDescent="0.2">
      <c r="D1639" s="164"/>
    </row>
    <row r="1640" spans="4:4" x14ac:dyDescent="0.2">
      <c r="D1640" s="164"/>
    </row>
    <row r="1641" spans="4:4" x14ac:dyDescent="0.2">
      <c r="D1641" s="164"/>
    </row>
    <row r="1642" spans="4:4" x14ac:dyDescent="0.2">
      <c r="D1642" s="164"/>
    </row>
    <row r="1643" spans="4:4" x14ac:dyDescent="0.2">
      <c r="D1643" s="164"/>
    </row>
    <row r="1644" spans="4:4" x14ac:dyDescent="0.2">
      <c r="D1644" s="164"/>
    </row>
    <row r="1645" spans="4:4" x14ac:dyDescent="0.2">
      <c r="D1645" s="164"/>
    </row>
    <row r="1646" spans="4:4" x14ac:dyDescent="0.2">
      <c r="D1646" s="164"/>
    </row>
    <row r="1647" spans="4:4" x14ac:dyDescent="0.2">
      <c r="D1647" s="164"/>
    </row>
    <row r="1648" spans="4:4" x14ac:dyDescent="0.2">
      <c r="D1648" s="164"/>
    </row>
    <row r="1649" spans="4:4" x14ac:dyDescent="0.2">
      <c r="D1649" s="164"/>
    </row>
    <row r="1650" spans="4:4" x14ac:dyDescent="0.2">
      <c r="D1650" s="164"/>
    </row>
    <row r="1651" spans="4:4" x14ac:dyDescent="0.2">
      <c r="D1651" s="164"/>
    </row>
    <row r="1652" spans="4:4" x14ac:dyDescent="0.2">
      <c r="D1652" s="164"/>
    </row>
    <row r="1653" spans="4:4" x14ac:dyDescent="0.2">
      <c r="D1653" s="164"/>
    </row>
    <row r="1654" spans="4:4" x14ac:dyDescent="0.2">
      <c r="D1654" s="164"/>
    </row>
    <row r="1655" spans="4:4" x14ac:dyDescent="0.2">
      <c r="D1655" s="164"/>
    </row>
    <row r="1656" spans="4:4" x14ac:dyDescent="0.2">
      <c r="D1656" s="164"/>
    </row>
    <row r="1657" spans="4:4" x14ac:dyDescent="0.2">
      <c r="D1657" s="164"/>
    </row>
    <row r="1658" spans="4:4" x14ac:dyDescent="0.2">
      <c r="D1658" s="164"/>
    </row>
    <row r="1659" spans="4:4" x14ac:dyDescent="0.2">
      <c r="D1659" s="164"/>
    </row>
    <row r="1660" spans="4:4" x14ac:dyDescent="0.2">
      <c r="D1660" s="164"/>
    </row>
    <row r="1661" spans="4:4" x14ac:dyDescent="0.2">
      <c r="D1661" s="164"/>
    </row>
    <row r="1662" spans="4:4" x14ac:dyDescent="0.2">
      <c r="D1662" s="164"/>
    </row>
    <row r="1663" spans="4:4" x14ac:dyDescent="0.2">
      <c r="D1663" s="164"/>
    </row>
    <row r="1664" spans="4:4" x14ac:dyDescent="0.2">
      <c r="D1664" s="164"/>
    </row>
    <row r="1665" spans="4:4" x14ac:dyDescent="0.2">
      <c r="D1665" s="164"/>
    </row>
    <row r="1666" spans="4:4" x14ac:dyDescent="0.2">
      <c r="D1666" s="164"/>
    </row>
    <row r="1667" spans="4:4" x14ac:dyDescent="0.2">
      <c r="D1667" s="164"/>
    </row>
    <row r="1668" spans="4:4" x14ac:dyDescent="0.2">
      <c r="D1668" s="164"/>
    </row>
    <row r="1669" spans="4:4" x14ac:dyDescent="0.2">
      <c r="D1669" s="164"/>
    </row>
    <row r="1670" spans="4:4" x14ac:dyDescent="0.2">
      <c r="D1670" s="164"/>
    </row>
    <row r="1671" spans="4:4" x14ac:dyDescent="0.2">
      <c r="D1671" s="164"/>
    </row>
    <row r="1672" spans="4:4" x14ac:dyDescent="0.2">
      <c r="D1672" s="164"/>
    </row>
    <row r="1673" spans="4:4" x14ac:dyDescent="0.2">
      <c r="D1673" s="164"/>
    </row>
    <row r="1674" spans="4:4" x14ac:dyDescent="0.2">
      <c r="D1674" s="164"/>
    </row>
    <row r="1675" spans="4:4" x14ac:dyDescent="0.2">
      <c r="D1675" s="164"/>
    </row>
    <row r="1676" spans="4:4" x14ac:dyDescent="0.2">
      <c r="D1676" s="164"/>
    </row>
    <row r="1677" spans="4:4" x14ac:dyDescent="0.2">
      <c r="D1677" s="164"/>
    </row>
    <row r="1678" spans="4:4" x14ac:dyDescent="0.2">
      <c r="D1678" s="164"/>
    </row>
    <row r="1679" spans="4:4" x14ac:dyDescent="0.2">
      <c r="D1679" s="164"/>
    </row>
    <row r="1680" spans="4:4" x14ac:dyDescent="0.2">
      <c r="D1680" s="164"/>
    </row>
    <row r="1681" spans="4:4" x14ac:dyDescent="0.2">
      <c r="D1681" s="164"/>
    </row>
    <row r="1682" spans="4:4" x14ac:dyDescent="0.2">
      <c r="D1682" s="164"/>
    </row>
    <row r="1683" spans="4:4" x14ac:dyDescent="0.2">
      <c r="D1683" s="164"/>
    </row>
    <row r="1684" spans="4:4" x14ac:dyDescent="0.2">
      <c r="D1684" s="164"/>
    </row>
    <row r="1685" spans="4:4" x14ac:dyDescent="0.2">
      <c r="D1685" s="164"/>
    </row>
    <row r="1686" spans="4:4" x14ac:dyDescent="0.2">
      <c r="D1686" s="164"/>
    </row>
    <row r="1687" spans="4:4" x14ac:dyDescent="0.2">
      <c r="D1687" s="164"/>
    </row>
    <row r="1688" spans="4:4" x14ac:dyDescent="0.2">
      <c r="D1688" s="164"/>
    </row>
    <row r="1689" spans="4:4" x14ac:dyDescent="0.2">
      <c r="D1689" s="164"/>
    </row>
    <row r="1690" spans="4:4" x14ac:dyDescent="0.2">
      <c r="D1690" s="164"/>
    </row>
    <row r="1691" spans="4:4" x14ac:dyDescent="0.2">
      <c r="D1691" s="164"/>
    </row>
    <row r="1692" spans="4:4" x14ac:dyDescent="0.2">
      <c r="D1692" s="164"/>
    </row>
    <row r="1693" spans="4:4" x14ac:dyDescent="0.2">
      <c r="D1693" s="164"/>
    </row>
    <row r="1694" spans="4:4" x14ac:dyDescent="0.2">
      <c r="D1694" s="164"/>
    </row>
    <row r="1695" spans="4:4" x14ac:dyDescent="0.2">
      <c r="D1695" s="164"/>
    </row>
    <row r="1696" spans="4:4" x14ac:dyDescent="0.2">
      <c r="D1696" s="164"/>
    </row>
    <row r="1697" spans="4:4" x14ac:dyDescent="0.2">
      <c r="D1697" s="164"/>
    </row>
    <row r="1698" spans="4:4" x14ac:dyDescent="0.2">
      <c r="D1698" s="164"/>
    </row>
    <row r="1699" spans="4:4" x14ac:dyDescent="0.2">
      <c r="D1699" s="164"/>
    </row>
    <row r="1700" spans="4:4" x14ac:dyDescent="0.2">
      <c r="D1700" s="164"/>
    </row>
    <row r="1701" spans="4:4" x14ac:dyDescent="0.2">
      <c r="D1701" s="164"/>
    </row>
    <row r="1702" spans="4:4" x14ac:dyDescent="0.2">
      <c r="D1702" s="164"/>
    </row>
    <row r="1703" spans="4:4" x14ac:dyDescent="0.2">
      <c r="D1703" s="164"/>
    </row>
    <row r="1704" spans="4:4" x14ac:dyDescent="0.2">
      <c r="D1704" s="164"/>
    </row>
    <row r="1705" spans="4:4" x14ac:dyDescent="0.2">
      <c r="D1705" s="164"/>
    </row>
    <row r="1706" spans="4:4" x14ac:dyDescent="0.2">
      <c r="D1706" s="164"/>
    </row>
    <row r="1707" spans="4:4" x14ac:dyDescent="0.2">
      <c r="D1707" s="164"/>
    </row>
    <row r="1708" spans="4:4" x14ac:dyDescent="0.2">
      <c r="D1708" s="164"/>
    </row>
    <row r="1709" spans="4:4" x14ac:dyDescent="0.2">
      <c r="D1709" s="164"/>
    </row>
    <row r="1710" spans="4:4" x14ac:dyDescent="0.2">
      <c r="D1710" s="164"/>
    </row>
    <row r="1711" spans="4:4" x14ac:dyDescent="0.2">
      <c r="D1711" s="164"/>
    </row>
    <row r="1712" spans="4:4" x14ac:dyDescent="0.2">
      <c r="D1712" s="164"/>
    </row>
    <row r="1713" spans="4:4" x14ac:dyDescent="0.2">
      <c r="D1713" s="164"/>
    </row>
    <row r="1714" spans="4:4" x14ac:dyDescent="0.2">
      <c r="D1714" s="164"/>
    </row>
    <row r="1715" spans="4:4" x14ac:dyDescent="0.2">
      <c r="D1715" s="164"/>
    </row>
    <row r="1716" spans="4:4" x14ac:dyDescent="0.2">
      <c r="D1716" s="164"/>
    </row>
    <row r="1717" spans="4:4" x14ac:dyDescent="0.2">
      <c r="D1717" s="164"/>
    </row>
    <row r="1718" spans="4:4" x14ac:dyDescent="0.2">
      <c r="D1718" s="164"/>
    </row>
    <row r="1719" spans="4:4" x14ac:dyDescent="0.2">
      <c r="D1719" s="164"/>
    </row>
    <row r="1720" spans="4:4" x14ac:dyDescent="0.2">
      <c r="D1720" s="164"/>
    </row>
    <row r="1721" spans="4:4" x14ac:dyDescent="0.2">
      <c r="D1721" s="164"/>
    </row>
    <row r="1722" spans="4:4" x14ac:dyDescent="0.2">
      <c r="D1722" s="164"/>
    </row>
    <row r="1723" spans="4:4" x14ac:dyDescent="0.2">
      <c r="D1723" s="164"/>
    </row>
    <row r="1724" spans="4:4" x14ac:dyDescent="0.2">
      <c r="D1724" s="164"/>
    </row>
    <row r="1725" spans="4:4" x14ac:dyDescent="0.2">
      <c r="D1725" s="164"/>
    </row>
    <row r="1726" spans="4:4" x14ac:dyDescent="0.2">
      <c r="D1726" s="164"/>
    </row>
    <row r="1727" spans="4:4" x14ac:dyDescent="0.2">
      <c r="D1727" s="164"/>
    </row>
    <row r="1728" spans="4:4" x14ac:dyDescent="0.2">
      <c r="D1728" s="164"/>
    </row>
    <row r="1729" spans="4:4" x14ac:dyDescent="0.2">
      <c r="D1729" s="164"/>
    </row>
    <row r="1730" spans="4:4" x14ac:dyDescent="0.2">
      <c r="D1730" s="164"/>
    </row>
    <row r="1731" spans="4:4" x14ac:dyDescent="0.2">
      <c r="D1731" s="164"/>
    </row>
    <row r="1732" spans="4:4" x14ac:dyDescent="0.2">
      <c r="D1732" s="164"/>
    </row>
    <row r="1733" spans="4:4" x14ac:dyDescent="0.2">
      <c r="D1733" s="164"/>
    </row>
    <row r="1734" spans="4:4" x14ac:dyDescent="0.2">
      <c r="D1734" s="164"/>
    </row>
    <row r="1735" spans="4:4" x14ac:dyDescent="0.2">
      <c r="D1735" s="164"/>
    </row>
    <row r="1736" spans="4:4" x14ac:dyDescent="0.2">
      <c r="D1736" s="164"/>
    </row>
    <row r="1737" spans="4:4" x14ac:dyDescent="0.2">
      <c r="D1737" s="164"/>
    </row>
    <row r="1738" spans="4:4" x14ac:dyDescent="0.2">
      <c r="D1738" s="164"/>
    </row>
    <row r="1739" spans="4:4" x14ac:dyDescent="0.2">
      <c r="D1739" s="164"/>
    </row>
    <row r="1740" spans="4:4" x14ac:dyDescent="0.2">
      <c r="D1740" s="164"/>
    </row>
    <row r="1741" spans="4:4" x14ac:dyDescent="0.2">
      <c r="D1741" s="164"/>
    </row>
    <row r="1742" spans="4:4" x14ac:dyDescent="0.2">
      <c r="D1742" s="164"/>
    </row>
    <row r="1743" spans="4:4" x14ac:dyDescent="0.2">
      <c r="D1743" s="164"/>
    </row>
    <row r="1744" spans="4:4" x14ac:dyDescent="0.2">
      <c r="D1744" s="164"/>
    </row>
    <row r="1745" spans="4:4" x14ac:dyDescent="0.2">
      <c r="D1745" s="164"/>
    </row>
    <row r="1746" spans="4:4" x14ac:dyDescent="0.2">
      <c r="D1746" s="164"/>
    </row>
    <row r="1747" spans="4:4" x14ac:dyDescent="0.2">
      <c r="D1747" s="164"/>
    </row>
    <row r="1748" spans="4:4" x14ac:dyDescent="0.2">
      <c r="D1748" s="164"/>
    </row>
    <row r="1749" spans="4:4" x14ac:dyDescent="0.2">
      <c r="D1749" s="164"/>
    </row>
    <row r="1750" spans="4:4" x14ac:dyDescent="0.2">
      <c r="D1750" s="164"/>
    </row>
    <row r="1751" spans="4:4" x14ac:dyDescent="0.2">
      <c r="D1751" s="164"/>
    </row>
    <row r="1752" spans="4:4" x14ac:dyDescent="0.2">
      <c r="D1752" s="164"/>
    </row>
    <row r="1753" spans="4:4" x14ac:dyDescent="0.2">
      <c r="D1753" s="164"/>
    </row>
    <row r="1754" spans="4:4" x14ac:dyDescent="0.2">
      <c r="D1754" s="164"/>
    </row>
    <row r="1755" spans="4:4" x14ac:dyDescent="0.2">
      <c r="D1755" s="164"/>
    </row>
    <row r="1756" spans="4:4" x14ac:dyDescent="0.2">
      <c r="D1756" s="164"/>
    </row>
    <row r="1757" spans="4:4" x14ac:dyDescent="0.2">
      <c r="D1757" s="164"/>
    </row>
    <row r="1758" spans="4:4" x14ac:dyDescent="0.2">
      <c r="D1758" s="164"/>
    </row>
    <row r="1759" spans="4:4" x14ac:dyDescent="0.2">
      <c r="D1759" s="164"/>
    </row>
    <row r="1760" spans="4:4" x14ac:dyDescent="0.2">
      <c r="D1760" s="164"/>
    </row>
    <row r="1761" spans="4:4" x14ac:dyDescent="0.2">
      <c r="D1761" s="164"/>
    </row>
    <row r="1762" spans="4:4" x14ac:dyDescent="0.2">
      <c r="D1762" s="164"/>
    </row>
    <row r="1763" spans="4:4" x14ac:dyDescent="0.2">
      <c r="D1763" s="164"/>
    </row>
    <row r="1764" spans="4:4" x14ac:dyDescent="0.2">
      <c r="D1764" s="164"/>
    </row>
    <row r="1765" spans="4:4" x14ac:dyDescent="0.2">
      <c r="D1765" s="164"/>
    </row>
    <row r="1766" spans="4:4" x14ac:dyDescent="0.2">
      <c r="D1766" s="164"/>
    </row>
    <row r="1767" spans="4:4" x14ac:dyDescent="0.2">
      <c r="D1767" s="164"/>
    </row>
    <row r="1768" spans="4:4" x14ac:dyDescent="0.2">
      <c r="D1768" s="164"/>
    </row>
    <row r="1769" spans="4:4" x14ac:dyDescent="0.2">
      <c r="D1769" s="164"/>
    </row>
    <row r="1770" spans="4:4" x14ac:dyDescent="0.2">
      <c r="D1770" s="164"/>
    </row>
    <row r="1771" spans="4:4" x14ac:dyDescent="0.2">
      <c r="D1771" s="164"/>
    </row>
    <row r="1772" spans="4:4" x14ac:dyDescent="0.2">
      <c r="D1772" s="164"/>
    </row>
    <row r="1773" spans="4:4" x14ac:dyDescent="0.2">
      <c r="D1773" s="164"/>
    </row>
    <row r="1774" spans="4:4" x14ac:dyDescent="0.2">
      <c r="D1774" s="164"/>
    </row>
    <row r="1775" spans="4:4" x14ac:dyDescent="0.2">
      <c r="D1775" s="164"/>
    </row>
    <row r="1776" spans="4:4" x14ac:dyDescent="0.2">
      <c r="D1776" s="164"/>
    </row>
    <row r="1777" spans="4:4" x14ac:dyDescent="0.2">
      <c r="D1777" s="164"/>
    </row>
    <row r="1778" spans="4:4" x14ac:dyDescent="0.2">
      <c r="D1778" s="164"/>
    </row>
    <row r="1779" spans="4:4" x14ac:dyDescent="0.2">
      <c r="D1779" s="164"/>
    </row>
    <row r="1780" spans="4:4" x14ac:dyDescent="0.2">
      <c r="D1780" s="164"/>
    </row>
    <row r="1781" spans="4:4" x14ac:dyDescent="0.2">
      <c r="D1781" s="164"/>
    </row>
    <row r="1782" spans="4:4" x14ac:dyDescent="0.2">
      <c r="D1782" s="164"/>
    </row>
    <row r="1783" spans="4:4" x14ac:dyDescent="0.2">
      <c r="D1783" s="164"/>
    </row>
    <row r="1784" spans="4:4" x14ac:dyDescent="0.2">
      <c r="D1784" s="164"/>
    </row>
    <row r="1785" spans="4:4" x14ac:dyDescent="0.2">
      <c r="D1785" s="164"/>
    </row>
    <row r="1786" spans="4:4" x14ac:dyDescent="0.2">
      <c r="D1786" s="164"/>
    </row>
    <row r="1787" spans="4:4" x14ac:dyDescent="0.2">
      <c r="D1787" s="164"/>
    </row>
    <row r="1788" spans="4:4" x14ac:dyDescent="0.2">
      <c r="D1788" s="164"/>
    </row>
    <row r="1789" spans="4:4" x14ac:dyDescent="0.2">
      <c r="D1789" s="164"/>
    </row>
    <row r="1790" spans="4:4" x14ac:dyDescent="0.2">
      <c r="D1790" s="164"/>
    </row>
    <row r="1791" spans="4:4" x14ac:dyDescent="0.2">
      <c r="D1791" s="164"/>
    </row>
    <row r="1792" spans="4:4" x14ac:dyDescent="0.2">
      <c r="D1792" s="164"/>
    </row>
    <row r="1793" spans="4:4" x14ac:dyDescent="0.2">
      <c r="D1793" s="164"/>
    </row>
    <row r="1794" spans="4:4" x14ac:dyDescent="0.2">
      <c r="D1794" s="164"/>
    </row>
    <row r="1795" spans="4:4" x14ac:dyDescent="0.2">
      <c r="D1795" s="164"/>
    </row>
    <row r="1796" spans="4:4" x14ac:dyDescent="0.2">
      <c r="D1796" s="164"/>
    </row>
    <row r="1797" spans="4:4" x14ac:dyDescent="0.2">
      <c r="D1797" s="164"/>
    </row>
    <row r="1798" spans="4:4" x14ac:dyDescent="0.2">
      <c r="D1798" s="164"/>
    </row>
    <row r="1799" spans="4:4" x14ac:dyDescent="0.2">
      <c r="D1799" s="164"/>
    </row>
    <row r="1800" spans="4:4" x14ac:dyDescent="0.2">
      <c r="D1800" s="164"/>
    </row>
    <row r="1801" spans="4:4" x14ac:dyDescent="0.2">
      <c r="D1801" s="164"/>
    </row>
    <row r="1802" spans="4:4" x14ac:dyDescent="0.2">
      <c r="D1802" s="164"/>
    </row>
    <row r="1803" spans="4:4" x14ac:dyDescent="0.2">
      <c r="D1803" s="164"/>
    </row>
    <row r="1804" spans="4:4" x14ac:dyDescent="0.2">
      <c r="D1804" s="164"/>
    </row>
    <row r="1805" spans="4:4" x14ac:dyDescent="0.2">
      <c r="D1805" s="164"/>
    </row>
    <row r="1806" spans="4:4" x14ac:dyDescent="0.2">
      <c r="D1806" s="164"/>
    </row>
    <row r="1807" spans="4:4" x14ac:dyDescent="0.2">
      <c r="D1807" s="164"/>
    </row>
    <row r="1808" spans="4:4" x14ac:dyDescent="0.2">
      <c r="D1808" s="164"/>
    </row>
    <row r="1809" spans="4:4" x14ac:dyDescent="0.2">
      <c r="D1809" s="164"/>
    </row>
    <row r="1810" spans="4:4" x14ac:dyDescent="0.2">
      <c r="D1810" s="164"/>
    </row>
    <row r="1811" spans="4:4" x14ac:dyDescent="0.2">
      <c r="D1811" s="164"/>
    </row>
    <row r="1812" spans="4:4" x14ac:dyDescent="0.2">
      <c r="D1812" s="164"/>
    </row>
    <row r="1813" spans="4:4" x14ac:dyDescent="0.2">
      <c r="D1813" s="164"/>
    </row>
    <row r="1814" spans="4:4" x14ac:dyDescent="0.2">
      <c r="D1814" s="164"/>
    </row>
    <row r="1815" spans="4:4" x14ac:dyDescent="0.2">
      <c r="D1815" s="164"/>
    </row>
    <row r="1816" spans="4:4" x14ac:dyDescent="0.2">
      <c r="D1816" s="164"/>
    </row>
    <row r="1817" spans="4:4" x14ac:dyDescent="0.2">
      <c r="D1817" s="164"/>
    </row>
    <row r="1818" spans="4:4" x14ac:dyDescent="0.2">
      <c r="D1818" s="164"/>
    </row>
    <row r="1819" spans="4:4" x14ac:dyDescent="0.2">
      <c r="D1819" s="164"/>
    </row>
    <row r="1820" spans="4:4" x14ac:dyDescent="0.2">
      <c r="D1820" s="164"/>
    </row>
    <row r="1821" spans="4:4" x14ac:dyDescent="0.2">
      <c r="D1821" s="164"/>
    </row>
    <row r="1822" spans="4:4" x14ac:dyDescent="0.2">
      <c r="D1822" s="164"/>
    </row>
    <row r="1823" spans="4:4" x14ac:dyDescent="0.2">
      <c r="D1823" s="164"/>
    </row>
    <row r="1824" spans="4:4" x14ac:dyDescent="0.2">
      <c r="D1824" s="164"/>
    </row>
    <row r="1825" spans="4:4" x14ac:dyDescent="0.2">
      <c r="D1825" s="164"/>
    </row>
    <row r="1826" spans="4:4" x14ac:dyDescent="0.2">
      <c r="D1826" s="164"/>
    </row>
    <row r="1827" spans="4:4" x14ac:dyDescent="0.2">
      <c r="D1827" s="164"/>
    </row>
    <row r="1828" spans="4:4" x14ac:dyDescent="0.2">
      <c r="D1828" s="164"/>
    </row>
    <row r="1829" spans="4:4" x14ac:dyDescent="0.2">
      <c r="D1829" s="164"/>
    </row>
    <row r="1830" spans="4:4" x14ac:dyDescent="0.2">
      <c r="D1830" s="164"/>
    </row>
    <row r="1831" spans="4:4" x14ac:dyDescent="0.2">
      <c r="D1831" s="164"/>
    </row>
    <row r="1832" spans="4:4" x14ac:dyDescent="0.2">
      <c r="D1832" s="164"/>
    </row>
    <row r="1833" spans="4:4" x14ac:dyDescent="0.2">
      <c r="D1833" s="164"/>
    </row>
    <row r="1834" spans="4:4" x14ac:dyDescent="0.2">
      <c r="D1834" s="164"/>
    </row>
    <row r="1835" spans="4:4" x14ac:dyDescent="0.2">
      <c r="D1835" s="164"/>
    </row>
    <row r="1836" spans="4:4" x14ac:dyDescent="0.2">
      <c r="D1836" s="164"/>
    </row>
    <row r="1837" spans="4:4" x14ac:dyDescent="0.2">
      <c r="D1837" s="164"/>
    </row>
    <row r="1838" spans="4:4" x14ac:dyDescent="0.2">
      <c r="D1838" s="164"/>
    </row>
    <row r="1839" spans="4:4" x14ac:dyDescent="0.2">
      <c r="D1839" s="164"/>
    </row>
    <row r="1840" spans="4:4" x14ac:dyDescent="0.2">
      <c r="D1840" s="164"/>
    </row>
    <row r="1841" spans="4:4" x14ac:dyDescent="0.2">
      <c r="D1841" s="164"/>
    </row>
    <row r="1842" spans="4:4" x14ac:dyDescent="0.2">
      <c r="D1842" s="164"/>
    </row>
    <row r="1843" spans="4:4" x14ac:dyDescent="0.2">
      <c r="D1843" s="164"/>
    </row>
    <row r="1844" spans="4:4" x14ac:dyDescent="0.2">
      <c r="D1844" s="164"/>
    </row>
    <row r="1845" spans="4:4" x14ac:dyDescent="0.2">
      <c r="D1845" s="164"/>
    </row>
    <row r="1846" spans="4:4" x14ac:dyDescent="0.2">
      <c r="D1846" s="164"/>
    </row>
    <row r="1847" spans="4:4" x14ac:dyDescent="0.2">
      <c r="D1847" s="164"/>
    </row>
    <row r="1848" spans="4:4" x14ac:dyDescent="0.2">
      <c r="D1848" s="164"/>
    </row>
    <row r="1849" spans="4:4" x14ac:dyDescent="0.2">
      <c r="D1849" s="164"/>
    </row>
    <row r="1850" spans="4:4" x14ac:dyDescent="0.2">
      <c r="D1850" s="164"/>
    </row>
    <row r="1851" spans="4:4" x14ac:dyDescent="0.2">
      <c r="D1851" s="164"/>
    </row>
    <row r="1852" spans="4:4" x14ac:dyDescent="0.2">
      <c r="D1852" s="164"/>
    </row>
    <row r="1853" spans="4:4" x14ac:dyDescent="0.2">
      <c r="D1853" s="164"/>
    </row>
    <row r="1854" spans="4:4" x14ac:dyDescent="0.2">
      <c r="D1854" s="164"/>
    </row>
    <row r="1855" spans="4:4" x14ac:dyDescent="0.2">
      <c r="D1855" s="164"/>
    </row>
    <row r="1856" spans="4:4" x14ac:dyDescent="0.2">
      <c r="D1856" s="164"/>
    </row>
    <row r="1857" spans="4:4" x14ac:dyDescent="0.2">
      <c r="D1857" s="164"/>
    </row>
    <row r="1858" spans="4:4" x14ac:dyDescent="0.2">
      <c r="D1858" s="164"/>
    </row>
    <row r="1859" spans="4:4" x14ac:dyDescent="0.2">
      <c r="D1859" s="164"/>
    </row>
    <row r="1860" spans="4:4" x14ac:dyDescent="0.2">
      <c r="D1860" s="164"/>
    </row>
    <row r="1861" spans="4:4" x14ac:dyDescent="0.2">
      <c r="D1861" s="164"/>
    </row>
    <row r="1862" spans="4:4" x14ac:dyDescent="0.2">
      <c r="D1862" s="164"/>
    </row>
    <row r="1863" spans="4:4" x14ac:dyDescent="0.2">
      <c r="D1863" s="164"/>
    </row>
    <row r="1864" spans="4:4" x14ac:dyDescent="0.2">
      <c r="D1864" s="164"/>
    </row>
    <row r="1865" spans="4:4" x14ac:dyDescent="0.2">
      <c r="D1865" s="164"/>
    </row>
    <row r="1866" spans="4:4" x14ac:dyDescent="0.2">
      <c r="D1866" s="164"/>
    </row>
    <row r="1867" spans="4:4" x14ac:dyDescent="0.2">
      <c r="D1867" s="164"/>
    </row>
    <row r="1868" spans="4:4" x14ac:dyDescent="0.2">
      <c r="D1868" s="164"/>
    </row>
    <row r="1869" spans="4:4" x14ac:dyDescent="0.2">
      <c r="D1869" s="164"/>
    </row>
    <row r="1870" spans="4:4" x14ac:dyDescent="0.2">
      <c r="D1870" s="164"/>
    </row>
    <row r="1871" spans="4:4" x14ac:dyDescent="0.2">
      <c r="D1871" s="164"/>
    </row>
    <row r="1872" spans="4:4" x14ac:dyDescent="0.2">
      <c r="D1872" s="164"/>
    </row>
    <row r="1873" spans="4:4" x14ac:dyDescent="0.2">
      <c r="D1873" s="164"/>
    </row>
    <row r="1874" spans="4:4" x14ac:dyDescent="0.2">
      <c r="D1874" s="164"/>
    </row>
    <row r="1875" spans="4:4" x14ac:dyDescent="0.2">
      <c r="D1875" s="164"/>
    </row>
    <row r="1876" spans="4:4" x14ac:dyDescent="0.2">
      <c r="D1876" s="164"/>
    </row>
    <row r="1877" spans="4:4" x14ac:dyDescent="0.2">
      <c r="D1877" s="164"/>
    </row>
    <row r="1878" spans="4:4" x14ac:dyDescent="0.2">
      <c r="D1878" s="164"/>
    </row>
    <row r="1879" spans="4:4" x14ac:dyDescent="0.2">
      <c r="D1879" s="164"/>
    </row>
    <row r="1880" spans="4:4" x14ac:dyDescent="0.2">
      <c r="D1880" s="164"/>
    </row>
    <row r="1881" spans="4:4" x14ac:dyDescent="0.2">
      <c r="D1881" s="164"/>
    </row>
    <row r="1882" spans="4:4" x14ac:dyDescent="0.2">
      <c r="D1882" s="164"/>
    </row>
    <row r="1883" spans="4:4" x14ac:dyDescent="0.2">
      <c r="D1883" s="164"/>
    </row>
    <row r="1884" spans="4:4" x14ac:dyDescent="0.2">
      <c r="D1884" s="164"/>
    </row>
    <row r="1885" spans="4:4" x14ac:dyDescent="0.2">
      <c r="D1885" s="164"/>
    </row>
    <row r="1886" spans="4:4" x14ac:dyDescent="0.2">
      <c r="D1886" s="164"/>
    </row>
    <row r="1887" spans="4:4" x14ac:dyDescent="0.2">
      <c r="D1887" s="164"/>
    </row>
    <row r="1888" spans="4:4" x14ac:dyDescent="0.2">
      <c r="D1888" s="164"/>
    </row>
    <row r="1889" spans="4:4" x14ac:dyDescent="0.2">
      <c r="D1889" s="164"/>
    </row>
    <row r="1890" spans="4:4" x14ac:dyDescent="0.2">
      <c r="D1890" s="164"/>
    </row>
    <row r="1891" spans="4:4" x14ac:dyDescent="0.2">
      <c r="D1891" s="164"/>
    </row>
    <row r="1892" spans="4:4" x14ac:dyDescent="0.2">
      <c r="D1892" s="164"/>
    </row>
    <row r="1893" spans="4:4" x14ac:dyDescent="0.2">
      <c r="D1893" s="164"/>
    </row>
    <row r="1894" spans="4:4" x14ac:dyDescent="0.2">
      <c r="D1894" s="164"/>
    </row>
    <row r="1895" spans="4:4" x14ac:dyDescent="0.2">
      <c r="D1895" s="164"/>
    </row>
    <row r="1896" spans="4:4" x14ac:dyDescent="0.2">
      <c r="D1896" s="164"/>
    </row>
    <row r="1897" spans="4:4" x14ac:dyDescent="0.2">
      <c r="D1897" s="164"/>
    </row>
    <row r="1898" spans="4:4" x14ac:dyDescent="0.2">
      <c r="D1898" s="164"/>
    </row>
    <row r="1899" spans="4:4" x14ac:dyDescent="0.2">
      <c r="D1899" s="164"/>
    </row>
    <row r="1900" spans="4:4" x14ac:dyDescent="0.2">
      <c r="D1900" s="164"/>
    </row>
    <row r="1901" spans="4:4" x14ac:dyDescent="0.2">
      <c r="D1901" s="164"/>
    </row>
    <row r="1902" spans="4:4" x14ac:dyDescent="0.2">
      <c r="D1902" s="164"/>
    </row>
    <row r="1903" spans="4:4" x14ac:dyDescent="0.2">
      <c r="D1903" s="164"/>
    </row>
    <row r="1904" spans="4:4" x14ac:dyDescent="0.2">
      <c r="D1904" s="164"/>
    </row>
    <row r="1905" spans="4:4" x14ac:dyDescent="0.2">
      <c r="D1905" s="164"/>
    </row>
    <row r="1906" spans="4:4" x14ac:dyDescent="0.2">
      <c r="D1906" s="164"/>
    </row>
    <row r="1907" spans="4:4" x14ac:dyDescent="0.2">
      <c r="D1907" s="164"/>
    </row>
    <row r="1908" spans="4:4" x14ac:dyDescent="0.2">
      <c r="D1908" s="164"/>
    </row>
    <row r="1909" spans="4:4" x14ac:dyDescent="0.2">
      <c r="D1909" s="164"/>
    </row>
    <row r="1910" spans="4:4" x14ac:dyDescent="0.2">
      <c r="D1910" s="164"/>
    </row>
    <row r="1911" spans="4:4" x14ac:dyDescent="0.2">
      <c r="D1911" s="164"/>
    </row>
    <row r="1912" spans="4:4" x14ac:dyDescent="0.2">
      <c r="D1912" s="164"/>
    </row>
    <row r="1913" spans="4:4" x14ac:dyDescent="0.2">
      <c r="D1913" s="164"/>
    </row>
    <row r="1914" spans="4:4" x14ac:dyDescent="0.2">
      <c r="D1914" s="164"/>
    </row>
    <row r="1915" spans="4:4" x14ac:dyDescent="0.2">
      <c r="D1915" s="164"/>
    </row>
    <row r="1916" spans="4:4" x14ac:dyDescent="0.2">
      <c r="D1916" s="164"/>
    </row>
    <row r="1917" spans="4:4" x14ac:dyDescent="0.2">
      <c r="D1917" s="164"/>
    </row>
    <row r="1918" spans="4:4" x14ac:dyDescent="0.2">
      <c r="D1918" s="164"/>
    </row>
    <row r="1919" spans="4:4" x14ac:dyDescent="0.2">
      <c r="D1919" s="164"/>
    </row>
    <row r="1920" spans="4:4" x14ac:dyDescent="0.2">
      <c r="D1920" s="164"/>
    </row>
    <row r="1921" spans="4:4" x14ac:dyDescent="0.2">
      <c r="D1921" s="164"/>
    </row>
    <row r="1922" spans="4:4" x14ac:dyDescent="0.2">
      <c r="D1922" s="164"/>
    </row>
    <row r="1923" spans="4:4" x14ac:dyDescent="0.2">
      <c r="D1923" s="164"/>
    </row>
    <row r="1924" spans="4:4" x14ac:dyDescent="0.2">
      <c r="D1924" s="164"/>
    </row>
    <row r="1925" spans="4:4" x14ac:dyDescent="0.2">
      <c r="D1925" s="164"/>
    </row>
    <row r="1926" spans="4:4" x14ac:dyDescent="0.2">
      <c r="D1926" s="164"/>
    </row>
    <row r="1927" spans="4:4" x14ac:dyDescent="0.2">
      <c r="D1927" s="164"/>
    </row>
    <row r="1928" spans="4:4" x14ac:dyDescent="0.2">
      <c r="D1928" s="164"/>
    </row>
    <row r="1929" spans="4:4" x14ac:dyDescent="0.2">
      <c r="D1929" s="164"/>
    </row>
    <row r="1930" spans="4:4" x14ac:dyDescent="0.2">
      <c r="D1930" s="164"/>
    </row>
    <row r="1931" spans="4:4" x14ac:dyDescent="0.2">
      <c r="D1931" s="164"/>
    </row>
    <row r="1932" spans="4:4" x14ac:dyDescent="0.2">
      <c r="D1932" s="164"/>
    </row>
    <row r="1933" spans="4:4" x14ac:dyDescent="0.2">
      <c r="D1933" s="164"/>
    </row>
    <row r="1934" spans="4:4" x14ac:dyDescent="0.2">
      <c r="D1934" s="164"/>
    </row>
    <row r="1935" spans="4:4" x14ac:dyDescent="0.2">
      <c r="D1935" s="164"/>
    </row>
    <row r="1936" spans="4:4" x14ac:dyDescent="0.2">
      <c r="D1936" s="164"/>
    </row>
    <row r="1937" spans="4:4" x14ac:dyDescent="0.2">
      <c r="D1937" s="164"/>
    </row>
    <row r="1938" spans="4:4" x14ac:dyDescent="0.2">
      <c r="D1938" s="164"/>
    </row>
    <row r="1939" spans="4:4" x14ac:dyDescent="0.2">
      <c r="D1939" s="164"/>
    </row>
    <row r="1940" spans="4:4" x14ac:dyDescent="0.2">
      <c r="D1940" s="164"/>
    </row>
    <row r="1941" spans="4:4" x14ac:dyDescent="0.2">
      <c r="D1941" s="164"/>
    </row>
    <row r="1942" spans="4:4" x14ac:dyDescent="0.2">
      <c r="D1942" s="164"/>
    </row>
    <row r="1943" spans="4:4" x14ac:dyDescent="0.2">
      <c r="D1943" s="164"/>
    </row>
    <row r="1944" spans="4:4" x14ac:dyDescent="0.2">
      <c r="D1944" s="164"/>
    </row>
    <row r="1945" spans="4:4" x14ac:dyDescent="0.2">
      <c r="D1945" s="164"/>
    </row>
    <row r="1946" spans="4:4" x14ac:dyDescent="0.2">
      <c r="D1946" s="164"/>
    </row>
    <row r="1947" spans="4:4" x14ac:dyDescent="0.2">
      <c r="D1947" s="164"/>
    </row>
    <row r="1948" spans="4:4" x14ac:dyDescent="0.2">
      <c r="D1948" s="164"/>
    </row>
    <row r="1949" spans="4:4" x14ac:dyDescent="0.2">
      <c r="D1949" s="164"/>
    </row>
    <row r="1950" spans="4:4" x14ac:dyDescent="0.2">
      <c r="D1950" s="164"/>
    </row>
    <row r="1951" spans="4:4" x14ac:dyDescent="0.2">
      <c r="D1951" s="164"/>
    </row>
    <row r="1952" spans="4:4" x14ac:dyDescent="0.2">
      <c r="D1952" s="164"/>
    </row>
    <row r="1953" spans="4:4" x14ac:dyDescent="0.2">
      <c r="D1953" s="164"/>
    </row>
    <row r="1954" spans="4:4" x14ac:dyDescent="0.2">
      <c r="D1954" s="164"/>
    </row>
    <row r="1955" spans="4:4" x14ac:dyDescent="0.2">
      <c r="D1955" s="164"/>
    </row>
    <row r="1956" spans="4:4" x14ac:dyDescent="0.2">
      <c r="D1956" s="164"/>
    </row>
    <row r="1957" spans="4:4" x14ac:dyDescent="0.2">
      <c r="D1957" s="164"/>
    </row>
    <row r="1958" spans="4:4" x14ac:dyDescent="0.2">
      <c r="D1958" s="164"/>
    </row>
    <row r="1959" spans="4:4" x14ac:dyDescent="0.2">
      <c r="D1959" s="164"/>
    </row>
    <row r="1960" spans="4:4" x14ac:dyDescent="0.2">
      <c r="D1960" s="164"/>
    </row>
    <row r="1961" spans="4:4" x14ac:dyDescent="0.2">
      <c r="D1961" s="164"/>
    </row>
    <row r="1962" spans="4:4" x14ac:dyDescent="0.2">
      <c r="D1962" s="164"/>
    </row>
    <row r="1963" spans="4:4" x14ac:dyDescent="0.2">
      <c r="D1963" s="164"/>
    </row>
    <row r="1964" spans="4:4" x14ac:dyDescent="0.2">
      <c r="D1964" s="164"/>
    </row>
    <row r="1965" spans="4:4" x14ac:dyDescent="0.2">
      <c r="D1965" s="164"/>
    </row>
    <row r="1966" spans="4:4" x14ac:dyDescent="0.2">
      <c r="D1966" s="164"/>
    </row>
    <row r="1967" spans="4:4" x14ac:dyDescent="0.2">
      <c r="D1967" s="164"/>
    </row>
    <row r="1968" spans="4:4" x14ac:dyDescent="0.2">
      <c r="D1968" s="164"/>
    </row>
    <row r="1969" spans="4:4" x14ac:dyDescent="0.2">
      <c r="D1969" s="164"/>
    </row>
    <row r="1970" spans="4:4" x14ac:dyDescent="0.2">
      <c r="D1970" s="164"/>
    </row>
    <row r="1971" spans="4:4" x14ac:dyDescent="0.2">
      <c r="D1971" s="164"/>
    </row>
    <row r="1972" spans="4:4" x14ac:dyDescent="0.2">
      <c r="D1972" s="164"/>
    </row>
    <row r="1973" spans="4:4" x14ac:dyDescent="0.2">
      <c r="D1973" s="164"/>
    </row>
    <row r="1974" spans="4:4" x14ac:dyDescent="0.2">
      <c r="D1974" s="164"/>
    </row>
    <row r="1975" spans="4:4" x14ac:dyDescent="0.2">
      <c r="D1975" s="164"/>
    </row>
    <row r="1976" spans="4:4" x14ac:dyDescent="0.2">
      <c r="D1976" s="164"/>
    </row>
    <row r="1977" spans="4:4" x14ac:dyDescent="0.2">
      <c r="D1977" s="164"/>
    </row>
    <row r="1978" spans="4:4" x14ac:dyDescent="0.2">
      <c r="D1978" s="164"/>
    </row>
    <row r="1979" spans="4:4" x14ac:dyDescent="0.2">
      <c r="D1979" s="164"/>
    </row>
    <row r="1980" spans="4:4" x14ac:dyDescent="0.2">
      <c r="D1980" s="164"/>
    </row>
    <row r="1981" spans="4:4" x14ac:dyDescent="0.2">
      <c r="D1981" s="164"/>
    </row>
    <row r="1982" spans="4:4" x14ac:dyDescent="0.2">
      <c r="D1982" s="164"/>
    </row>
    <row r="1983" spans="4:4" x14ac:dyDescent="0.2">
      <c r="D1983" s="164"/>
    </row>
    <row r="1984" spans="4:4" x14ac:dyDescent="0.2">
      <c r="D1984" s="164"/>
    </row>
    <row r="1985" spans="4:4" x14ac:dyDescent="0.2">
      <c r="D1985" s="164"/>
    </row>
    <row r="1986" spans="4:4" x14ac:dyDescent="0.2">
      <c r="D1986" s="164"/>
    </row>
    <row r="1987" spans="4:4" x14ac:dyDescent="0.2">
      <c r="D1987" s="164"/>
    </row>
    <row r="1988" spans="4:4" x14ac:dyDescent="0.2">
      <c r="D1988" s="164"/>
    </row>
    <row r="1989" spans="4:4" x14ac:dyDescent="0.2">
      <c r="D1989" s="164"/>
    </row>
    <row r="1990" spans="4:4" x14ac:dyDescent="0.2">
      <c r="D1990" s="164"/>
    </row>
    <row r="1991" spans="4:4" x14ac:dyDescent="0.2">
      <c r="D1991" s="164"/>
    </row>
    <row r="1992" spans="4:4" x14ac:dyDescent="0.2">
      <c r="D1992" s="164"/>
    </row>
    <row r="1993" spans="4:4" x14ac:dyDescent="0.2">
      <c r="D1993" s="164"/>
    </row>
    <row r="1994" spans="4:4" x14ac:dyDescent="0.2">
      <c r="D1994" s="164"/>
    </row>
    <row r="1995" spans="4:4" x14ac:dyDescent="0.2">
      <c r="D1995" s="164"/>
    </row>
    <row r="1996" spans="4:4" x14ac:dyDescent="0.2">
      <c r="D1996" s="164"/>
    </row>
    <row r="1997" spans="4:4" x14ac:dyDescent="0.2">
      <c r="D1997" s="164"/>
    </row>
    <row r="1998" spans="4:4" x14ac:dyDescent="0.2">
      <c r="D1998" s="164"/>
    </row>
    <row r="1999" spans="4:4" x14ac:dyDescent="0.2">
      <c r="D1999" s="164"/>
    </row>
    <row r="2000" spans="4:4" x14ac:dyDescent="0.2">
      <c r="D2000" s="164"/>
    </row>
    <row r="2001" spans="4:4" x14ac:dyDescent="0.2">
      <c r="D2001" s="164"/>
    </row>
    <row r="2002" spans="4:4" x14ac:dyDescent="0.2">
      <c r="D2002" s="164"/>
    </row>
    <row r="2003" spans="4:4" x14ac:dyDescent="0.2">
      <c r="D2003" s="164"/>
    </row>
    <row r="2004" spans="4:4" x14ac:dyDescent="0.2">
      <c r="D2004" s="164"/>
    </row>
    <row r="2005" spans="4:4" x14ac:dyDescent="0.2">
      <c r="D2005" s="164"/>
    </row>
    <row r="2006" spans="4:4" x14ac:dyDescent="0.2">
      <c r="D2006" s="164"/>
    </row>
    <row r="2007" spans="4:4" x14ac:dyDescent="0.2">
      <c r="D2007" s="164"/>
    </row>
    <row r="2008" spans="4:4" x14ac:dyDescent="0.2">
      <c r="D2008" s="164"/>
    </row>
    <row r="2009" spans="4:4" x14ac:dyDescent="0.2">
      <c r="D2009" s="164"/>
    </row>
    <row r="2010" spans="4:4" x14ac:dyDescent="0.2">
      <c r="D2010" s="164"/>
    </row>
    <row r="2011" spans="4:4" x14ac:dyDescent="0.2">
      <c r="D2011" s="164"/>
    </row>
    <row r="2012" spans="4:4" x14ac:dyDescent="0.2">
      <c r="D2012" s="164"/>
    </row>
    <row r="2013" spans="4:4" x14ac:dyDescent="0.2">
      <c r="D2013" s="164"/>
    </row>
    <row r="2014" spans="4:4" x14ac:dyDescent="0.2">
      <c r="D2014" s="164"/>
    </row>
    <row r="2015" spans="4:4" x14ac:dyDescent="0.2">
      <c r="D2015" s="164"/>
    </row>
    <row r="2016" spans="4:4" x14ac:dyDescent="0.2">
      <c r="D2016" s="164"/>
    </row>
    <row r="2017" spans="4:4" x14ac:dyDescent="0.2">
      <c r="D2017" s="164"/>
    </row>
    <row r="2018" spans="4:4" x14ac:dyDescent="0.2">
      <c r="D2018" s="164"/>
    </row>
    <row r="2019" spans="4:4" x14ac:dyDescent="0.2">
      <c r="D2019" s="164"/>
    </row>
    <row r="2020" spans="4:4" x14ac:dyDescent="0.2">
      <c r="D2020" s="164"/>
    </row>
    <row r="2021" spans="4:4" x14ac:dyDescent="0.2">
      <c r="D2021" s="164"/>
    </row>
    <row r="2022" spans="4:4" x14ac:dyDescent="0.2">
      <c r="D2022" s="164"/>
    </row>
    <row r="2023" spans="4:4" x14ac:dyDescent="0.2">
      <c r="D2023" s="164"/>
    </row>
    <row r="2024" spans="4:4" x14ac:dyDescent="0.2">
      <c r="D2024" s="164"/>
    </row>
    <row r="2025" spans="4:4" x14ac:dyDescent="0.2">
      <c r="D2025" s="164"/>
    </row>
    <row r="2026" spans="4:4" x14ac:dyDescent="0.2">
      <c r="D2026" s="164"/>
    </row>
    <row r="2027" spans="4:4" x14ac:dyDescent="0.2">
      <c r="D2027" s="164"/>
    </row>
    <row r="2028" spans="4:4" x14ac:dyDescent="0.2">
      <c r="D2028" s="164"/>
    </row>
    <row r="2029" spans="4:4" x14ac:dyDescent="0.2">
      <c r="D2029" s="164"/>
    </row>
    <row r="2030" spans="4:4" x14ac:dyDescent="0.2">
      <c r="D2030" s="164"/>
    </row>
    <row r="2031" spans="4:4" x14ac:dyDescent="0.2">
      <c r="D2031" s="164"/>
    </row>
    <row r="2032" spans="4:4" x14ac:dyDescent="0.2">
      <c r="D2032" s="164"/>
    </row>
    <row r="2033" spans="4:4" x14ac:dyDescent="0.2">
      <c r="D2033" s="164"/>
    </row>
    <row r="2034" spans="4:4" x14ac:dyDescent="0.2">
      <c r="D2034" s="164"/>
    </row>
    <row r="2035" spans="4:4" x14ac:dyDescent="0.2">
      <c r="D2035" s="164"/>
    </row>
    <row r="2036" spans="4:4" x14ac:dyDescent="0.2">
      <c r="D2036" s="164"/>
    </row>
    <row r="2037" spans="4:4" x14ac:dyDescent="0.2">
      <c r="D2037" s="164"/>
    </row>
    <row r="2038" spans="4:4" x14ac:dyDescent="0.2">
      <c r="D2038" s="164"/>
    </row>
    <row r="2039" spans="4:4" x14ac:dyDescent="0.2">
      <c r="D2039" s="164"/>
    </row>
    <row r="2040" spans="4:4" x14ac:dyDescent="0.2">
      <c r="D2040" s="164"/>
    </row>
    <row r="2041" spans="4:4" x14ac:dyDescent="0.2">
      <c r="D2041" s="164"/>
    </row>
    <row r="2042" spans="4:4" x14ac:dyDescent="0.2">
      <c r="D2042" s="164"/>
    </row>
    <row r="2043" spans="4:4" x14ac:dyDescent="0.2">
      <c r="D2043" s="164"/>
    </row>
    <row r="2044" spans="4:4" x14ac:dyDescent="0.2">
      <c r="D2044" s="164"/>
    </row>
    <row r="2045" spans="4:4" x14ac:dyDescent="0.2">
      <c r="D2045" s="164"/>
    </row>
    <row r="2046" spans="4:4" x14ac:dyDescent="0.2">
      <c r="D2046" s="164"/>
    </row>
    <row r="2047" spans="4:4" x14ac:dyDescent="0.2">
      <c r="D2047" s="164"/>
    </row>
    <row r="2048" spans="4:4" x14ac:dyDescent="0.2">
      <c r="D2048" s="164"/>
    </row>
    <row r="2049" spans="4:4" x14ac:dyDescent="0.2">
      <c r="D2049" s="164"/>
    </row>
    <row r="2050" spans="4:4" x14ac:dyDescent="0.2">
      <c r="D2050" s="164"/>
    </row>
    <row r="2051" spans="4:4" x14ac:dyDescent="0.2">
      <c r="D2051" s="164"/>
    </row>
    <row r="2052" spans="4:4" x14ac:dyDescent="0.2">
      <c r="D2052" s="164"/>
    </row>
    <row r="2053" spans="4:4" x14ac:dyDescent="0.2">
      <c r="D2053" s="164"/>
    </row>
    <row r="2054" spans="4:4" x14ac:dyDescent="0.2">
      <c r="D2054" s="164"/>
    </row>
    <row r="2055" spans="4:4" x14ac:dyDescent="0.2">
      <c r="D2055" s="164"/>
    </row>
    <row r="2056" spans="4:4" x14ac:dyDescent="0.2">
      <c r="D2056" s="164"/>
    </row>
    <row r="2057" spans="4:4" x14ac:dyDescent="0.2">
      <c r="D2057" s="164"/>
    </row>
    <row r="2058" spans="4:4" x14ac:dyDescent="0.2">
      <c r="D2058" s="164"/>
    </row>
    <row r="2059" spans="4:4" x14ac:dyDescent="0.2">
      <c r="D2059" s="164"/>
    </row>
    <row r="2060" spans="4:4" x14ac:dyDescent="0.2">
      <c r="D2060" s="164"/>
    </row>
    <row r="2061" spans="4:4" x14ac:dyDescent="0.2">
      <c r="D2061" s="164"/>
    </row>
    <row r="2062" spans="4:4" x14ac:dyDescent="0.2">
      <c r="D2062" s="164"/>
    </row>
    <row r="2063" spans="4:4" x14ac:dyDescent="0.2">
      <c r="D2063" s="164"/>
    </row>
    <row r="2064" spans="4:4" x14ac:dyDescent="0.2">
      <c r="D2064" s="164"/>
    </row>
    <row r="2065" spans="4:4" x14ac:dyDescent="0.2">
      <c r="D2065" s="164"/>
    </row>
    <row r="2066" spans="4:4" x14ac:dyDescent="0.2">
      <c r="D2066" s="164"/>
    </row>
    <row r="2067" spans="4:4" x14ac:dyDescent="0.2">
      <c r="D2067" s="164"/>
    </row>
    <row r="2068" spans="4:4" x14ac:dyDescent="0.2">
      <c r="D2068" s="164"/>
    </row>
    <row r="2069" spans="4:4" x14ac:dyDescent="0.2">
      <c r="D2069" s="164"/>
    </row>
    <row r="2070" spans="4:4" x14ac:dyDescent="0.2">
      <c r="D2070" s="164"/>
    </row>
    <row r="2071" spans="4:4" x14ac:dyDescent="0.2">
      <c r="D2071" s="164"/>
    </row>
    <row r="2072" spans="4:4" x14ac:dyDescent="0.2">
      <c r="D2072" s="164"/>
    </row>
    <row r="2073" spans="4:4" x14ac:dyDescent="0.2">
      <c r="D2073" s="164"/>
    </row>
    <row r="2074" spans="4:4" x14ac:dyDescent="0.2">
      <c r="D2074" s="164"/>
    </row>
    <row r="2075" spans="4:4" x14ac:dyDescent="0.2">
      <c r="D2075" s="164"/>
    </row>
    <row r="2076" spans="4:4" x14ac:dyDescent="0.2">
      <c r="D2076" s="164"/>
    </row>
    <row r="2077" spans="4:4" x14ac:dyDescent="0.2">
      <c r="D2077" s="164"/>
    </row>
    <row r="2078" spans="4:4" x14ac:dyDescent="0.2">
      <c r="D2078" s="164"/>
    </row>
    <row r="2079" spans="4:4" x14ac:dyDescent="0.2">
      <c r="D2079" s="164"/>
    </row>
    <row r="2080" spans="4:4" x14ac:dyDescent="0.2">
      <c r="D2080" s="164"/>
    </row>
    <row r="2081" spans="4:4" x14ac:dyDescent="0.2">
      <c r="D2081" s="164"/>
    </row>
    <row r="2082" spans="4:4" x14ac:dyDescent="0.2">
      <c r="D2082" s="164"/>
    </row>
    <row r="2083" spans="4:4" x14ac:dyDescent="0.2">
      <c r="D2083" s="164"/>
    </row>
    <row r="2084" spans="4:4" x14ac:dyDescent="0.2">
      <c r="D2084" s="164"/>
    </row>
    <row r="2085" spans="4:4" x14ac:dyDescent="0.2">
      <c r="D2085" s="164"/>
    </row>
    <row r="2086" spans="4:4" x14ac:dyDescent="0.2">
      <c r="D2086" s="164"/>
    </row>
    <row r="2087" spans="4:4" x14ac:dyDescent="0.2">
      <c r="D2087" s="164"/>
    </row>
    <row r="2088" spans="4:4" x14ac:dyDescent="0.2">
      <c r="D2088" s="164"/>
    </row>
    <row r="2089" spans="4:4" x14ac:dyDescent="0.2">
      <c r="D2089" s="164"/>
    </row>
    <row r="2090" spans="4:4" x14ac:dyDescent="0.2">
      <c r="D2090" s="164"/>
    </row>
    <row r="2091" spans="4:4" x14ac:dyDescent="0.2">
      <c r="D2091" s="164"/>
    </row>
    <row r="2092" spans="4:4" x14ac:dyDescent="0.2">
      <c r="D2092" s="164"/>
    </row>
    <row r="2093" spans="4:4" x14ac:dyDescent="0.2">
      <c r="D2093" s="164"/>
    </row>
    <row r="2094" spans="4:4" x14ac:dyDescent="0.2">
      <c r="D2094" s="164"/>
    </row>
    <row r="2095" spans="4:4" x14ac:dyDescent="0.2">
      <c r="D2095" s="164"/>
    </row>
    <row r="2096" spans="4:4" x14ac:dyDescent="0.2">
      <c r="D2096" s="164"/>
    </row>
    <row r="2097" spans="4:4" x14ac:dyDescent="0.2">
      <c r="D2097" s="164"/>
    </row>
    <row r="2098" spans="4:4" x14ac:dyDescent="0.2">
      <c r="D2098" s="164"/>
    </row>
    <row r="2099" spans="4:4" x14ac:dyDescent="0.2">
      <c r="D2099" s="164"/>
    </row>
    <row r="2100" spans="4:4" x14ac:dyDescent="0.2">
      <c r="D2100" s="164"/>
    </row>
    <row r="2101" spans="4:4" x14ac:dyDescent="0.2">
      <c r="D2101" s="164"/>
    </row>
    <row r="2102" spans="4:4" x14ac:dyDescent="0.2">
      <c r="D2102" s="164"/>
    </row>
    <row r="2103" spans="4:4" x14ac:dyDescent="0.2">
      <c r="D2103" s="164"/>
    </row>
    <row r="2104" spans="4:4" x14ac:dyDescent="0.2">
      <c r="D2104" s="164"/>
    </row>
    <row r="2105" spans="4:4" x14ac:dyDescent="0.2">
      <c r="D2105" s="164"/>
    </row>
    <row r="2106" spans="4:4" x14ac:dyDescent="0.2">
      <c r="D2106" s="164"/>
    </row>
    <row r="2107" spans="4:4" x14ac:dyDescent="0.2">
      <c r="D2107" s="164"/>
    </row>
    <row r="2108" spans="4:4" x14ac:dyDescent="0.2">
      <c r="D2108" s="164"/>
    </row>
    <row r="2109" spans="4:4" x14ac:dyDescent="0.2">
      <c r="D2109" s="164"/>
    </row>
    <row r="2110" spans="4:4" x14ac:dyDescent="0.2">
      <c r="D2110" s="164"/>
    </row>
    <row r="2111" spans="4:4" x14ac:dyDescent="0.2">
      <c r="D2111" s="164"/>
    </row>
    <row r="2112" spans="4:4" x14ac:dyDescent="0.2">
      <c r="D2112" s="164"/>
    </row>
    <row r="2113" spans="4:4" x14ac:dyDescent="0.2">
      <c r="D2113" s="164"/>
    </row>
    <row r="2114" spans="4:4" x14ac:dyDescent="0.2">
      <c r="D2114" s="164"/>
    </row>
    <row r="2115" spans="4:4" x14ac:dyDescent="0.2">
      <c r="D2115" s="164"/>
    </row>
    <row r="2116" spans="4:4" x14ac:dyDescent="0.2">
      <c r="D2116" s="164"/>
    </row>
    <row r="2117" spans="4:4" x14ac:dyDescent="0.2">
      <c r="D2117" s="164"/>
    </row>
    <row r="2118" spans="4:4" x14ac:dyDescent="0.2">
      <c r="D2118" s="164"/>
    </row>
    <row r="2119" spans="4:4" x14ac:dyDescent="0.2">
      <c r="D2119" s="164"/>
    </row>
    <row r="2120" spans="4:4" x14ac:dyDescent="0.2">
      <c r="D2120" s="164"/>
    </row>
    <row r="2121" spans="4:4" x14ac:dyDescent="0.2">
      <c r="D2121" s="164"/>
    </row>
    <row r="2122" spans="4:4" x14ac:dyDescent="0.2">
      <c r="D2122" s="164"/>
    </row>
    <row r="2123" spans="4:4" x14ac:dyDescent="0.2">
      <c r="D2123" s="164"/>
    </row>
    <row r="2124" spans="4:4" x14ac:dyDescent="0.2">
      <c r="D2124" s="164"/>
    </row>
    <row r="2125" spans="4:4" x14ac:dyDescent="0.2">
      <c r="D2125" s="164"/>
    </row>
    <row r="2126" spans="4:4" x14ac:dyDescent="0.2">
      <c r="D2126" s="164"/>
    </row>
    <row r="2127" spans="4:4" x14ac:dyDescent="0.2">
      <c r="D2127" s="164"/>
    </row>
    <row r="2128" spans="4:4" x14ac:dyDescent="0.2">
      <c r="D2128" s="164"/>
    </row>
    <row r="2129" spans="4:4" x14ac:dyDescent="0.2">
      <c r="D2129" s="164"/>
    </row>
    <row r="2130" spans="4:4" x14ac:dyDescent="0.2">
      <c r="D2130" s="164"/>
    </row>
    <row r="2131" spans="4:4" x14ac:dyDescent="0.2">
      <c r="D2131" s="164"/>
    </row>
    <row r="2132" spans="4:4" x14ac:dyDescent="0.2">
      <c r="D2132" s="164"/>
    </row>
    <row r="2133" spans="4:4" x14ac:dyDescent="0.2">
      <c r="D2133" s="164"/>
    </row>
    <row r="2134" spans="4:4" x14ac:dyDescent="0.2">
      <c r="D2134" s="164"/>
    </row>
    <row r="2135" spans="4:4" x14ac:dyDescent="0.2">
      <c r="D2135" s="164"/>
    </row>
    <row r="2136" spans="4:4" x14ac:dyDescent="0.2">
      <c r="D2136" s="164"/>
    </row>
    <row r="2137" spans="4:4" x14ac:dyDescent="0.2">
      <c r="D2137" s="164"/>
    </row>
    <row r="2138" spans="4:4" x14ac:dyDescent="0.2">
      <c r="D2138" s="164"/>
    </row>
    <row r="2139" spans="4:4" x14ac:dyDescent="0.2">
      <c r="D2139" s="164"/>
    </row>
    <row r="2140" spans="4:4" x14ac:dyDescent="0.2">
      <c r="D2140" s="164"/>
    </row>
    <row r="2141" spans="4:4" x14ac:dyDescent="0.2">
      <c r="D2141" s="164"/>
    </row>
    <row r="2142" spans="4:4" x14ac:dyDescent="0.2">
      <c r="D2142" s="164"/>
    </row>
    <row r="2143" spans="4:4" x14ac:dyDescent="0.2">
      <c r="D2143" s="164"/>
    </row>
    <row r="2144" spans="4:4" x14ac:dyDescent="0.2">
      <c r="D2144" s="164"/>
    </row>
    <row r="2145" spans="4:4" x14ac:dyDescent="0.2">
      <c r="D2145" s="164"/>
    </row>
    <row r="2146" spans="4:4" x14ac:dyDescent="0.2">
      <c r="D2146" s="164"/>
    </row>
    <row r="2147" spans="4:4" x14ac:dyDescent="0.2">
      <c r="D2147" s="164"/>
    </row>
    <row r="2148" spans="4:4" x14ac:dyDescent="0.2">
      <c r="D2148" s="164"/>
    </row>
    <row r="2149" spans="4:4" x14ac:dyDescent="0.2">
      <c r="D2149" s="164"/>
    </row>
    <row r="2150" spans="4:4" x14ac:dyDescent="0.2">
      <c r="D2150" s="164"/>
    </row>
    <row r="2151" spans="4:4" x14ac:dyDescent="0.2">
      <c r="D2151" s="164"/>
    </row>
    <row r="2152" spans="4:4" x14ac:dyDescent="0.2">
      <c r="D2152" s="164"/>
    </row>
    <row r="2153" spans="4:4" x14ac:dyDescent="0.2">
      <c r="D2153" s="164"/>
    </row>
    <row r="2154" spans="4:4" x14ac:dyDescent="0.2">
      <c r="D2154" s="164"/>
    </row>
    <row r="2155" spans="4:4" x14ac:dyDescent="0.2">
      <c r="D2155" s="164"/>
    </row>
    <row r="2156" spans="4:4" x14ac:dyDescent="0.2">
      <c r="D2156" s="164"/>
    </row>
    <row r="2157" spans="4:4" x14ac:dyDescent="0.2">
      <c r="D2157" s="164"/>
    </row>
    <row r="2158" spans="4:4" x14ac:dyDescent="0.2">
      <c r="D2158" s="164"/>
    </row>
    <row r="2159" spans="4:4" x14ac:dyDescent="0.2">
      <c r="D2159" s="164"/>
    </row>
    <row r="2160" spans="4:4" x14ac:dyDescent="0.2">
      <c r="D2160" s="164"/>
    </row>
    <row r="2161" spans="4:4" x14ac:dyDescent="0.2">
      <c r="D2161" s="164"/>
    </row>
    <row r="2162" spans="4:4" x14ac:dyDescent="0.2">
      <c r="D2162" s="164"/>
    </row>
    <row r="2163" spans="4:4" x14ac:dyDescent="0.2">
      <c r="D2163" s="164"/>
    </row>
    <row r="2164" spans="4:4" x14ac:dyDescent="0.2">
      <c r="D2164" s="164"/>
    </row>
    <row r="2165" spans="4:4" x14ac:dyDescent="0.2">
      <c r="D2165" s="164"/>
    </row>
    <row r="2166" spans="4:4" x14ac:dyDescent="0.2">
      <c r="D2166" s="164"/>
    </row>
    <row r="2167" spans="4:4" x14ac:dyDescent="0.2">
      <c r="D2167" s="164"/>
    </row>
    <row r="2168" spans="4:4" x14ac:dyDescent="0.2">
      <c r="D2168" s="164"/>
    </row>
    <row r="2169" spans="4:4" x14ac:dyDescent="0.2">
      <c r="D2169" s="164"/>
    </row>
    <row r="2170" spans="4:4" x14ac:dyDescent="0.2">
      <c r="D2170" s="164"/>
    </row>
    <row r="2171" spans="4:4" x14ac:dyDescent="0.2">
      <c r="D2171" s="164"/>
    </row>
    <row r="2172" spans="4:4" x14ac:dyDescent="0.2">
      <c r="D2172" s="164"/>
    </row>
    <row r="2173" spans="4:4" x14ac:dyDescent="0.2">
      <c r="D2173" s="164"/>
    </row>
    <row r="2174" spans="4:4" x14ac:dyDescent="0.2">
      <c r="D2174" s="164"/>
    </row>
    <row r="2175" spans="4:4" x14ac:dyDescent="0.2">
      <c r="D2175" s="164"/>
    </row>
    <row r="2176" spans="4:4" x14ac:dyDescent="0.2">
      <c r="D2176" s="164"/>
    </row>
    <row r="2177" spans="4:4" x14ac:dyDescent="0.2">
      <c r="D2177" s="164"/>
    </row>
    <row r="2178" spans="4:4" x14ac:dyDescent="0.2">
      <c r="D2178" s="164"/>
    </row>
    <row r="2179" spans="4:4" x14ac:dyDescent="0.2">
      <c r="D2179" s="164"/>
    </row>
    <row r="2180" spans="4:4" x14ac:dyDescent="0.2">
      <c r="D2180" s="164"/>
    </row>
    <row r="2181" spans="4:4" x14ac:dyDescent="0.2">
      <c r="D2181" s="164"/>
    </row>
    <row r="2182" spans="4:4" x14ac:dyDescent="0.2">
      <c r="D2182" s="164"/>
    </row>
    <row r="2183" spans="4:4" x14ac:dyDescent="0.2">
      <c r="D2183" s="164"/>
    </row>
    <row r="2184" spans="4:4" x14ac:dyDescent="0.2">
      <c r="D2184" s="164"/>
    </row>
    <row r="2185" spans="4:4" x14ac:dyDescent="0.2">
      <c r="D2185" s="164"/>
    </row>
    <row r="2186" spans="4:4" x14ac:dyDescent="0.2">
      <c r="D2186" s="164"/>
    </row>
    <row r="2187" spans="4:4" x14ac:dyDescent="0.2">
      <c r="D2187" s="164"/>
    </row>
    <row r="2188" spans="4:4" x14ac:dyDescent="0.2">
      <c r="D2188" s="164"/>
    </row>
    <row r="2189" spans="4:4" x14ac:dyDescent="0.2">
      <c r="D2189" s="164"/>
    </row>
    <row r="2190" spans="4:4" x14ac:dyDescent="0.2">
      <c r="D2190" s="164"/>
    </row>
    <row r="2191" spans="4:4" x14ac:dyDescent="0.2">
      <c r="D2191" s="164"/>
    </row>
    <row r="2192" spans="4:4" x14ac:dyDescent="0.2">
      <c r="D2192" s="164"/>
    </row>
    <row r="2193" spans="4:4" x14ac:dyDescent="0.2">
      <c r="D2193" s="164"/>
    </row>
    <row r="2194" spans="4:4" x14ac:dyDescent="0.2">
      <c r="D2194" s="164"/>
    </row>
    <row r="2195" spans="4:4" x14ac:dyDescent="0.2">
      <c r="D2195" s="164"/>
    </row>
    <row r="2196" spans="4:4" x14ac:dyDescent="0.2">
      <c r="D2196" s="164"/>
    </row>
    <row r="2197" spans="4:4" x14ac:dyDescent="0.2">
      <c r="D2197" s="164"/>
    </row>
    <row r="2198" spans="4:4" x14ac:dyDescent="0.2">
      <c r="D2198" s="164"/>
    </row>
    <row r="2199" spans="4:4" x14ac:dyDescent="0.2">
      <c r="D2199" s="164"/>
    </row>
    <row r="2200" spans="4:4" x14ac:dyDescent="0.2">
      <c r="D2200" s="164"/>
    </row>
    <row r="2201" spans="4:4" x14ac:dyDescent="0.2">
      <c r="D2201" s="164"/>
    </row>
    <row r="2202" spans="4:4" x14ac:dyDescent="0.2">
      <c r="D2202" s="164"/>
    </row>
    <row r="2203" spans="4:4" x14ac:dyDescent="0.2">
      <c r="D2203" s="164"/>
    </row>
    <row r="2204" spans="4:4" x14ac:dyDescent="0.2">
      <c r="D2204" s="164"/>
    </row>
    <row r="2205" spans="4:4" x14ac:dyDescent="0.2">
      <c r="D2205" s="164"/>
    </row>
    <row r="2206" spans="4:4" x14ac:dyDescent="0.2">
      <c r="D2206" s="164"/>
    </row>
    <row r="2207" spans="4:4" x14ac:dyDescent="0.2">
      <c r="D2207" s="164"/>
    </row>
    <row r="2208" spans="4:4" x14ac:dyDescent="0.2">
      <c r="D2208" s="164"/>
    </row>
    <row r="2209" spans="4:4" x14ac:dyDescent="0.2">
      <c r="D2209" s="164"/>
    </row>
    <row r="2210" spans="4:4" x14ac:dyDescent="0.2">
      <c r="D2210" s="164"/>
    </row>
    <row r="2211" spans="4:4" x14ac:dyDescent="0.2">
      <c r="D2211" s="164"/>
    </row>
    <row r="2212" spans="4:4" x14ac:dyDescent="0.2">
      <c r="D2212" s="164"/>
    </row>
    <row r="2213" spans="4:4" x14ac:dyDescent="0.2">
      <c r="D2213" s="164"/>
    </row>
    <row r="2214" spans="4:4" x14ac:dyDescent="0.2">
      <c r="D2214" s="164"/>
    </row>
    <row r="2215" spans="4:4" x14ac:dyDescent="0.2">
      <c r="D2215" s="164"/>
    </row>
    <row r="2216" spans="4:4" x14ac:dyDescent="0.2">
      <c r="D2216" s="164"/>
    </row>
    <row r="2217" spans="4:4" x14ac:dyDescent="0.2">
      <c r="D2217" s="164"/>
    </row>
    <row r="2218" spans="4:4" x14ac:dyDescent="0.2">
      <c r="D2218" s="164"/>
    </row>
    <row r="2219" spans="4:4" x14ac:dyDescent="0.2">
      <c r="D2219" s="164"/>
    </row>
    <row r="2220" spans="4:4" x14ac:dyDescent="0.2">
      <c r="D2220" s="164"/>
    </row>
    <row r="2221" spans="4:4" x14ac:dyDescent="0.2">
      <c r="D2221" s="164"/>
    </row>
    <row r="2222" spans="4:4" x14ac:dyDescent="0.2">
      <c r="D2222" s="164"/>
    </row>
    <row r="2223" spans="4:4" x14ac:dyDescent="0.2">
      <c r="D2223" s="164"/>
    </row>
    <row r="2224" spans="4:4" x14ac:dyDescent="0.2">
      <c r="D2224" s="164"/>
    </row>
    <row r="2225" spans="4:4" x14ac:dyDescent="0.2">
      <c r="D2225" s="164"/>
    </row>
    <row r="2226" spans="4:4" x14ac:dyDescent="0.2">
      <c r="D2226" s="164"/>
    </row>
    <row r="2227" spans="4:4" x14ac:dyDescent="0.2">
      <c r="D2227" s="164"/>
    </row>
    <row r="2228" spans="4:4" x14ac:dyDescent="0.2">
      <c r="D2228" s="164"/>
    </row>
    <row r="2229" spans="4:4" x14ac:dyDescent="0.2">
      <c r="D2229" s="164"/>
    </row>
    <row r="2230" spans="4:4" x14ac:dyDescent="0.2">
      <c r="D2230" s="164"/>
    </row>
    <row r="2231" spans="4:4" x14ac:dyDescent="0.2">
      <c r="D2231" s="164"/>
    </row>
    <row r="2232" spans="4:4" x14ac:dyDescent="0.2">
      <c r="D2232" s="164"/>
    </row>
    <row r="2233" spans="4:4" x14ac:dyDescent="0.2">
      <c r="D2233" s="164"/>
    </row>
    <row r="2234" spans="4:4" x14ac:dyDescent="0.2">
      <c r="D2234" s="164"/>
    </row>
    <row r="2235" spans="4:4" x14ac:dyDescent="0.2">
      <c r="D2235" s="164"/>
    </row>
    <row r="2236" spans="4:4" x14ac:dyDescent="0.2">
      <c r="D2236" s="164"/>
    </row>
    <row r="2237" spans="4:4" x14ac:dyDescent="0.2">
      <c r="D2237" s="164"/>
    </row>
    <row r="2238" spans="4:4" x14ac:dyDescent="0.2">
      <c r="D2238" s="164"/>
    </row>
    <row r="2239" spans="4:4" x14ac:dyDescent="0.2">
      <c r="D2239" s="164"/>
    </row>
    <row r="2240" spans="4:4" x14ac:dyDescent="0.2">
      <c r="D2240" s="164"/>
    </row>
    <row r="2241" spans="4:4" x14ac:dyDescent="0.2">
      <c r="D2241" s="164"/>
    </row>
    <row r="2242" spans="4:4" x14ac:dyDescent="0.2">
      <c r="D2242" s="164"/>
    </row>
    <row r="2243" spans="4:4" x14ac:dyDescent="0.2">
      <c r="D2243" s="164"/>
    </row>
    <row r="2244" spans="4:4" x14ac:dyDescent="0.2">
      <c r="D2244" s="164"/>
    </row>
    <row r="2245" spans="4:4" x14ac:dyDescent="0.2">
      <c r="D2245" s="164"/>
    </row>
    <row r="2246" spans="4:4" x14ac:dyDescent="0.2">
      <c r="D2246" s="164"/>
    </row>
    <row r="2247" spans="4:4" x14ac:dyDescent="0.2">
      <c r="D2247" s="164"/>
    </row>
    <row r="2248" spans="4:4" x14ac:dyDescent="0.2">
      <c r="D2248" s="164"/>
    </row>
    <row r="2249" spans="4:4" x14ac:dyDescent="0.2">
      <c r="D2249" s="164"/>
    </row>
    <row r="2250" spans="4:4" x14ac:dyDescent="0.2">
      <c r="D2250" s="164"/>
    </row>
    <row r="2251" spans="4:4" x14ac:dyDescent="0.2">
      <c r="D2251" s="164"/>
    </row>
    <row r="2252" spans="4:4" x14ac:dyDescent="0.2">
      <c r="D2252" s="164"/>
    </row>
    <row r="2253" spans="4:4" x14ac:dyDescent="0.2">
      <c r="D2253" s="164"/>
    </row>
    <row r="2254" spans="4:4" x14ac:dyDescent="0.2">
      <c r="D2254" s="164"/>
    </row>
    <row r="2255" spans="4:4" x14ac:dyDescent="0.2">
      <c r="D2255" s="164"/>
    </row>
    <row r="2256" spans="4:4" x14ac:dyDescent="0.2">
      <c r="D2256" s="164"/>
    </row>
    <row r="2257" spans="4:4" x14ac:dyDescent="0.2">
      <c r="D2257" s="164"/>
    </row>
    <row r="2258" spans="4:4" x14ac:dyDescent="0.2">
      <c r="D2258" s="164"/>
    </row>
    <row r="2259" spans="4:4" x14ac:dyDescent="0.2">
      <c r="D2259" s="164"/>
    </row>
    <row r="2260" spans="4:4" x14ac:dyDescent="0.2">
      <c r="D2260" s="164"/>
    </row>
    <row r="2261" spans="4:4" x14ac:dyDescent="0.2">
      <c r="D2261" s="164"/>
    </row>
    <row r="2262" spans="4:4" x14ac:dyDescent="0.2">
      <c r="D2262" s="164"/>
    </row>
    <row r="2263" spans="4:4" x14ac:dyDescent="0.2">
      <c r="D2263" s="164"/>
    </row>
    <row r="2264" spans="4:4" x14ac:dyDescent="0.2">
      <c r="D2264" s="164"/>
    </row>
    <row r="2265" spans="4:4" x14ac:dyDescent="0.2">
      <c r="D2265" s="164"/>
    </row>
    <row r="2266" spans="4:4" x14ac:dyDescent="0.2">
      <c r="D2266" s="164"/>
    </row>
    <row r="2267" spans="4:4" x14ac:dyDescent="0.2">
      <c r="D2267" s="164"/>
    </row>
    <row r="2268" spans="4:4" x14ac:dyDescent="0.2">
      <c r="D2268" s="164"/>
    </row>
    <row r="2269" spans="4:4" x14ac:dyDescent="0.2">
      <c r="D2269" s="164"/>
    </row>
    <row r="2270" spans="4:4" x14ac:dyDescent="0.2">
      <c r="D2270" s="164"/>
    </row>
    <row r="2271" spans="4:4" x14ac:dyDescent="0.2">
      <c r="D2271" s="164"/>
    </row>
    <row r="2272" spans="4:4" x14ac:dyDescent="0.2">
      <c r="D2272" s="164"/>
    </row>
    <row r="2273" spans="4:4" x14ac:dyDescent="0.2">
      <c r="D2273" s="164"/>
    </row>
    <row r="2274" spans="4:4" x14ac:dyDescent="0.2">
      <c r="D2274" s="164"/>
    </row>
    <row r="2275" spans="4:4" x14ac:dyDescent="0.2">
      <c r="D2275" s="164"/>
    </row>
    <row r="2276" spans="4:4" x14ac:dyDescent="0.2">
      <c r="D2276" s="164"/>
    </row>
    <row r="2277" spans="4:4" x14ac:dyDescent="0.2">
      <c r="D2277" s="164"/>
    </row>
    <row r="2278" spans="4:4" x14ac:dyDescent="0.2">
      <c r="D2278" s="164"/>
    </row>
    <row r="2279" spans="4:4" x14ac:dyDescent="0.2">
      <c r="D2279" s="164"/>
    </row>
    <row r="2280" spans="4:4" x14ac:dyDescent="0.2">
      <c r="D2280" s="164"/>
    </row>
    <row r="2281" spans="4:4" x14ac:dyDescent="0.2">
      <c r="D2281" s="164"/>
    </row>
    <row r="2282" spans="4:4" x14ac:dyDescent="0.2">
      <c r="D2282" s="164"/>
    </row>
    <row r="2283" spans="4:4" x14ac:dyDescent="0.2">
      <c r="D2283" s="164"/>
    </row>
    <row r="2284" spans="4:4" x14ac:dyDescent="0.2">
      <c r="D2284" s="164"/>
    </row>
    <row r="2285" spans="4:4" x14ac:dyDescent="0.2">
      <c r="D2285" s="164"/>
    </row>
    <row r="2286" spans="4:4" x14ac:dyDescent="0.2">
      <c r="D2286" s="164"/>
    </row>
    <row r="2287" spans="4:4" x14ac:dyDescent="0.2">
      <c r="D2287" s="164"/>
    </row>
    <row r="2288" spans="4:4" x14ac:dyDescent="0.2">
      <c r="D2288" s="164"/>
    </row>
    <row r="2289" spans="4:4" x14ac:dyDescent="0.2">
      <c r="D2289" s="164"/>
    </row>
    <row r="2290" spans="4:4" x14ac:dyDescent="0.2">
      <c r="D2290" s="164"/>
    </row>
    <row r="2291" spans="4:4" x14ac:dyDescent="0.2">
      <c r="D2291" s="164"/>
    </row>
    <row r="2292" spans="4:4" x14ac:dyDescent="0.2">
      <c r="D2292" s="164"/>
    </row>
    <row r="2293" spans="4:4" x14ac:dyDescent="0.2">
      <c r="D2293" s="164"/>
    </row>
    <row r="2294" spans="4:4" x14ac:dyDescent="0.2">
      <c r="D2294" s="164"/>
    </row>
    <row r="2295" spans="4:4" x14ac:dyDescent="0.2">
      <c r="D2295" s="164"/>
    </row>
    <row r="2296" spans="4:4" x14ac:dyDescent="0.2">
      <c r="D2296" s="164"/>
    </row>
    <row r="2297" spans="4:4" x14ac:dyDescent="0.2">
      <c r="D2297" s="164"/>
    </row>
    <row r="2298" spans="4:4" x14ac:dyDescent="0.2">
      <c r="D2298" s="164"/>
    </row>
    <row r="2299" spans="4:4" x14ac:dyDescent="0.2">
      <c r="D2299" s="164"/>
    </row>
    <row r="2300" spans="4:4" x14ac:dyDescent="0.2">
      <c r="D2300" s="164"/>
    </row>
    <row r="2301" spans="4:4" x14ac:dyDescent="0.2">
      <c r="D2301" s="164"/>
    </row>
    <row r="2302" spans="4:4" x14ac:dyDescent="0.2">
      <c r="D2302" s="164"/>
    </row>
    <row r="2303" spans="4:4" x14ac:dyDescent="0.2">
      <c r="D2303" s="164"/>
    </row>
    <row r="2304" spans="4:4" x14ac:dyDescent="0.2">
      <c r="D2304" s="164"/>
    </row>
    <row r="2305" spans="4:4" x14ac:dyDescent="0.2">
      <c r="D2305" s="164"/>
    </row>
    <row r="2306" spans="4:4" x14ac:dyDescent="0.2">
      <c r="D2306" s="164"/>
    </row>
    <row r="2307" spans="4:4" x14ac:dyDescent="0.2">
      <c r="D2307" s="164"/>
    </row>
    <row r="2308" spans="4:4" x14ac:dyDescent="0.2">
      <c r="D2308" s="164"/>
    </row>
    <row r="2309" spans="4:4" x14ac:dyDescent="0.2">
      <c r="D2309" s="164"/>
    </row>
    <row r="2310" spans="4:4" x14ac:dyDescent="0.2">
      <c r="D2310" s="164"/>
    </row>
    <row r="2311" spans="4:4" x14ac:dyDescent="0.2">
      <c r="D2311" s="164"/>
    </row>
    <row r="2312" spans="4:4" x14ac:dyDescent="0.2">
      <c r="D2312" s="164"/>
    </row>
    <row r="2313" spans="4:4" x14ac:dyDescent="0.2">
      <c r="D2313" s="164"/>
    </row>
    <row r="2314" spans="4:4" x14ac:dyDescent="0.2">
      <c r="D2314" s="164"/>
    </row>
    <row r="2315" spans="4:4" x14ac:dyDescent="0.2">
      <c r="D2315" s="164"/>
    </row>
    <row r="2316" spans="4:4" x14ac:dyDescent="0.2">
      <c r="D2316" s="164"/>
    </row>
    <row r="2317" spans="4:4" x14ac:dyDescent="0.2">
      <c r="D2317" s="164"/>
    </row>
    <row r="2318" spans="4:4" x14ac:dyDescent="0.2">
      <c r="D2318" s="164"/>
    </row>
    <row r="2319" spans="4:4" x14ac:dyDescent="0.2">
      <c r="D2319" s="164"/>
    </row>
    <row r="2320" spans="4:4" x14ac:dyDescent="0.2">
      <c r="D2320" s="164"/>
    </row>
    <row r="2321" spans="4:4" x14ac:dyDescent="0.2">
      <c r="D2321" s="164"/>
    </row>
    <row r="2322" spans="4:4" x14ac:dyDescent="0.2">
      <c r="D2322" s="164"/>
    </row>
    <row r="2323" spans="4:4" x14ac:dyDescent="0.2">
      <c r="D2323" s="164"/>
    </row>
    <row r="2324" spans="4:4" x14ac:dyDescent="0.2">
      <c r="D2324" s="164"/>
    </row>
    <row r="2325" spans="4:4" x14ac:dyDescent="0.2">
      <c r="D2325" s="164"/>
    </row>
    <row r="2326" spans="4:4" x14ac:dyDescent="0.2">
      <c r="D2326" s="164"/>
    </row>
    <row r="2327" spans="4:4" x14ac:dyDescent="0.2">
      <c r="D2327" s="164"/>
    </row>
    <row r="2328" spans="4:4" x14ac:dyDescent="0.2">
      <c r="D2328" s="164"/>
    </row>
    <row r="2329" spans="4:4" x14ac:dyDescent="0.2">
      <c r="D2329" s="164"/>
    </row>
    <row r="2330" spans="4:4" x14ac:dyDescent="0.2">
      <c r="D2330" s="164"/>
    </row>
    <row r="2331" spans="4:4" x14ac:dyDescent="0.2">
      <c r="D2331" s="164"/>
    </row>
    <row r="2332" spans="4:4" x14ac:dyDescent="0.2">
      <c r="D2332" s="164"/>
    </row>
    <row r="2333" spans="4:4" x14ac:dyDescent="0.2">
      <c r="D2333" s="164"/>
    </row>
    <row r="2334" spans="4:4" x14ac:dyDescent="0.2">
      <c r="D2334" s="164"/>
    </row>
    <row r="2335" spans="4:4" x14ac:dyDescent="0.2">
      <c r="D2335" s="164"/>
    </row>
    <row r="2336" spans="4:4" x14ac:dyDescent="0.2">
      <c r="D2336" s="164"/>
    </row>
    <row r="2337" spans="4:4" x14ac:dyDescent="0.2">
      <c r="D2337" s="164"/>
    </row>
    <row r="2338" spans="4:4" x14ac:dyDescent="0.2">
      <c r="D2338" s="164"/>
    </row>
    <row r="2339" spans="4:4" x14ac:dyDescent="0.2">
      <c r="D2339" s="164"/>
    </row>
    <row r="2340" spans="4:4" x14ac:dyDescent="0.2">
      <c r="D2340" s="164"/>
    </row>
    <row r="2341" spans="4:4" x14ac:dyDescent="0.2">
      <c r="D2341" s="164"/>
    </row>
    <row r="2342" spans="4:4" x14ac:dyDescent="0.2">
      <c r="D2342" s="164"/>
    </row>
    <row r="2343" spans="4:4" x14ac:dyDescent="0.2">
      <c r="D2343" s="164"/>
    </row>
    <row r="2344" spans="4:4" x14ac:dyDescent="0.2">
      <c r="D2344" s="164"/>
    </row>
    <row r="2345" spans="4:4" x14ac:dyDescent="0.2">
      <c r="D2345" s="164"/>
    </row>
    <row r="2346" spans="4:4" x14ac:dyDescent="0.2">
      <c r="D2346" s="164"/>
    </row>
    <row r="2347" spans="4:4" x14ac:dyDescent="0.2">
      <c r="D2347" s="164"/>
    </row>
    <row r="2348" spans="4:4" x14ac:dyDescent="0.2">
      <c r="D2348" s="164"/>
    </row>
    <row r="2349" spans="4:4" x14ac:dyDescent="0.2">
      <c r="D2349" s="164"/>
    </row>
    <row r="2350" spans="4:4" x14ac:dyDescent="0.2">
      <c r="D2350" s="164"/>
    </row>
    <row r="2351" spans="4:4" x14ac:dyDescent="0.2">
      <c r="D2351" s="164"/>
    </row>
    <row r="2352" spans="4:4" x14ac:dyDescent="0.2">
      <c r="D2352" s="164"/>
    </row>
    <row r="2353" spans="4:4" x14ac:dyDescent="0.2">
      <c r="D2353" s="164"/>
    </row>
    <row r="2354" spans="4:4" x14ac:dyDescent="0.2">
      <c r="D2354" s="164"/>
    </row>
    <row r="2355" spans="4:4" x14ac:dyDescent="0.2">
      <c r="D2355" s="164"/>
    </row>
    <row r="2356" spans="4:4" x14ac:dyDescent="0.2">
      <c r="D2356" s="164"/>
    </row>
    <row r="2357" spans="4:4" x14ac:dyDescent="0.2">
      <c r="D2357" s="164"/>
    </row>
    <row r="2358" spans="4:4" x14ac:dyDescent="0.2">
      <c r="D2358" s="164"/>
    </row>
    <row r="2359" spans="4:4" x14ac:dyDescent="0.2">
      <c r="D2359" s="164"/>
    </row>
    <row r="2360" spans="4:4" x14ac:dyDescent="0.2">
      <c r="D2360" s="164"/>
    </row>
    <row r="2361" spans="4:4" x14ac:dyDescent="0.2">
      <c r="D2361" s="164"/>
    </row>
    <row r="2362" spans="4:4" x14ac:dyDescent="0.2">
      <c r="D2362" s="164"/>
    </row>
    <row r="2363" spans="4:4" x14ac:dyDescent="0.2">
      <c r="D2363" s="164"/>
    </row>
    <row r="2364" spans="4:4" x14ac:dyDescent="0.2">
      <c r="D2364" s="164"/>
    </row>
    <row r="2365" spans="4:4" x14ac:dyDescent="0.2">
      <c r="D2365" s="164"/>
    </row>
    <row r="2366" spans="4:4" x14ac:dyDescent="0.2">
      <c r="D2366" s="164"/>
    </row>
    <row r="2367" spans="4:4" x14ac:dyDescent="0.2">
      <c r="D2367" s="164"/>
    </row>
    <row r="2368" spans="4:4" x14ac:dyDescent="0.2">
      <c r="D2368" s="164"/>
    </row>
    <row r="2369" spans="4:4" x14ac:dyDescent="0.2">
      <c r="D2369" s="164"/>
    </row>
    <row r="2370" spans="4:4" x14ac:dyDescent="0.2">
      <c r="D2370" s="164"/>
    </row>
    <row r="2371" spans="4:4" x14ac:dyDescent="0.2">
      <c r="D2371" s="164"/>
    </row>
    <row r="2372" spans="4:4" x14ac:dyDescent="0.2">
      <c r="D2372" s="164"/>
    </row>
    <row r="2373" spans="4:4" x14ac:dyDescent="0.2">
      <c r="D2373" s="164"/>
    </row>
    <row r="2374" spans="4:4" x14ac:dyDescent="0.2">
      <c r="D2374" s="164"/>
    </row>
    <row r="2375" spans="4:4" x14ac:dyDescent="0.2">
      <c r="D2375" s="164"/>
    </row>
    <row r="2376" spans="4:4" x14ac:dyDescent="0.2">
      <c r="D2376" s="164"/>
    </row>
    <row r="2377" spans="4:4" x14ac:dyDescent="0.2">
      <c r="D2377" s="164"/>
    </row>
    <row r="2378" spans="4:4" x14ac:dyDescent="0.2">
      <c r="D2378" s="164"/>
    </row>
    <row r="2379" spans="4:4" x14ac:dyDescent="0.2">
      <c r="D2379" s="164"/>
    </row>
    <row r="2380" spans="4:4" x14ac:dyDescent="0.2">
      <c r="D2380" s="164"/>
    </row>
    <row r="2381" spans="4:4" x14ac:dyDescent="0.2">
      <c r="D2381" s="164"/>
    </row>
    <row r="2382" spans="4:4" x14ac:dyDescent="0.2">
      <c r="D2382" s="164"/>
    </row>
    <row r="2383" spans="4:4" x14ac:dyDescent="0.2">
      <c r="D2383" s="164"/>
    </row>
    <row r="2384" spans="4:4" x14ac:dyDescent="0.2">
      <c r="D2384" s="164"/>
    </row>
    <row r="2385" spans="4:4" x14ac:dyDescent="0.2">
      <c r="D2385" s="164"/>
    </row>
    <row r="2386" spans="4:4" x14ac:dyDescent="0.2">
      <c r="D2386" s="164"/>
    </row>
    <row r="2387" spans="4:4" x14ac:dyDescent="0.2">
      <c r="D2387" s="164"/>
    </row>
    <row r="2388" spans="4:4" x14ac:dyDescent="0.2">
      <c r="D2388" s="164"/>
    </row>
    <row r="2389" spans="4:4" x14ac:dyDescent="0.2">
      <c r="D2389" s="164"/>
    </row>
    <row r="2390" spans="4:4" x14ac:dyDescent="0.2">
      <c r="D2390" s="164"/>
    </row>
    <row r="2391" spans="4:4" x14ac:dyDescent="0.2">
      <c r="D2391" s="164"/>
    </row>
    <row r="2392" spans="4:4" x14ac:dyDescent="0.2">
      <c r="D2392" s="164"/>
    </row>
    <row r="2393" spans="4:4" x14ac:dyDescent="0.2">
      <c r="D2393" s="164"/>
    </row>
    <row r="2394" spans="4:4" x14ac:dyDescent="0.2">
      <c r="D2394" s="164"/>
    </row>
    <row r="2395" spans="4:4" x14ac:dyDescent="0.2">
      <c r="D2395" s="164"/>
    </row>
    <row r="2396" spans="4:4" x14ac:dyDescent="0.2">
      <c r="D2396" s="164"/>
    </row>
    <row r="2397" spans="4:4" x14ac:dyDescent="0.2">
      <c r="D2397" s="164"/>
    </row>
    <row r="2398" spans="4:4" x14ac:dyDescent="0.2">
      <c r="D2398" s="164"/>
    </row>
    <row r="2399" spans="4:4" x14ac:dyDescent="0.2">
      <c r="D2399" s="164"/>
    </row>
    <row r="2400" spans="4:4" x14ac:dyDescent="0.2">
      <c r="D2400" s="164"/>
    </row>
    <row r="2401" spans="4:4" x14ac:dyDescent="0.2">
      <c r="D2401" s="164"/>
    </row>
    <row r="2402" spans="4:4" x14ac:dyDescent="0.2">
      <c r="D2402" s="164"/>
    </row>
    <row r="2403" spans="4:4" x14ac:dyDescent="0.2">
      <c r="D2403" s="164"/>
    </row>
    <row r="2404" spans="4:4" x14ac:dyDescent="0.2">
      <c r="D2404" s="164"/>
    </row>
    <row r="2405" spans="4:4" x14ac:dyDescent="0.2">
      <c r="D2405" s="164"/>
    </row>
    <row r="2406" spans="4:4" x14ac:dyDescent="0.2">
      <c r="D2406" s="164"/>
    </row>
    <row r="2407" spans="4:4" x14ac:dyDescent="0.2">
      <c r="D2407" s="164"/>
    </row>
    <row r="2408" spans="4:4" x14ac:dyDescent="0.2">
      <c r="D2408" s="164"/>
    </row>
    <row r="2409" spans="4:4" x14ac:dyDescent="0.2">
      <c r="D2409" s="164"/>
    </row>
    <row r="2410" spans="4:4" x14ac:dyDescent="0.2">
      <c r="D2410" s="164"/>
    </row>
    <row r="2411" spans="4:4" x14ac:dyDescent="0.2">
      <c r="D2411" s="164"/>
    </row>
    <row r="2412" spans="4:4" x14ac:dyDescent="0.2">
      <c r="D2412" s="164"/>
    </row>
    <row r="2413" spans="4:4" x14ac:dyDescent="0.2">
      <c r="D2413" s="164"/>
    </row>
    <row r="2414" spans="4:4" x14ac:dyDescent="0.2">
      <c r="D2414" s="164"/>
    </row>
    <row r="2415" spans="4:4" x14ac:dyDescent="0.2">
      <c r="D2415" s="164"/>
    </row>
    <row r="2416" spans="4:4" x14ac:dyDescent="0.2">
      <c r="D2416" s="164"/>
    </row>
    <row r="2417" spans="4:4" x14ac:dyDescent="0.2">
      <c r="D2417" s="164"/>
    </row>
    <row r="2418" spans="4:4" x14ac:dyDescent="0.2">
      <c r="D2418" s="164"/>
    </row>
    <row r="2419" spans="4:4" x14ac:dyDescent="0.2">
      <c r="D2419" s="164"/>
    </row>
    <row r="2420" spans="4:4" x14ac:dyDescent="0.2">
      <c r="D2420" s="164"/>
    </row>
    <row r="2421" spans="4:4" x14ac:dyDescent="0.2">
      <c r="D2421" s="164"/>
    </row>
    <row r="2422" spans="4:4" x14ac:dyDescent="0.2">
      <c r="D2422" s="164"/>
    </row>
    <row r="2423" spans="4:4" x14ac:dyDescent="0.2">
      <c r="D2423" s="164"/>
    </row>
    <row r="2424" spans="4:4" x14ac:dyDescent="0.2">
      <c r="D2424" s="164"/>
    </row>
    <row r="2425" spans="4:4" x14ac:dyDescent="0.2">
      <c r="D2425" s="164"/>
    </row>
    <row r="2426" spans="4:4" x14ac:dyDescent="0.2">
      <c r="D2426" s="164"/>
    </row>
    <row r="2427" spans="4:4" x14ac:dyDescent="0.2">
      <c r="D2427" s="164"/>
    </row>
    <row r="2428" spans="4:4" x14ac:dyDescent="0.2">
      <c r="D2428" s="164"/>
    </row>
    <row r="2429" spans="4:4" x14ac:dyDescent="0.2">
      <c r="D2429" s="164"/>
    </row>
    <row r="2430" spans="4:4" x14ac:dyDescent="0.2">
      <c r="D2430" s="164"/>
    </row>
    <row r="2431" spans="4:4" x14ac:dyDescent="0.2">
      <c r="D2431" s="164"/>
    </row>
    <row r="2432" spans="4:4" x14ac:dyDescent="0.2">
      <c r="D2432" s="164"/>
    </row>
    <row r="2433" spans="4:4" x14ac:dyDescent="0.2">
      <c r="D2433" s="164"/>
    </row>
    <row r="2434" spans="4:4" x14ac:dyDescent="0.2">
      <c r="D2434" s="164"/>
    </row>
    <row r="2435" spans="4:4" x14ac:dyDescent="0.2">
      <c r="D2435" s="164"/>
    </row>
    <row r="2436" spans="4:4" x14ac:dyDescent="0.2">
      <c r="D2436" s="164"/>
    </row>
    <row r="2437" spans="4:4" x14ac:dyDescent="0.2">
      <c r="D2437" s="164"/>
    </row>
    <row r="2438" spans="4:4" x14ac:dyDescent="0.2">
      <c r="D2438" s="164"/>
    </row>
    <row r="2439" spans="4:4" x14ac:dyDescent="0.2">
      <c r="D2439" s="164"/>
    </row>
    <row r="2440" spans="4:4" x14ac:dyDescent="0.2">
      <c r="D2440" s="164"/>
    </row>
    <row r="2441" spans="4:4" x14ac:dyDescent="0.2">
      <c r="D2441" s="164"/>
    </row>
    <row r="2442" spans="4:4" x14ac:dyDescent="0.2">
      <c r="D2442" s="164"/>
    </row>
    <row r="2443" spans="4:4" x14ac:dyDescent="0.2">
      <c r="D2443" s="164"/>
    </row>
    <row r="2444" spans="4:4" x14ac:dyDescent="0.2">
      <c r="D2444" s="164"/>
    </row>
    <row r="2445" spans="4:4" x14ac:dyDescent="0.2">
      <c r="D2445" s="164"/>
    </row>
    <row r="2446" spans="4:4" x14ac:dyDescent="0.2">
      <c r="D2446" s="164"/>
    </row>
    <row r="2447" spans="4:4" x14ac:dyDescent="0.2">
      <c r="D2447" s="164"/>
    </row>
    <row r="2448" spans="4:4" x14ac:dyDescent="0.2">
      <c r="D2448" s="164"/>
    </row>
    <row r="2449" spans="4:4" x14ac:dyDescent="0.2">
      <c r="D2449" s="164"/>
    </row>
    <row r="2450" spans="4:4" x14ac:dyDescent="0.2">
      <c r="D2450" s="164"/>
    </row>
    <row r="2451" spans="4:4" x14ac:dyDescent="0.2">
      <c r="D2451" s="164"/>
    </row>
    <row r="2452" spans="4:4" x14ac:dyDescent="0.2">
      <c r="D2452" s="164"/>
    </row>
    <row r="2453" spans="4:4" x14ac:dyDescent="0.2">
      <c r="D2453" s="164"/>
    </row>
    <row r="2454" spans="4:4" x14ac:dyDescent="0.2">
      <c r="D2454" s="164"/>
    </row>
    <row r="2455" spans="4:4" x14ac:dyDescent="0.2">
      <c r="D2455" s="164"/>
    </row>
    <row r="2456" spans="4:4" x14ac:dyDescent="0.2">
      <c r="D2456" s="164"/>
    </row>
    <row r="2457" spans="4:4" x14ac:dyDescent="0.2">
      <c r="D2457" s="164"/>
    </row>
    <row r="2458" spans="4:4" x14ac:dyDescent="0.2">
      <c r="D2458" s="164"/>
    </row>
    <row r="2459" spans="4:4" x14ac:dyDescent="0.2">
      <c r="D2459" s="164"/>
    </row>
    <row r="2460" spans="4:4" x14ac:dyDescent="0.2">
      <c r="D2460" s="164"/>
    </row>
    <row r="2461" spans="4:4" x14ac:dyDescent="0.2">
      <c r="D2461" s="164"/>
    </row>
    <row r="2462" spans="4:4" x14ac:dyDescent="0.2">
      <c r="D2462" s="164"/>
    </row>
    <row r="2463" spans="4:4" x14ac:dyDescent="0.2">
      <c r="D2463" s="164"/>
    </row>
    <row r="2464" spans="4:4" x14ac:dyDescent="0.2">
      <c r="D2464" s="164"/>
    </row>
    <row r="2465" spans="4:4" x14ac:dyDescent="0.2">
      <c r="D2465" s="164"/>
    </row>
    <row r="2466" spans="4:4" x14ac:dyDescent="0.2">
      <c r="D2466" s="164"/>
    </row>
    <row r="2467" spans="4:4" x14ac:dyDescent="0.2">
      <c r="D2467" s="164"/>
    </row>
    <row r="2468" spans="4:4" x14ac:dyDescent="0.2">
      <c r="D2468" s="164"/>
    </row>
    <row r="2469" spans="4:4" x14ac:dyDescent="0.2">
      <c r="D2469" s="164"/>
    </row>
    <row r="2470" spans="4:4" x14ac:dyDescent="0.2">
      <c r="D2470" s="164"/>
    </row>
    <row r="2471" spans="4:4" x14ac:dyDescent="0.2">
      <c r="D2471" s="164"/>
    </row>
    <row r="2472" spans="4:4" x14ac:dyDescent="0.2">
      <c r="D2472" s="164"/>
    </row>
    <row r="2473" spans="4:4" x14ac:dyDescent="0.2">
      <c r="D2473" s="164"/>
    </row>
    <row r="2474" spans="4:4" x14ac:dyDescent="0.2">
      <c r="D2474" s="164"/>
    </row>
    <row r="2475" spans="4:4" x14ac:dyDescent="0.2">
      <c r="D2475" s="164"/>
    </row>
    <row r="2476" spans="4:4" x14ac:dyDescent="0.2">
      <c r="D2476" s="164"/>
    </row>
    <row r="2477" spans="4:4" x14ac:dyDescent="0.2">
      <c r="D2477" s="164"/>
    </row>
    <row r="2478" spans="4:4" x14ac:dyDescent="0.2">
      <c r="D2478" s="164"/>
    </row>
    <row r="2479" spans="4:4" x14ac:dyDescent="0.2">
      <c r="D2479" s="164"/>
    </row>
    <row r="2480" spans="4:4" x14ac:dyDescent="0.2">
      <c r="D2480" s="164"/>
    </row>
    <row r="2481" spans="4:4" x14ac:dyDescent="0.2">
      <c r="D2481" s="164"/>
    </row>
    <row r="2482" spans="4:4" x14ac:dyDescent="0.2">
      <c r="D2482" s="164"/>
    </row>
    <row r="2483" spans="4:4" x14ac:dyDescent="0.2">
      <c r="D2483" s="164"/>
    </row>
    <row r="2484" spans="4:4" x14ac:dyDescent="0.2">
      <c r="D2484" s="164"/>
    </row>
    <row r="2485" spans="4:4" x14ac:dyDescent="0.2">
      <c r="D2485" s="164"/>
    </row>
    <row r="2486" spans="4:4" x14ac:dyDescent="0.2">
      <c r="D2486" s="164"/>
    </row>
    <row r="2487" spans="4:4" x14ac:dyDescent="0.2">
      <c r="D2487" s="164"/>
    </row>
    <row r="2488" spans="4:4" x14ac:dyDescent="0.2">
      <c r="D2488" s="164"/>
    </row>
    <row r="2489" spans="4:4" x14ac:dyDescent="0.2">
      <c r="D2489" s="164"/>
    </row>
    <row r="2490" spans="4:4" x14ac:dyDescent="0.2">
      <c r="D2490" s="164"/>
    </row>
    <row r="2491" spans="4:4" x14ac:dyDescent="0.2">
      <c r="D2491" s="164"/>
    </row>
    <row r="2492" spans="4:4" x14ac:dyDescent="0.2">
      <c r="D2492" s="164"/>
    </row>
    <row r="2493" spans="4:4" x14ac:dyDescent="0.2">
      <c r="D2493" s="164"/>
    </row>
    <row r="2494" spans="4:4" x14ac:dyDescent="0.2">
      <c r="D2494" s="164"/>
    </row>
    <row r="2495" spans="4:4" x14ac:dyDescent="0.2">
      <c r="D2495" s="164"/>
    </row>
    <row r="2496" spans="4:4" x14ac:dyDescent="0.2">
      <c r="D2496" s="164"/>
    </row>
    <row r="2497" spans="4:4" x14ac:dyDescent="0.2">
      <c r="D2497" s="164"/>
    </row>
    <row r="2498" spans="4:4" x14ac:dyDescent="0.2">
      <c r="D2498" s="164"/>
    </row>
    <row r="2499" spans="4:4" x14ac:dyDescent="0.2">
      <c r="D2499" s="164"/>
    </row>
    <row r="2500" spans="4:4" x14ac:dyDescent="0.2">
      <c r="D2500" s="164"/>
    </row>
    <row r="2501" spans="4:4" x14ac:dyDescent="0.2">
      <c r="D2501" s="164"/>
    </row>
    <row r="2502" spans="4:4" x14ac:dyDescent="0.2">
      <c r="D2502" s="164"/>
    </row>
    <row r="2503" spans="4:4" x14ac:dyDescent="0.2">
      <c r="D2503" s="164"/>
    </row>
    <row r="2504" spans="4:4" x14ac:dyDescent="0.2">
      <c r="D2504" s="164"/>
    </row>
    <row r="2505" spans="4:4" x14ac:dyDescent="0.2">
      <c r="D2505" s="164"/>
    </row>
    <row r="2506" spans="4:4" x14ac:dyDescent="0.2">
      <c r="D2506" s="164"/>
    </row>
    <row r="2507" spans="4:4" x14ac:dyDescent="0.2">
      <c r="D2507" s="164"/>
    </row>
    <row r="2508" spans="4:4" x14ac:dyDescent="0.2">
      <c r="D2508" s="164"/>
    </row>
    <row r="2509" spans="4:4" x14ac:dyDescent="0.2">
      <c r="D2509" s="164"/>
    </row>
    <row r="2510" spans="4:4" x14ac:dyDescent="0.2">
      <c r="D2510" s="164"/>
    </row>
    <row r="2511" spans="4:4" x14ac:dyDescent="0.2">
      <c r="D2511" s="164"/>
    </row>
    <row r="2512" spans="4:4" x14ac:dyDescent="0.2">
      <c r="D2512" s="164"/>
    </row>
    <row r="2513" spans="4:4" x14ac:dyDescent="0.2">
      <c r="D2513" s="164"/>
    </row>
    <row r="2514" spans="4:4" x14ac:dyDescent="0.2">
      <c r="D2514" s="164"/>
    </row>
    <row r="2515" spans="4:4" x14ac:dyDescent="0.2">
      <c r="D2515" s="164"/>
    </row>
    <row r="2516" spans="4:4" x14ac:dyDescent="0.2">
      <c r="D2516" s="164"/>
    </row>
    <row r="2517" spans="4:4" x14ac:dyDescent="0.2">
      <c r="D2517" s="164"/>
    </row>
    <row r="2518" spans="4:4" x14ac:dyDescent="0.2">
      <c r="D2518" s="164"/>
    </row>
    <row r="2519" spans="4:4" x14ac:dyDescent="0.2">
      <c r="D2519" s="164"/>
    </row>
    <row r="2520" spans="4:4" x14ac:dyDescent="0.2">
      <c r="D2520" s="164"/>
    </row>
    <row r="2521" spans="4:4" x14ac:dyDescent="0.2">
      <c r="D2521" s="164"/>
    </row>
    <row r="2522" spans="4:4" x14ac:dyDescent="0.2">
      <c r="D2522" s="164"/>
    </row>
    <row r="2523" spans="4:4" x14ac:dyDescent="0.2">
      <c r="D2523" s="164"/>
    </row>
    <row r="2524" spans="4:4" x14ac:dyDescent="0.2">
      <c r="D2524" s="164"/>
    </row>
    <row r="2525" spans="4:4" x14ac:dyDescent="0.2">
      <c r="D2525" s="164"/>
    </row>
    <row r="2526" spans="4:4" x14ac:dyDescent="0.2">
      <c r="D2526" s="164"/>
    </row>
    <row r="2527" spans="4:4" x14ac:dyDescent="0.2">
      <c r="D2527" s="164"/>
    </row>
    <row r="2528" spans="4:4" x14ac:dyDescent="0.2">
      <c r="D2528" s="164"/>
    </row>
    <row r="2529" spans="4:4" x14ac:dyDescent="0.2">
      <c r="D2529" s="164"/>
    </row>
    <row r="2530" spans="4:4" x14ac:dyDescent="0.2">
      <c r="D2530" s="164"/>
    </row>
    <row r="2531" spans="4:4" x14ac:dyDescent="0.2">
      <c r="D2531" s="164"/>
    </row>
    <row r="2532" spans="4:4" x14ac:dyDescent="0.2">
      <c r="D2532" s="164"/>
    </row>
    <row r="2533" spans="4:4" x14ac:dyDescent="0.2">
      <c r="D2533" s="164"/>
    </row>
    <row r="2534" spans="4:4" x14ac:dyDescent="0.2">
      <c r="D2534" s="164"/>
    </row>
    <row r="2535" spans="4:4" x14ac:dyDescent="0.2">
      <c r="D2535" s="164"/>
    </row>
    <row r="2536" spans="4:4" x14ac:dyDescent="0.2">
      <c r="D2536" s="164"/>
    </row>
    <row r="2537" spans="4:4" x14ac:dyDescent="0.2">
      <c r="D2537" s="164"/>
    </row>
    <row r="2538" spans="4:4" x14ac:dyDescent="0.2">
      <c r="D2538" s="164"/>
    </row>
    <row r="2539" spans="4:4" x14ac:dyDescent="0.2">
      <c r="D2539" s="164"/>
    </row>
    <row r="2540" spans="4:4" x14ac:dyDescent="0.2">
      <c r="D2540" s="164"/>
    </row>
    <row r="2541" spans="4:4" x14ac:dyDescent="0.2">
      <c r="D2541" s="164"/>
    </row>
    <row r="2542" spans="4:4" x14ac:dyDescent="0.2">
      <c r="D2542" s="164"/>
    </row>
    <row r="2543" spans="4:4" x14ac:dyDescent="0.2">
      <c r="D2543" s="164"/>
    </row>
    <row r="2544" spans="4:4" x14ac:dyDescent="0.2">
      <c r="D2544" s="164"/>
    </row>
    <row r="2545" spans="4:4" x14ac:dyDescent="0.2">
      <c r="D2545" s="164"/>
    </row>
    <row r="2546" spans="4:4" x14ac:dyDescent="0.2">
      <c r="D2546" s="164"/>
    </row>
    <row r="2547" spans="4:4" x14ac:dyDescent="0.2">
      <c r="D2547" s="164"/>
    </row>
    <row r="2548" spans="4:4" x14ac:dyDescent="0.2">
      <c r="D2548" s="164"/>
    </row>
    <row r="2549" spans="4:4" x14ac:dyDescent="0.2">
      <c r="D2549" s="164"/>
    </row>
    <row r="2550" spans="4:4" x14ac:dyDescent="0.2">
      <c r="D2550" s="164"/>
    </row>
    <row r="2551" spans="4:4" x14ac:dyDescent="0.2">
      <c r="D2551" s="164"/>
    </row>
    <row r="2552" spans="4:4" x14ac:dyDescent="0.2">
      <c r="D2552" s="164"/>
    </row>
    <row r="2553" spans="4:4" x14ac:dyDescent="0.2">
      <c r="D2553" s="164"/>
    </row>
    <row r="2554" spans="4:4" x14ac:dyDescent="0.2">
      <c r="D2554" s="164"/>
    </row>
    <row r="2555" spans="4:4" x14ac:dyDescent="0.2">
      <c r="D2555" s="164"/>
    </row>
    <row r="2556" spans="4:4" x14ac:dyDescent="0.2">
      <c r="D2556" s="164"/>
    </row>
    <row r="2557" spans="4:4" x14ac:dyDescent="0.2">
      <c r="D2557" s="164"/>
    </row>
    <row r="2558" spans="4:4" x14ac:dyDescent="0.2">
      <c r="D2558" s="164"/>
    </row>
    <row r="2559" spans="4:4" x14ac:dyDescent="0.2">
      <c r="D2559" s="164"/>
    </row>
    <row r="2560" spans="4:4" x14ac:dyDescent="0.2">
      <c r="D2560" s="164"/>
    </row>
    <row r="2561" spans="4:4" x14ac:dyDescent="0.2">
      <c r="D2561" s="164"/>
    </row>
    <row r="2562" spans="4:4" x14ac:dyDescent="0.2">
      <c r="D2562" s="164"/>
    </row>
    <row r="2563" spans="4:4" x14ac:dyDescent="0.2">
      <c r="D2563" s="164"/>
    </row>
    <row r="2564" spans="4:4" x14ac:dyDescent="0.2">
      <c r="D2564" s="164"/>
    </row>
    <row r="2565" spans="4:4" x14ac:dyDescent="0.2">
      <c r="D2565" s="164"/>
    </row>
    <row r="2566" spans="4:4" x14ac:dyDescent="0.2">
      <c r="D2566" s="164"/>
    </row>
    <row r="2567" spans="4:4" x14ac:dyDescent="0.2">
      <c r="D2567" s="164"/>
    </row>
    <row r="2568" spans="4:4" x14ac:dyDescent="0.2">
      <c r="D2568" s="164"/>
    </row>
    <row r="2569" spans="4:4" x14ac:dyDescent="0.2">
      <c r="D2569" s="164"/>
    </row>
    <row r="2570" spans="4:4" x14ac:dyDescent="0.2">
      <c r="D2570" s="164"/>
    </row>
    <row r="2571" spans="4:4" x14ac:dyDescent="0.2">
      <c r="D2571" s="164"/>
    </row>
    <row r="2572" spans="4:4" x14ac:dyDescent="0.2">
      <c r="D2572" s="164"/>
    </row>
    <row r="2573" spans="4:4" x14ac:dyDescent="0.2">
      <c r="D2573" s="164"/>
    </row>
    <row r="2574" spans="4:4" x14ac:dyDescent="0.2">
      <c r="D2574" s="164"/>
    </row>
    <row r="2575" spans="4:4" x14ac:dyDescent="0.2">
      <c r="D2575" s="164"/>
    </row>
    <row r="2576" spans="4:4" x14ac:dyDescent="0.2">
      <c r="D2576" s="164"/>
    </row>
    <row r="2577" spans="4:4" x14ac:dyDescent="0.2">
      <c r="D2577" s="164"/>
    </row>
    <row r="2578" spans="4:4" x14ac:dyDescent="0.2">
      <c r="D2578" s="164"/>
    </row>
    <row r="2579" spans="4:4" x14ac:dyDescent="0.2">
      <c r="D2579" s="164"/>
    </row>
    <row r="2580" spans="4:4" x14ac:dyDescent="0.2">
      <c r="D2580" s="164"/>
    </row>
    <row r="2581" spans="4:4" x14ac:dyDescent="0.2">
      <c r="D2581" s="164"/>
    </row>
    <row r="2582" spans="4:4" x14ac:dyDescent="0.2">
      <c r="D2582" s="164"/>
    </row>
    <row r="2583" spans="4:4" x14ac:dyDescent="0.2">
      <c r="D2583" s="164"/>
    </row>
    <row r="2584" spans="4:4" x14ac:dyDescent="0.2">
      <c r="D2584" s="164"/>
    </row>
    <row r="2585" spans="4:4" x14ac:dyDescent="0.2">
      <c r="D2585" s="164"/>
    </row>
    <row r="2586" spans="4:4" x14ac:dyDescent="0.2">
      <c r="D2586" s="164"/>
    </row>
    <row r="2587" spans="4:4" x14ac:dyDescent="0.2">
      <c r="D2587" s="164"/>
    </row>
    <row r="2588" spans="4:4" x14ac:dyDescent="0.2">
      <c r="D2588" s="164"/>
    </row>
    <row r="2589" spans="4:4" x14ac:dyDescent="0.2">
      <c r="D2589" s="164"/>
    </row>
    <row r="2590" spans="4:4" x14ac:dyDescent="0.2">
      <c r="D2590" s="164"/>
    </row>
    <row r="2591" spans="4:4" x14ac:dyDescent="0.2">
      <c r="D2591" s="164"/>
    </row>
    <row r="2592" spans="4:4" x14ac:dyDescent="0.2">
      <c r="D2592" s="164"/>
    </row>
    <row r="2593" spans="4:4" x14ac:dyDescent="0.2">
      <c r="D2593" s="164"/>
    </row>
    <row r="2594" spans="4:4" x14ac:dyDescent="0.2">
      <c r="D2594" s="164"/>
    </row>
    <row r="2595" spans="4:4" x14ac:dyDescent="0.2">
      <c r="D2595" s="164"/>
    </row>
    <row r="2596" spans="4:4" x14ac:dyDescent="0.2">
      <c r="D2596" s="164"/>
    </row>
    <row r="2597" spans="4:4" x14ac:dyDescent="0.2">
      <c r="D2597" s="164"/>
    </row>
    <row r="2598" spans="4:4" x14ac:dyDescent="0.2">
      <c r="D2598" s="164"/>
    </row>
    <row r="2599" spans="4:4" x14ac:dyDescent="0.2">
      <c r="D2599" s="164"/>
    </row>
    <row r="2600" spans="4:4" x14ac:dyDescent="0.2">
      <c r="D2600" s="164"/>
    </row>
    <row r="2601" spans="4:4" x14ac:dyDescent="0.2">
      <c r="D2601" s="164"/>
    </row>
    <row r="2602" spans="4:4" x14ac:dyDescent="0.2">
      <c r="D2602" s="164"/>
    </row>
    <row r="2603" spans="4:4" x14ac:dyDescent="0.2">
      <c r="D2603" s="164"/>
    </row>
    <row r="2604" spans="4:4" x14ac:dyDescent="0.2">
      <c r="D2604" s="164"/>
    </row>
    <row r="2605" spans="4:4" x14ac:dyDescent="0.2">
      <c r="D2605" s="164"/>
    </row>
    <row r="2606" spans="4:4" x14ac:dyDescent="0.2">
      <c r="D2606" s="164"/>
    </row>
    <row r="2607" spans="4:4" x14ac:dyDescent="0.2">
      <c r="D2607" s="164"/>
    </row>
    <row r="2608" spans="4:4" x14ac:dyDescent="0.2">
      <c r="D2608" s="164"/>
    </row>
    <row r="2609" spans="4:4" x14ac:dyDescent="0.2">
      <c r="D2609" s="164"/>
    </row>
    <row r="2610" spans="4:4" x14ac:dyDescent="0.2">
      <c r="D2610" s="164"/>
    </row>
    <row r="2611" spans="4:4" x14ac:dyDescent="0.2">
      <c r="D2611" s="164"/>
    </row>
    <row r="2612" spans="4:4" x14ac:dyDescent="0.2">
      <c r="D2612" s="164"/>
    </row>
    <row r="2613" spans="4:4" x14ac:dyDescent="0.2">
      <c r="D2613" s="164"/>
    </row>
    <row r="2614" spans="4:4" x14ac:dyDescent="0.2">
      <c r="D2614" s="164"/>
    </row>
    <row r="2615" spans="4:4" x14ac:dyDescent="0.2">
      <c r="D2615" s="164"/>
    </row>
    <row r="2616" spans="4:4" x14ac:dyDescent="0.2">
      <c r="D2616" s="164"/>
    </row>
    <row r="2617" spans="4:4" x14ac:dyDescent="0.2">
      <c r="D2617" s="164"/>
    </row>
    <row r="2618" spans="4:4" x14ac:dyDescent="0.2">
      <c r="D2618" s="164"/>
    </row>
    <row r="2619" spans="4:4" x14ac:dyDescent="0.2">
      <c r="D2619" s="164"/>
    </row>
    <row r="2620" spans="4:4" x14ac:dyDescent="0.2">
      <c r="D2620" s="164"/>
    </row>
    <row r="2621" spans="4:4" x14ac:dyDescent="0.2">
      <c r="D2621" s="164"/>
    </row>
    <row r="2622" spans="4:4" x14ac:dyDescent="0.2">
      <c r="D2622" s="164"/>
    </row>
    <row r="2623" spans="4:4" x14ac:dyDescent="0.2">
      <c r="D2623" s="164"/>
    </row>
    <row r="2624" spans="4:4" x14ac:dyDescent="0.2">
      <c r="D2624" s="164"/>
    </row>
    <row r="2625" spans="4:4" x14ac:dyDescent="0.2">
      <c r="D2625" s="164"/>
    </row>
    <row r="2626" spans="4:4" x14ac:dyDescent="0.2">
      <c r="D2626" s="164"/>
    </row>
    <row r="2627" spans="4:4" x14ac:dyDescent="0.2">
      <c r="D2627" s="164"/>
    </row>
    <row r="2628" spans="4:4" x14ac:dyDescent="0.2">
      <c r="D2628" s="164"/>
    </row>
    <row r="2629" spans="4:4" x14ac:dyDescent="0.2">
      <c r="D2629" s="164"/>
    </row>
    <row r="2630" spans="4:4" x14ac:dyDescent="0.2">
      <c r="D2630" s="164"/>
    </row>
    <row r="2631" spans="4:4" x14ac:dyDescent="0.2">
      <c r="D2631" s="164"/>
    </row>
    <row r="2632" spans="4:4" x14ac:dyDescent="0.2">
      <c r="D2632" s="164"/>
    </row>
    <row r="2633" spans="4:4" x14ac:dyDescent="0.2">
      <c r="D2633" s="164"/>
    </row>
    <row r="2634" spans="4:4" x14ac:dyDescent="0.2">
      <c r="D2634" s="164"/>
    </row>
    <row r="2635" spans="4:4" x14ac:dyDescent="0.2">
      <c r="D2635" s="164"/>
    </row>
    <row r="2636" spans="4:4" x14ac:dyDescent="0.2">
      <c r="D2636" s="164"/>
    </row>
    <row r="2637" spans="4:4" x14ac:dyDescent="0.2">
      <c r="D2637" s="164"/>
    </row>
    <row r="2638" spans="4:4" x14ac:dyDescent="0.2">
      <c r="D2638" s="164"/>
    </row>
    <row r="2639" spans="4:4" x14ac:dyDescent="0.2">
      <c r="D2639" s="164"/>
    </row>
    <row r="2640" spans="4:4" x14ac:dyDescent="0.2">
      <c r="D2640" s="164"/>
    </row>
    <row r="2641" spans="4:4" x14ac:dyDescent="0.2">
      <c r="D2641" s="164"/>
    </row>
    <row r="2642" spans="4:4" x14ac:dyDescent="0.2">
      <c r="D2642" s="164"/>
    </row>
    <row r="2643" spans="4:4" x14ac:dyDescent="0.2">
      <c r="D2643" s="164"/>
    </row>
    <row r="2644" spans="4:4" x14ac:dyDescent="0.2">
      <c r="D2644" s="164"/>
    </row>
    <row r="2645" spans="4:4" x14ac:dyDescent="0.2">
      <c r="D2645" s="164"/>
    </row>
    <row r="2646" spans="4:4" x14ac:dyDescent="0.2">
      <c r="D2646" s="164"/>
    </row>
    <row r="2647" spans="4:4" x14ac:dyDescent="0.2">
      <c r="D2647" s="164"/>
    </row>
    <row r="2648" spans="4:4" x14ac:dyDescent="0.2">
      <c r="D2648" s="164"/>
    </row>
    <row r="2649" spans="4:4" x14ac:dyDescent="0.2">
      <c r="D2649" s="164"/>
    </row>
    <row r="2650" spans="4:4" x14ac:dyDescent="0.2">
      <c r="D2650" s="164"/>
    </row>
    <row r="2651" spans="4:4" x14ac:dyDescent="0.2">
      <c r="D2651" s="164"/>
    </row>
    <row r="2652" spans="4:4" x14ac:dyDescent="0.2">
      <c r="D2652" s="164"/>
    </row>
    <row r="2653" spans="4:4" x14ac:dyDescent="0.2">
      <c r="D2653" s="164"/>
    </row>
    <row r="2654" spans="4:4" x14ac:dyDescent="0.2">
      <c r="D2654" s="164"/>
    </row>
    <row r="2655" spans="4:4" x14ac:dyDescent="0.2">
      <c r="D2655" s="164"/>
    </row>
    <row r="2656" spans="4:4" x14ac:dyDescent="0.2">
      <c r="D2656" s="164"/>
    </row>
    <row r="2657" spans="4:4" x14ac:dyDescent="0.2">
      <c r="D2657" s="164"/>
    </row>
    <row r="2658" spans="4:4" x14ac:dyDescent="0.2">
      <c r="D2658" s="164"/>
    </row>
    <row r="2659" spans="4:4" x14ac:dyDescent="0.2">
      <c r="D2659" s="164"/>
    </row>
    <row r="2660" spans="4:4" x14ac:dyDescent="0.2">
      <c r="D2660" s="164"/>
    </row>
    <row r="2661" spans="4:4" x14ac:dyDescent="0.2">
      <c r="D2661" s="164"/>
    </row>
    <row r="2662" spans="4:4" x14ac:dyDescent="0.2">
      <c r="D2662" s="164"/>
    </row>
    <row r="2663" spans="4:4" x14ac:dyDescent="0.2">
      <c r="D2663" s="164"/>
    </row>
    <row r="2664" spans="4:4" x14ac:dyDescent="0.2">
      <c r="D2664" s="164"/>
    </row>
    <row r="2665" spans="4:4" x14ac:dyDescent="0.2">
      <c r="D2665" s="164"/>
    </row>
    <row r="2666" spans="4:4" x14ac:dyDescent="0.2">
      <c r="D2666" s="164"/>
    </row>
    <row r="2667" spans="4:4" x14ac:dyDescent="0.2">
      <c r="D2667" s="164"/>
    </row>
    <row r="2668" spans="4:4" x14ac:dyDescent="0.2">
      <c r="D2668" s="164"/>
    </row>
    <row r="2669" spans="4:4" x14ac:dyDescent="0.2">
      <c r="D2669" s="164"/>
    </row>
    <row r="2670" spans="4:4" x14ac:dyDescent="0.2">
      <c r="D2670" s="164"/>
    </row>
    <row r="2671" spans="4:4" x14ac:dyDescent="0.2">
      <c r="D2671" s="164"/>
    </row>
    <row r="2672" spans="4:4" x14ac:dyDescent="0.2">
      <c r="D2672" s="164"/>
    </row>
    <row r="2673" spans="4:4" x14ac:dyDescent="0.2">
      <c r="D2673" s="164"/>
    </row>
    <row r="2674" spans="4:4" x14ac:dyDescent="0.2">
      <c r="D2674" s="164"/>
    </row>
    <row r="2675" spans="4:4" x14ac:dyDescent="0.2">
      <c r="D2675" s="164"/>
    </row>
    <row r="2676" spans="4:4" x14ac:dyDescent="0.2">
      <c r="D2676" s="164"/>
    </row>
    <row r="2677" spans="4:4" x14ac:dyDescent="0.2">
      <c r="D2677" s="164"/>
    </row>
    <row r="2678" spans="4:4" x14ac:dyDescent="0.2">
      <c r="D2678" s="164"/>
    </row>
    <row r="2679" spans="4:4" x14ac:dyDescent="0.2">
      <c r="D2679" s="164"/>
    </row>
    <row r="2680" spans="4:4" x14ac:dyDescent="0.2">
      <c r="D2680" s="164"/>
    </row>
    <row r="2681" spans="4:4" x14ac:dyDescent="0.2">
      <c r="D2681" s="164"/>
    </row>
    <row r="2682" spans="4:4" x14ac:dyDescent="0.2">
      <c r="D2682" s="164"/>
    </row>
    <row r="2683" spans="4:4" x14ac:dyDescent="0.2">
      <c r="D2683" s="164"/>
    </row>
    <row r="2684" spans="4:4" x14ac:dyDescent="0.2">
      <c r="D2684" s="164"/>
    </row>
    <row r="2685" spans="4:4" x14ac:dyDescent="0.2">
      <c r="D2685" s="164"/>
    </row>
    <row r="2686" spans="4:4" x14ac:dyDescent="0.2">
      <c r="D2686" s="164"/>
    </row>
    <row r="2687" spans="4:4" x14ac:dyDescent="0.2">
      <c r="D2687" s="164"/>
    </row>
    <row r="2688" spans="4:4" x14ac:dyDescent="0.2">
      <c r="D2688" s="164"/>
    </row>
    <row r="2689" spans="4:4" x14ac:dyDescent="0.2">
      <c r="D2689" s="164"/>
    </row>
    <row r="2690" spans="4:4" x14ac:dyDescent="0.2">
      <c r="D2690" s="164"/>
    </row>
    <row r="2691" spans="4:4" x14ac:dyDescent="0.2">
      <c r="D2691" s="164"/>
    </row>
    <row r="2692" spans="4:4" x14ac:dyDescent="0.2">
      <c r="D2692" s="164"/>
    </row>
    <row r="2693" spans="4:4" x14ac:dyDescent="0.2">
      <c r="D2693" s="164"/>
    </row>
    <row r="2694" spans="4:4" x14ac:dyDescent="0.2">
      <c r="D2694" s="164"/>
    </row>
    <row r="2695" spans="4:4" x14ac:dyDescent="0.2">
      <c r="D2695" s="164"/>
    </row>
    <row r="2696" spans="4:4" x14ac:dyDescent="0.2">
      <c r="D2696" s="164"/>
    </row>
    <row r="2697" spans="4:4" x14ac:dyDescent="0.2">
      <c r="D2697" s="164"/>
    </row>
    <row r="2698" spans="4:4" x14ac:dyDescent="0.2">
      <c r="D2698" s="164"/>
    </row>
    <row r="2699" spans="4:4" x14ac:dyDescent="0.2">
      <c r="D2699" s="164"/>
    </row>
    <row r="2700" spans="4:4" x14ac:dyDescent="0.2">
      <c r="D2700" s="164"/>
    </row>
    <row r="2701" spans="4:4" x14ac:dyDescent="0.2">
      <c r="D2701" s="164"/>
    </row>
    <row r="2702" spans="4:4" x14ac:dyDescent="0.2">
      <c r="D2702" s="164"/>
    </row>
    <row r="2703" spans="4:4" x14ac:dyDescent="0.2">
      <c r="D2703" s="164"/>
    </row>
    <row r="2704" spans="4:4" x14ac:dyDescent="0.2">
      <c r="D2704" s="164"/>
    </row>
    <row r="2705" spans="4:4" x14ac:dyDescent="0.2">
      <c r="D2705" s="164"/>
    </row>
    <row r="2706" spans="4:4" x14ac:dyDescent="0.2">
      <c r="D2706" s="164"/>
    </row>
    <row r="2707" spans="4:4" x14ac:dyDescent="0.2">
      <c r="D2707" s="164"/>
    </row>
    <row r="2708" spans="4:4" x14ac:dyDescent="0.2">
      <c r="D2708" s="164"/>
    </row>
    <row r="2709" spans="4:4" x14ac:dyDescent="0.2">
      <c r="D2709" s="164"/>
    </row>
    <row r="2710" spans="4:4" x14ac:dyDescent="0.2">
      <c r="D2710" s="164"/>
    </row>
    <row r="2711" spans="4:4" x14ac:dyDescent="0.2">
      <c r="D2711" s="164"/>
    </row>
    <row r="2712" spans="4:4" x14ac:dyDescent="0.2">
      <c r="D2712" s="164"/>
    </row>
    <row r="2713" spans="4:4" x14ac:dyDescent="0.2">
      <c r="D2713" s="164"/>
    </row>
    <row r="2714" spans="4:4" x14ac:dyDescent="0.2">
      <c r="D2714" s="164"/>
    </row>
    <row r="2715" spans="4:4" x14ac:dyDescent="0.2">
      <c r="D2715" s="164"/>
    </row>
    <row r="2716" spans="4:4" x14ac:dyDescent="0.2">
      <c r="D2716" s="164"/>
    </row>
    <row r="2717" spans="4:4" x14ac:dyDescent="0.2">
      <c r="D2717" s="164"/>
    </row>
    <row r="2718" spans="4:4" x14ac:dyDescent="0.2">
      <c r="D2718" s="164"/>
    </row>
    <row r="2719" spans="4:4" x14ac:dyDescent="0.2">
      <c r="D2719" s="164"/>
    </row>
    <row r="2720" spans="4:4" x14ac:dyDescent="0.2">
      <c r="D2720" s="164"/>
    </row>
    <row r="2721" spans="4:4" x14ac:dyDescent="0.2">
      <c r="D2721" s="164"/>
    </row>
    <row r="2722" spans="4:4" x14ac:dyDescent="0.2">
      <c r="D2722" s="164"/>
    </row>
    <row r="2723" spans="4:4" x14ac:dyDescent="0.2">
      <c r="D2723" s="164"/>
    </row>
    <row r="2724" spans="4:4" x14ac:dyDescent="0.2">
      <c r="D2724" s="164"/>
    </row>
    <row r="2725" spans="4:4" x14ac:dyDescent="0.2">
      <c r="D2725" s="164"/>
    </row>
    <row r="2726" spans="4:4" x14ac:dyDescent="0.2">
      <c r="D2726" s="164"/>
    </row>
    <row r="2727" spans="4:4" x14ac:dyDescent="0.2">
      <c r="D2727" s="164"/>
    </row>
    <row r="2728" spans="4:4" x14ac:dyDescent="0.2">
      <c r="D2728" s="164"/>
    </row>
    <row r="2729" spans="4:4" x14ac:dyDescent="0.2">
      <c r="D2729" s="164"/>
    </row>
    <row r="2730" spans="4:4" x14ac:dyDescent="0.2">
      <c r="D2730" s="164"/>
    </row>
    <row r="2731" spans="4:4" x14ac:dyDescent="0.2">
      <c r="D2731" s="164"/>
    </row>
    <row r="2732" spans="4:4" x14ac:dyDescent="0.2">
      <c r="D2732" s="164"/>
    </row>
    <row r="2733" spans="4:4" x14ac:dyDescent="0.2">
      <c r="D2733" s="164"/>
    </row>
    <row r="2734" spans="4:4" x14ac:dyDescent="0.2">
      <c r="D2734" s="164"/>
    </row>
    <row r="2735" spans="4:4" x14ac:dyDescent="0.2">
      <c r="D2735" s="164"/>
    </row>
    <row r="2736" spans="4:4" x14ac:dyDescent="0.2">
      <c r="D2736" s="164"/>
    </row>
    <row r="2737" spans="4:4" x14ac:dyDescent="0.2">
      <c r="D2737" s="164"/>
    </row>
    <row r="2738" spans="4:4" x14ac:dyDescent="0.2">
      <c r="D2738" s="164"/>
    </row>
    <row r="2739" spans="4:4" x14ac:dyDescent="0.2">
      <c r="D2739" s="164"/>
    </row>
    <row r="2740" spans="4:4" x14ac:dyDescent="0.2">
      <c r="D2740" s="164"/>
    </row>
    <row r="2741" spans="4:4" x14ac:dyDescent="0.2">
      <c r="D2741" s="164"/>
    </row>
    <row r="2742" spans="4:4" x14ac:dyDescent="0.2">
      <c r="D2742" s="164"/>
    </row>
    <row r="2743" spans="4:4" x14ac:dyDescent="0.2">
      <c r="D2743" s="164"/>
    </row>
    <row r="2744" spans="4:4" x14ac:dyDescent="0.2">
      <c r="D2744" s="164"/>
    </row>
    <row r="2745" spans="4:4" x14ac:dyDescent="0.2">
      <c r="D2745" s="164"/>
    </row>
    <row r="2746" spans="4:4" x14ac:dyDescent="0.2">
      <c r="D2746" s="164"/>
    </row>
    <row r="2747" spans="4:4" x14ac:dyDescent="0.2">
      <c r="D2747" s="164"/>
    </row>
    <row r="2748" spans="4:4" x14ac:dyDescent="0.2">
      <c r="D2748" s="164"/>
    </row>
    <row r="2749" spans="4:4" x14ac:dyDescent="0.2">
      <c r="D2749" s="164"/>
    </row>
    <row r="2750" spans="4:4" x14ac:dyDescent="0.2">
      <c r="D2750" s="164"/>
    </row>
    <row r="2751" spans="4:4" x14ac:dyDescent="0.2">
      <c r="D2751" s="164"/>
    </row>
    <row r="2752" spans="4:4" x14ac:dyDescent="0.2">
      <c r="D2752" s="164"/>
    </row>
    <row r="2753" spans="4:4" x14ac:dyDescent="0.2">
      <c r="D2753" s="164"/>
    </row>
    <row r="2754" spans="4:4" x14ac:dyDescent="0.2">
      <c r="D2754" s="164"/>
    </row>
    <row r="2755" spans="4:4" x14ac:dyDescent="0.2">
      <c r="D2755" s="164"/>
    </row>
    <row r="2756" spans="4:4" x14ac:dyDescent="0.2">
      <c r="D2756" s="164"/>
    </row>
    <row r="2757" spans="4:4" x14ac:dyDescent="0.2">
      <c r="D2757" s="164"/>
    </row>
    <row r="2758" spans="4:4" x14ac:dyDescent="0.2">
      <c r="D2758" s="164"/>
    </row>
    <row r="2759" spans="4:4" x14ac:dyDescent="0.2">
      <c r="D2759" s="164"/>
    </row>
    <row r="2760" spans="4:4" x14ac:dyDescent="0.2">
      <c r="D2760" s="164"/>
    </row>
    <row r="2761" spans="4:4" x14ac:dyDescent="0.2">
      <c r="D2761" s="164"/>
    </row>
    <row r="2762" spans="4:4" x14ac:dyDescent="0.2">
      <c r="D2762" s="164"/>
    </row>
    <row r="2763" spans="4:4" x14ac:dyDescent="0.2">
      <c r="D2763" s="164"/>
    </row>
    <row r="2764" spans="4:4" x14ac:dyDescent="0.2">
      <c r="D2764" s="164"/>
    </row>
    <row r="2765" spans="4:4" x14ac:dyDescent="0.2">
      <c r="D2765" s="164"/>
    </row>
    <row r="2766" spans="4:4" x14ac:dyDescent="0.2">
      <c r="D2766" s="164"/>
    </row>
    <row r="2767" spans="4:4" x14ac:dyDescent="0.2">
      <c r="D2767" s="164"/>
    </row>
    <row r="2768" spans="4:4" x14ac:dyDescent="0.2">
      <c r="D2768" s="164"/>
    </row>
    <row r="2769" spans="4:4" x14ac:dyDescent="0.2">
      <c r="D2769" s="164"/>
    </row>
    <row r="2770" spans="4:4" x14ac:dyDescent="0.2">
      <c r="D2770" s="164"/>
    </row>
    <row r="2771" spans="4:4" x14ac:dyDescent="0.2">
      <c r="D2771" s="164"/>
    </row>
    <row r="2772" spans="4:4" x14ac:dyDescent="0.2">
      <c r="D2772" s="164"/>
    </row>
    <row r="2773" spans="4:4" x14ac:dyDescent="0.2">
      <c r="D2773" s="164"/>
    </row>
    <row r="2774" spans="4:4" x14ac:dyDescent="0.2">
      <c r="D2774" s="164"/>
    </row>
    <row r="2775" spans="4:4" x14ac:dyDescent="0.2">
      <c r="D2775" s="164"/>
    </row>
    <row r="2776" spans="4:4" x14ac:dyDescent="0.2">
      <c r="D2776" s="164"/>
    </row>
    <row r="2777" spans="4:4" x14ac:dyDescent="0.2">
      <c r="D2777" s="164"/>
    </row>
    <row r="2778" spans="4:4" x14ac:dyDescent="0.2">
      <c r="D2778" s="164"/>
    </row>
    <row r="2779" spans="4:4" x14ac:dyDescent="0.2">
      <c r="D2779" s="164"/>
    </row>
    <row r="2780" spans="4:4" x14ac:dyDescent="0.2">
      <c r="D2780" s="164"/>
    </row>
    <row r="2781" spans="4:4" x14ac:dyDescent="0.2">
      <c r="D2781" s="164"/>
    </row>
    <row r="2782" spans="4:4" x14ac:dyDescent="0.2">
      <c r="D2782" s="164"/>
    </row>
    <row r="2783" spans="4:4" x14ac:dyDescent="0.2">
      <c r="D2783" s="164"/>
    </row>
    <row r="2784" spans="4:4" x14ac:dyDescent="0.2">
      <c r="D2784" s="164"/>
    </row>
    <row r="2785" spans="4:4" x14ac:dyDescent="0.2">
      <c r="D2785" s="164"/>
    </row>
    <row r="2786" spans="4:4" x14ac:dyDescent="0.2">
      <c r="D2786" s="164"/>
    </row>
    <row r="2787" spans="4:4" x14ac:dyDescent="0.2">
      <c r="D2787" s="164"/>
    </row>
    <row r="2788" spans="4:4" x14ac:dyDescent="0.2">
      <c r="D2788" s="164"/>
    </row>
    <row r="2789" spans="4:4" x14ac:dyDescent="0.2">
      <c r="D2789" s="164"/>
    </row>
    <row r="2790" spans="4:4" x14ac:dyDescent="0.2">
      <c r="D2790" s="164"/>
    </row>
    <row r="2791" spans="4:4" x14ac:dyDescent="0.2">
      <c r="D2791" s="164"/>
    </row>
    <row r="2792" spans="4:4" x14ac:dyDescent="0.2">
      <c r="D2792" s="164"/>
    </row>
    <row r="2793" spans="4:4" x14ac:dyDescent="0.2">
      <c r="D2793" s="164"/>
    </row>
    <row r="2794" spans="4:4" x14ac:dyDescent="0.2">
      <c r="D2794" s="164"/>
    </row>
    <row r="2795" spans="4:4" x14ac:dyDescent="0.2">
      <c r="D2795" s="164"/>
    </row>
    <row r="2796" spans="4:4" x14ac:dyDescent="0.2">
      <c r="D2796" s="164"/>
    </row>
    <row r="2797" spans="4:4" x14ac:dyDescent="0.2">
      <c r="D2797" s="164"/>
    </row>
    <row r="2798" spans="4:4" x14ac:dyDescent="0.2">
      <c r="D2798" s="164"/>
    </row>
    <row r="2799" spans="4:4" x14ac:dyDescent="0.2">
      <c r="D2799" s="164"/>
    </row>
    <row r="2800" spans="4:4" x14ac:dyDescent="0.2">
      <c r="D2800" s="164"/>
    </row>
    <row r="2801" spans="4:4" x14ac:dyDescent="0.2">
      <c r="D2801" s="164"/>
    </row>
    <row r="2802" spans="4:4" x14ac:dyDescent="0.2">
      <c r="D2802" s="164"/>
    </row>
    <row r="2803" spans="4:4" x14ac:dyDescent="0.2">
      <c r="D2803" s="164"/>
    </row>
    <row r="2804" spans="4:4" x14ac:dyDescent="0.2">
      <c r="D2804" s="164"/>
    </row>
    <row r="2805" spans="4:4" x14ac:dyDescent="0.2">
      <c r="D2805" s="164"/>
    </row>
    <row r="2806" spans="4:4" x14ac:dyDescent="0.2">
      <c r="D2806" s="164"/>
    </row>
    <row r="2807" spans="4:4" x14ac:dyDescent="0.2">
      <c r="D2807" s="164"/>
    </row>
    <row r="2808" spans="4:4" x14ac:dyDescent="0.2">
      <c r="D2808" s="164"/>
    </row>
    <row r="2809" spans="4:4" x14ac:dyDescent="0.2">
      <c r="D2809" s="164"/>
    </row>
    <row r="2810" spans="4:4" x14ac:dyDescent="0.2">
      <c r="D2810" s="164"/>
    </row>
    <row r="2811" spans="4:4" x14ac:dyDescent="0.2">
      <c r="D2811" s="164"/>
    </row>
    <row r="2812" spans="4:4" x14ac:dyDescent="0.2">
      <c r="D2812" s="164"/>
    </row>
    <row r="2813" spans="4:4" x14ac:dyDescent="0.2">
      <c r="D2813" s="164"/>
    </row>
    <row r="2814" spans="4:4" x14ac:dyDescent="0.2">
      <c r="D2814" s="164"/>
    </row>
    <row r="2815" spans="4:4" x14ac:dyDescent="0.2">
      <c r="D2815" s="164"/>
    </row>
    <row r="2816" spans="4:4" x14ac:dyDescent="0.2">
      <c r="D2816" s="164"/>
    </row>
    <row r="2817" spans="4:4" x14ac:dyDescent="0.2">
      <c r="D2817" s="164"/>
    </row>
    <row r="2818" spans="4:4" x14ac:dyDescent="0.2">
      <c r="D2818" s="164"/>
    </row>
    <row r="2819" spans="4:4" x14ac:dyDescent="0.2">
      <c r="D2819" s="164"/>
    </row>
    <row r="2820" spans="4:4" x14ac:dyDescent="0.2">
      <c r="D2820" s="164"/>
    </row>
    <row r="2821" spans="4:4" x14ac:dyDescent="0.2">
      <c r="D2821" s="164"/>
    </row>
    <row r="2822" spans="4:4" x14ac:dyDescent="0.2">
      <c r="D2822" s="164"/>
    </row>
    <row r="2823" spans="4:4" x14ac:dyDescent="0.2">
      <c r="D2823" s="164"/>
    </row>
    <row r="2824" spans="4:4" x14ac:dyDescent="0.2">
      <c r="D2824" s="164"/>
    </row>
    <row r="2825" spans="4:4" x14ac:dyDescent="0.2">
      <c r="D2825" s="164"/>
    </row>
    <row r="2826" spans="4:4" x14ac:dyDescent="0.2">
      <c r="D2826" s="164"/>
    </row>
    <row r="2827" spans="4:4" x14ac:dyDescent="0.2">
      <c r="D2827" s="164"/>
    </row>
    <row r="2828" spans="4:4" x14ac:dyDescent="0.2">
      <c r="D2828" s="164"/>
    </row>
    <row r="2829" spans="4:4" x14ac:dyDescent="0.2">
      <c r="D2829" s="164"/>
    </row>
    <row r="2830" spans="4:4" x14ac:dyDescent="0.2">
      <c r="D2830" s="164"/>
    </row>
    <row r="2831" spans="4:4" x14ac:dyDescent="0.2">
      <c r="D2831" s="164"/>
    </row>
    <row r="2832" spans="4:4" x14ac:dyDescent="0.2">
      <c r="D2832" s="164"/>
    </row>
    <row r="2833" spans="4:4" x14ac:dyDescent="0.2">
      <c r="D2833" s="164"/>
    </row>
    <row r="2834" spans="4:4" x14ac:dyDescent="0.2">
      <c r="D2834" s="164"/>
    </row>
    <row r="2835" spans="4:4" x14ac:dyDescent="0.2">
      <c r="D2835" s="164"/>
    </row>
    <row r="2836" spans="4:4" x14ac:dyDescent="0.2">
      <c r="D2836" s="164"/>
    </row>
    <row r="2837" spans="4:4" x14ac:dyDescent="0.2">
      <c r="D2837" s="164"/>
    </row>
    <row r="2838" spans="4:4" x14ac:dyDescent="0.2">
      <c r="D2838" s="164"/>
    </row>
    <row r="2839" spans="4:4" x14ac:dyDescent="0.2">
      <c r="D2839" s="164"/>
    </row>
    <row r="2840" spans="4:4" x14ac:dyDescent="0.2">
      <c r="D2840" s="164"/>
    </row>
    <row r="2841" spans="4:4" x14ac:dyDescent="0.2">
      <c r="D2841" s="164"/>
    </row>
    <row r="2842" spans="4:4" x14ac:dyDescent="0.2">
      <c r="D2842" s="164"/>
    </row>
    <row r="2843" spans="4:4" x14ac:dyDescent="0.2">
      <c r="D2843" s="164"/>
    </row>
    <row r="2844" spans="4:4" x14ac:dyDescent="0.2">
      <c r="D2844" s="164"/>
    </row>
    <row r="2845" spans="4:4" x14ac:dyDescent="0.2">
      <c r="D2845" s="164"/>
    </row>
    <row r="2846" spans="4:4" x14ac:dyDescent="0.2">
      <c r="D2846" s="164"/>
    </row>
    <row r="2847" spans="4:4" x14ac:dyDescent="0.2">
      <c r="D2847" s="164"/>
    </row>
    <row r="2848" spans="4:4" x14ac:dyDescent="0.2">
      <c r="D2848" s="164"/>
    </row>
    <row r="2849" spans="4:4" x14ac:dyDescent="0.2">
      <c r="D2849" s="164"/>
    </row>
    <row r="2850" spans="4:4" x14ac:dyDescent="0.2">
      <c r="D2850" s="164"/>
    </row>
    <row r="2851" spans="4:4" x14ac:dyDescent="0.2">
      <c r="D2851" s="164"/>
    </row>
    <row r="2852" spans="4:4" x14ac:dyDescent="0.2">
      <c r="D2852" s="164"/>
    </row>
    <row r="2853" spans="4:4" x14ac:dyDescent="0.2">
      <c r="D2853" s="164"/>
    </row>
    <row r="2854" spans="4:4" x14ac:dyDescent="0.2">
      <c r="D2854" s="164"/>
    </row>
    <row r="2855" spans="4:4" x14ac:dyDescent="0.2">
      <c r="D2855" s="164"/>
    </row>
    <row r="2856" spans="4:4" x14ac:dyDescent="0.2">
      <c r="D2856" s="164"/>
    </row>
    <row r="2857" spans="4:4" x14ac:dyDescent="0.2">
      <c r="D2857" s="164"/>
    </row>
    <row r="2858" spans="4:4" x14ac:dyDescent="0.2">
      <c r="D2858" s="164"/>
    </row>
    <row r="2859" spans="4:4" x14ac:dyDescent="0.2">
      <c r="D2859" s="164"/>
    </row>
    <row r="2860" spans="4:4" x14ac:dyDescent="0.2">
      <c r="D2860" s="164"/>
    </row>
    <row r="2861" spans="4:4" x14ac:dyDescent="0.2">
      <c r="D2861" s="164"/>
    </row>
    <row r="2862" spans="4:4" x14ac:dyDescent="0.2">
      <c r="D2862" s="164"/>
    </row>
    <row r="2863" spans="4:4" x14ac:dyDescent="0.2">
      <c r="D2863" s="164"/>
    </row>
    <row r="2864" spans="4:4" x14ac:dyDescent="0.2">
      <c r="D2864" s="164"/>
    </row>
    <row r="2865" spans="4:4" x14ac:dyDescent="0.2">
      <c r="D2865" s="164"/>
    </row>
    <row r="2866" spans="4:4" x14ac:dyDescent="0.2">
      <c r="D2866" s="164"/>
    </row>
    <row r="2867" spans="4:4" x14ac:dyDescent="0.2">
      <c r="D2867" s="164"/>
    </row>
    <row r="2868" spans="4:4" x14ac:dyDescent="0.2">
      <c r="D2868" s="164"/>
    </row>
    <row r="2869" spans="4:4" x14ac:dyDescent="0.2">
      <c r="D2869" s="164"/>
    </row>
    <row r="2870" spans="4:4" x14ac:dyDescent="0.2">
      <c r="D2870" s="164"/>
    </row>
    <row r="2871" spans="4:4" x14ac:dyDescent="0.2">
      <c r="D2871" s="164"/>
    </row>
    <row r="2872" spans="4:4" x14ac:dyDescent="0.2">
      <c r="D2872" s="164"/>
    </row>
    <row r="2873" spans="4:4" x14ac:dyDescent="0.2">
      <c r="D2873" s="164"/>
    </row>
    <row r="2874" spans="4:4" x14ac:dyDescent="0.2">
      <c r="D2874" s="164"/>
    </row>
    <row r="2875" spans="4:4" x14ac:dyDescent="0.2">
      <c r="D2875" s="164"/>
    </row>
    <row r="2876" spans="4:4" x14ac:dyDescent="0.2">
      <c r="D2876" s="164"/>
    </row>
    <row r="2877" spans="4:4" x14ac:dyDescent="0.2">
      <c r="D2877" s="164"/>
    </row>
    <row r="2878" spans="4:4" x14ac:dyDescent="0.2">
      <c r="D2878" s="164"/>
    </row>
    <row r="2879" spans="4:4" x14ac:dyDescent="0.2">
      <c r="D2879" s="164"/>
    </row>
    <row r="2880" spans="4:4" x14ac:dyDescent="0.2">
      <c r="D2880" s="164"/>
    </row>
    <row r="2881" spans="4:4" x14ac:dyDescent="0.2">
      <c r="D2881" s="164"/>
    </row>
    <row r="2882" spans="4:4" x14ac:dyDescent="0.2">
      <c r="D2882" s="164"/>
    </row>
    <row r="2883" spans="4:4" x14ac:dyDescent="0.2">
      <c r="D2883" s="164"/>
    </row>
    <row r="2884" spans="4:4" x14ac:dyDescent="0.2">
      <c r="D2884" s="164"/>
    </row>
    <row r="2885" spans="4:4" x14ac:dyDescent="0.2">
      <c r="D2885" s="164"/>
    </row>
    <row r="2886" spans="4:4" x14ac:dyDescent="0.2">
      <c r="D2886" s="164"/>
    </row>
    <row r="2887" spans="4:4" x14ac:dyDescent="0.2">
      <c r="D2887" s="164"/>
    </row>
    <row r="2888" spans="4:4" x14ac:dyDescent="0.2">
      <c r="D2888" s="164"/>
    </row>
    <row r="2889" spans="4:4" x14ac:dyDescent="0.2">
      <c r="D2889" s="164"/>
    </row>
    <row r="2890" spans="4:4" x14ac:dyDescent="0.2">
      <c r="D2890" s="164"/>
    </row>
    <row r="2891" spans="4:4" x14ac:dyDescent="0.2">
      <c r="D2891" s="164"/>
    </row>
    <row r="2892" spans="4:4" x14ac:dyDescent="0.2">
      <c r="D2892" s="164"/>
    </row>
    <row r="2893" spans="4:4" x14ac:dyDescent="0.2">
      <c r="D2893" s="164"/>
    </row>
    <row r="2894" spans="4:4" x14ac:dyDescent="0.2">
      <c r="D2894" s="164"/>
    </row>
    <row r="2895" spans="4:4" x14ac:dyDescent="0.2">
      <c r="D2895" s="164"/>
    </row>
    <row r="2896" spans="4:4" x14ac:dyDescent="0.2">
      <c r="D2896" s="164"/>
    </row>
    <row r="2897" spans="4:4" x14ac:dyDescent="0.2">
      <c r="D2897" s="164"/>
    </row>
    <row r="2898" spans="4:4" x14ac:dyDescent="0.2">
      <c r="D2898" s="164"/>
    </row>
    <row r="2899" spans="4:4" x14ac:dyDescent="0.2">
      <c r="D2899" s="164"/>
    </row>
    <row r="2900" spans="4:4" x14ac:dyDescent="0.2">
      <c r="D2900" s="164"/>
    </row>
    <row r="2901" spans="4:4" x14ac:dyDescent="0.2">
      <c r="D2901" s="164"/>
    </row>
    <row r="2902" spans="4:4" x14ac:dyDescent="0.2">
      <c r="D2902" s="164"/>
    </row>
    <row r="2903" spans="4:4" x14ac:dyDescent="0.2">
      <c r="D2903" s="164"/>
    </row>
    <row r="2904" spans="4:4" x14ac:dyDescent="0.2">
      <c r="D2904" s="164"/>
    </row>
    <row r="2905" spans="4:4" x14ac:dyDescent="0.2">
      <c r="D2905" s="164"/>
    </row>
    <row r="2906" spans="4:4" x14ac:dyDescent="0.2">
      <c r="D2906" s="164"/>
    </row>
    <row r="2907" spans="4:4" x14ac:dyDescent="0.2">
      <c r="D2907" s="164"/>
    </row>
    <row r="2908" spans="4:4" x14ac:dyDescent="0.2">
      <c r="D2908" s="164"/>
    </row>
    <row r="2909" spans="4:4" x14ac:dyDescent="0.2">
      <c r="D2909" s="164"/>
    </row>
    <row r="2910" spans="4:4" x14ac:dyDescent="0.2">
      <c r="D2910" s="164"/>
    </row>
    <row r="2911" spans="4:4" x14ac:dyDescent="0.2">
      <c r="D2911" s="164"/>
    </row>
    <row r="2912" spans="4:4" x14ac:dyDescent="0.2">
      <c r="D2912" s="164"/>
    </row>
    <row r="2913" spans="4:4" x14ac:dyDescent="0.2">
      <c r="D2913" s="164"/>
    </row>
    <row r="2914" spans="4:4" x14ac:dyDescent="0.2">
      <c r="D2914" s="164"/>
    </row>
    <row r="2915" spans="4:4" x14ac:dyDescent="0.2">
      <c r="D2915" s="164"/>
    </row>
    <row r="2916" spans="4:4" x14ac:dyDescent="0.2">
      <c r="D2916" s="164"/>
    </row>
    <row r="2917" spans="4:4" x14ac:dyDescent="0.2">
      <c r="D2917" s="164"/>
    </row>
    <row r="2918" spans="4:4" x14ac:dyDescent="0.2">
      <c r="D2918" s="164"/>
    </row>
    <row r="2919" spans="4:4" x14ac:dyDescent="0.2">
      <c r="D2919" s="164"/>
    </row>
    <row r="2920" spans="4:4" x14ac:dyDescent="0.2">
      <c r="D2920" s="164"/>
    </row>
    <row r="2921" spans="4:4" x14ac:dyDescent="0.2">
      <c r="D2921" s="164"/>
    </row>
    <row r="2922" spans="4:4" x14ac:dyDescent="0.2">
      <c r="D2922" s="164"/>
    </row>
    <row r="2923" spans="4:4" x14ac:dyDescent="0.2">
      <c r="D2923" s="164"/>
    </row>
    <row r="2924" spans="4:4" x14ac:dyDescent="0.2">
      <c r="D2924" s="164"/>
    </row>
    <row r="2925" spans="4:4" x14ac:dyDescent="0.2">
      <c r="D2925" s="164"/>
    </row>
    <row r="2926" spans="4:4" x14ac:dyDescent="0.2">
      <c r="D2926" s="164"/>
    </row>
    <row r="2927" spans="4:4" x14ac:dyDescent="0.2">
      <c r="D2927" s="164"/>
    </row>
    <row r="2928" spans="4:4" x14ac:dyDescent="0.2">
      <c r="D2928" s="164"/>
    </row>
    <row r="2929" spans="4:4" x14ac:dyDescent="0.2">
      <c r="D2929" s="164"/>
    </row>
    <row r="2930" spans="4:4" x14ac:dyDescent="0.2">
      <c r="D2930" s="164"/>
    </row>
    <row r="2931" spans="4:4" x14ac:dyDescent="0.2">
      <c r="D2931" s="164"/>
    </row>
    <row r="2932" spans="4:4" x14ac:dyDescent="0.2">
      <c r="D2932" s="164"/>
    </row>
    <row r="2933" spans="4:4" x14ac:dyDescent="0.2">
      <c r="D2933" s="164"/>
    </row>
    <row r="2934" spans="4:4" x14ac:dyDescent="0.2">
      <c r="D2934" s="164"/>
    </row>
    <row r="2935" spans="4:4" x14ac:dyDescent="0.2">
      <c r="D2935" s="164"/>
    </row>
    <row r="2936" spans="4:4" x14ac:dyDescent="0.2">
      <c r="D2936" s="164"/>
    </row>
    <row r="2937" spans="4:4" x14ac:dyDescent="0.2">
      <c r="D2937" s="164"/>
    </row>
    <row r="2938" spans="4:4" x14ac:dyDescent="0.2">
      <c r="D2938" s="164"/>
    </row>
    <row r="2939" spans="4:4" x14ac:dyDescent="0.2">
      <c r="D2939" s="164"/>
    </row>
    <row r="2940" spans="4:4" x14ac:dyDescent="0.2">
      <c r="D2940" s="164"/>
    </row>
    <row r="2941" spans="4:4" x14ac:dyDescent="0.2">
      <c r="D2941" s="164"/>
    </row>
    <row r="2942" spans="4:4" x14ac:dyDescent="0.2">
      <c r="D2942" s="164"/>
    </row>
    <row r="2943" spans="4:4" x14ac:dyDescent="0.2">
      <c r="D2943" s="164"/>
    </row>
    <row r="2944" spans="4:4" x14ac:dyDescent="0.2">
      <c r="D2944" s="164"/>
    </row>
    <row r="2945" spans="4:4" x14ac:dyDescent="0.2">
      <c r="D2945" s="164"/>
    </row>
    <row r="2946" spans="4:4" x14ac:dyDescent="0.2">
      <c r="D2946" s="164"/>
    </row>
    <row r="2947" spans="4:4" x14ac:dyDescent="0.2">
      <c r="D2947" s="164"/>
    </row>
    <row r="2948" spans="4:4" x14ac:dyDescent="0.2">
      <c r="D2948" s="164"/>
    </row>
    <row r="2949" spans="4:4" x14ac:dyDescent="0.2">
      <c r="D2949" s="164"/>
    </row>
    <row r="2950" spans="4:4" x14ac:dyDescent="0.2">
      <c r="D2950" s="164"/>
    </row>
    <row r="2951" spans="4:4" x14ac:dyDescent="0.2">
      <c r="D2951" s="164"/>
    </row>
    <row r="2952" spans="4:4" x14ac:dyDescent="0.2">
      <c r="D2952" s="164"/>
    </row>
    <row r="2953" spans="4:4" x14ac:dyDescent="0.2">
      <c r="D2953" s="164"/>
    </row>
    <row r="2954" spans="4:4" x14ac:dyDescent="0.2">
      <c r="D2954" s="164"/>
    </row>
    <row r="2955" spans="4:4" x14ac:dyDescent="0.2">
      <c r="D2955" s="164"/>
    </row>
    <row r="2956" spans="4:4" x14ac:dyDescent="0.2">
      <c r="D2956" s="164"/>
    </row>
    <row r="2957" spans="4:4" x14ac:dyDescent="0.2">
      <c r="D2957" s="164"/>
    </row>
    <row r="2958" spans="4:4" x14ac:dyDescent="0.2">
      <c r="D2958" s="164"/>
    </row>
    <row r="2959" spans="4:4" x14ac:dyDescent="0.2">
      <c r="D2959" s="164"/>
    </row>
    <row r="2960" spans="4:4" x14ac:dyDescent="0.2">
      <c r="D2960" s="164"/>
    </row>
    <row r="2961" spans="4:4" x14ac:dyDescent="0.2">
      <c r="D2961" s="164"/>
    </row>
    <row r="2962" spans="4:4" x14ac:dyDescent="0.2">
      <c r="D2962" s="164"/>
    </row>
    <row r="2963" spans="4:4" x14ac:dyDescent="0.2">
      <c r="D2963" s="164"/>
    </row>
    <row r="2964" spans="4:4" x14ac:dyDescent="0.2">
      <c r="D2964" s="164"/>
    </row>
    <row r="2965" spans="4:4" x14ac:dyDescent="0.2">
      <c r="D2965" s="164"/>
    </row>
    <row r="2966" spans="4:4" x14ac:dyDescent="0.2">
      <c r="D2966" s="164"/>
    </row>
    <row r="2967" spans="4:4" x14ac:dyDescent="0.2">
      <c r="D2967" s="164"/>
    </row>
    <row r="2968" spans="4:4" x14ac:dyDescent="0.2">
      <c r="D2968" s="164"/>
    </row>
    <row r="2969" spans="4:4" x14ac:dyDescent="0.2">
      <c r="D2969" s="164"/>
    </row>
    <row r="2970" spans="4:4" x14ac:dyDescent="0.2">
      <c r="D2970" s="164"/>
    </row>
    <row r="2971" spans="4:4" x14ac:dyDescent="0.2">
      <c r="D2971" s="164"/>
    </row>
    <row r="2972" spans="4:4" x14ac:dyDescent="0.2">
      <c r="D2972" s="164"/>
    </row>
    <row r="2973" spans="4:4" x14ac:dyDescent="0.2">
      <c r="D2973" s="164"/>
    </row>
    <row r="2974" spans="4:4" x14ac:dyDescent="0.2">
      <c r="D2974" s="164"/>
    </row>
    <row r="2975" spans="4:4" x14ac:dyDescent="0.2">
      <c r="D2975" s="164"/>
    </row>
    <row r="2976" spans="4:4" x14ac:dyDescent="0.2">
      <c r="D2976" s="164"/>
    </row>
    <row r="2977" spans="4:4" x14ac:dyDescent="0.2">
      <c r="D2977" s="164"/>
    </row>
    <row r="2978" spans="4:4" x14ac:dyDescent="0.2">
      <c r="D2978" s="164"/>
    </row>
    <row r="2979" spans="4:4" x14ac:dyDescent="0.2">
      <c r="D2979" s="164"/>
    </row>
    <row r="2980" spans="4:4" x14ac:dyDescent="0.2">
      <c r="D2980" s="164"/>
    </row>
    <row r="2981" spans="4:4" x14ac:dyDescent="0.2">
      <c r="D2981" s="164"/>
    </row>
    <row r="2982" spans="4:4" x14ac:dyDescent="0.2">
      <c r="D2982" s="164"/>
    </row>
    <row r="2983" spans="4:4" x14ac:dyDescent="0.2">
      <c r="D2983" s="164"/>
    </row>
    <row r="2984" spans="4:4" x14ac:dyDescent="0.2">
      <c r="D2984" s="164"/>
    </row>
    <row r="2985" spans="4:4" x14ac:dyDescent="0.2">
      <c r="D2985" s="164"/>
    </row>
    <row r="2986" spans="4:4" x14ac:dyDescent="0.2">
      <c r="D2986" s="164"/>
    </row>
    <row r="2987" spans="4:4" x14ac:dyDescent="0.2">
      <c r="D2987" s="164"/>
    </row>
    <row r="2988" spans="4:4" x14ac:dyDescent="0.2">
      <c r="D2988" s="164"/>
    </row>
    <row r="2989" spans="4:4" x14ac:dyDescent="0.2">
      <c r="D2989" s="164"/>
    </row>
    <row r="2990" spans="4:4" x14ac:dyDescent="0.2">
      <c r="D2990" s="164"/>
    </row>
    <row r="2991" spans="4:4" x14ac:dyDescent="0.2">
      <c r="D2991" s="164"/>
    </row>
    <row r="2992" spans="4:4" x14ac:dyDescent="0.2">
      <c r="D2992" s="164"/>
    </row>
    <row r="2993" spans="4:4" x14ac:dyDescent="0.2">
      <c r="D2993" s="164"/>
    </row>
    <row r="2994" spans="4:4" x14ac:dyDescent="0.2">
      <c r="D2994" s="164"/>
    </row>
    <row r="2995" spans="4:4" x14ac:dyDescent="0.2">
      <c r="D2995" s="164"/>
    </row>
    <row r="2996" spans="4:4" x14ac:dyDescent="0.2">
      <c r="D2996" s="164"/>
    </row>
    <row r="2997" spans="4:4" x14ac:dyDescent="0.2">
      <c r="D2997" s="164"/>
    </row>
    <row r="2998" spans="4:4" x14ac:dyDescent="0.2">
      <c r="D2998" s="164"/>
    </row>
    <row r="2999" spans="4:4" x14ac:dyDescent="0.2">
      <c r="D2999" s="164"/>
    </row>
    <row r="3000" spans="4:4" x14ac:dyDescent="0.2">
      <c r="D3000" s="164"/>
    </row>
    <row r="3001" spans="4:4" x14ac:dyDescent="0.2">
      <c r="D3001" s="164"/>
    </row>
    <row r="3002" spans="4:4" x14ac:dyDescent="0.2">
      <c r="D3002" s="164"/>
    </row>
    <row r="3003" spans="4:4" x14ac:dyDescent="0.2">
      <c r="D3003" s="164"/>
    </row>
    <row r="3004" spans="4:4" x14ac:dyDescent="0.2">
      <c r="D3004" s="164"/>
    </row>
    <row r="3005" spans="4:4" x14ac:dyDescent="0.2">
      <c r="D3005" s="164"/>
    </row>
    <row r="3006" spans="4:4" x14ac:dyDescent="0.2">
      <c r="D3006" s="164"/>
    </row>
    <row r="3007" spans="4:4" x14ac:dyDescent="0.2">
      <c r="D3007" s="164"/>
    </row>
    <row r="3008" spans="4:4" x14ac:dyDescent="0.2">
      <c r="D3008" s="164"/>
    </row>
    <row r="3009" spans="4:4" x14ac:dyDescent="0.2">
      <c r="D3009" s="164"/>
    </row>
    <row r="3010" spans="4:4" x14ac:dyDescent="0.2">
      <c r="D3010" s="164"/>
    </row>
    <row r="3011" spans="4:4" x14ac:dyDescent="0.2">
      <c r="D3011" s="164"/>
    </row>
    <row r="3012" spans="4:4" x14ac:dyDescent="0.2">
      <c r="D3012" s="164"/>
    </row>
    <row r="3013" spans="4:4" x14ac:dyDescent="0.2">
      <c r="D3013" s="164"/>
    </row>
    <row r="3014" spans="4:4" x14ac:dyDescent="0.2">
      <c r="D3014" s="164"/>
    </row>
    <row r="3015" spans="4:4" x14ac:dyDescent="0.2">
      <c r="D3015" s="164"/>
    </row>
    <row r="3016" spans="4:4" x14ac:dyDescent="0.2">
      <c r="D3016" s="164"/>
    </row>
    <row r="3017" spans="4:4" x14ac:dyDescent="0.2">
      <c r="D3017" s="164"/>
    </row>
    <row r="3018" spans="4:4" x14ac:dyDescent="0.2">
      <c r="D3018" s="164"/>
    </row>
    <row r="3019" spans="4:4" x14ac:dyDescent="0.2">
      <c r="D3019" s="164"/>
    </row>
    <row r="3020" spans="4:4" x14ac:dyDescent="0.2">
      <c r="D3020" s="164"/>
    </row>
    <row r="3021" spans="4:4" x14ac:dyDescent="0.2">
      <c r="D3021" s="164"/>
    </row>
    <row r="3022" spans="4:4" x14ac:dyDescent="0.2">
      <c r="D3022" s="164"/>
    </row>
    <row r="3023" spans="4:4" x14ac:dyDescent="0.2">
      <c r="D3023" s="164"/>
    </row>
    <row r="3024" spans="4:4" x14ac:dyDescent="0.2">
      <c r="D3024" s="164"/>
    </row>
    <row r="3025" spans="4:4" x14ac:dyDescent="0.2">
      <c r="D3025" s="164"/>
    </row>
    <row r="3026" spans="4:4" x14ac:dyDescent="0.2">
      <c r="D3026" s="164"/>
    </row>
    <row r="3027" spans="4:4" x14ac:dyDescent="0.2">
      <c r="D3027" s="164"/>
    </row>
    <row r="3028" spans="4:4" x14ac:dyDescent="0.2">
      <c r="D3028" s="164"/>
    </row>
    <row r="3029" spans="4:4" x14ac:dyDescent="0.2">
      <c r="D3029" s="164"/>
    </row>
    <row r="3030" spans="4:4" x14ac:dyDescent="0.2">
      <c r="D3030" s="164"/>
    </row>
    <row r="3031" spans="4:4" x14ac:dyDescent="0.2">
      <c r="D3031" s="164"/>
    </row>
    <row r="3032" spans="4:4" x14ac:dyDescent="0.2">
      <c r="D3032" s="164"/>
    </row>
    <row r="3033" spans="4:4" x14ac:dyDescent="0.2">
      <c r="D3033" s="164"/>
    </row>
    <row r="3034" spans="4:4" x14ac:dyDescent="0.2">
      <c r="D3034" s="164"/>
    </row>
    <row r="3035" spans="4:4" x14ac:dyDescent="0.2">
      <c r="D3035" s="164"/>
    </row>
    <row r="3036" spans="4:4" x14ac:dyDescent="0.2">
      <c r="D3036" s="164"/>
    </row>
    <row r="3037" spans="4:4" x14ac:dyDescent="0.2">
      <c r="D3037" s="164"/>
    </row>
    <row r="3038" spans="4:4" x14ac:dyDescent="0.2">
      <c r="D3038" s="164"/>
    </row>
    <row r="3039" spans="4:4" x14ac:dyDescent="0.2">
      <c r="D3039" s="164"/>
    </row>
    <row r="3040" spans="4:4" x14ac:dyDescent="0.2">
      <c r="D3040" s="164"/>
    </row>
    <row r="3041" spans="4:4" x14ac:dyDescent="0.2">
      <c r="D3041" s="164"/>
    </row>
    <row r="3042" spans="4:4" x14ac:dyDescent="0.2">
      <c r="D3042" s="164"/>
    </row>
    <row r="3043" spans="4:4" x14ac:dyDescent="0.2">
      <c r="D3043" s="164"/>
    </row>
    <row r="3044" spans="4:4" x14ac:dyDescent="0.2">
      <c r="D3044" s="164"/>
    </row>
    <row r="3045" spans="4:4" x14ac:dyDescent="0.2">
      <c r="D3045" s="164"/>
    </row>
    <row r="3046" spans="4:4" x14ac:dyDescent="0.2">
      <c r="D3046" s="164"/>
    </row>
    <row r="3047" spans="4:4" x14ac:dyDescent="0.2">
      <c r="D3047" s="164"/>
    </row>
    <row r="3048" spans="4:4" x14ac:dyDescent="0.2">
      <c r="D3048" s="164"/>
    </row>
    <row r="3049" spans="4:4" x14ac:dyDescent="0.2">
      <c r="D3049" s="164"/>
    </row>
    <row r="3050" spans="4:4" x14ac:dyDescent="0.2">
      <c r="D3050" s="164"/>
    </row>
    <row r="3051" spans="4:4" x14ac:dyDescent="0.2">
      <c r="D3051" s="164"/>
    </row>
    <row r="3052" spans="4:4" x14ac:dyDescent="0.2">
      <c r="D3052" s="164"/>
    </row>
    <row r="3053" spans="4:4" x14ac:dyDescent="0.2">
      <c r="D3053" s="164"/>
    </row>
    <row r="3054" spans="4:4" x14ac:dyDescent="0.2">
      <c r="D3054" s="164"/>
    </row>
    <row r="3055" spans="4:4" x14ac:dyDescent="0.2">
      <c r="D3055" s="164"/>
    </row>
    <row r="3056" spans="4:4" x14ac:dyDescent="0.2">
      <c r="D3056" s="164"/>
    </row>
    <row r="3057" spans="4:4" x14ac:dyDescent="0.2">
      <c r="D3057" s="164"/>
    </row>
    <row r="3058" spans="4:4" x14ac:dyDescent="0.2">
      <c r="D3058" s="164"/>
    </row>
    <row r="3059" spans="4:4" x14ac:dyDescent="0.2">
      <c r="D3059" s="164"/>
    </row>
    <row r="3060" spans="4:4" x14ac:dyDescent="0.2">
      <c r="D3060" s="164"/>
    </row>
    <row r="3061" spans="4:4" x14ac:dyDescent="0.2">
      <c r="D3061" s="164"/>
    </row>
    <row r="3062" spans="4:4" x14ac:dyDescent="0.2">
      <c r="D3062" s="164"/>
    </row>
    <row r="3063" spans="4:4" x14ac:dyDescent="0.2">
      <c r="D3063" s="164"/>
    </row>
    <row r="3064" spans="4:4" x14ac:dyDescent="0.2">
      <c r="D3064" s="164"/>
    </row>
    <row r="3065" spans="4:4" x14ac:dyDescent="0.2">
      <c r="D3065" s="164"/>
    </row>
    <row r="3066" spans="4:4" x14ac:dyDescent="0.2">
      <c r="D3066" s="164"/>
    </row>
    <row r="3067" spans="4:4" x14ac:dyDescent="0.2">
      <c r="D3067" s="164"/>
    </row>
    <row r="3068" spans="4:4" x14ac:dyDescent="0.2">
      <c r="D3068" s="164"/>
    </row>
    <row r="3069" spans="4:4" x14ac:dyDescent="0.2">
      <c r="D3069" s="164"/>
    </row>
    <row r="3070" spans="4:4" x14ac:dyDescent="0.2">
      <c r="D3070" s="164"/>
    </row>
    <row r="3071" spans="4:4" x14ac:dyDescent="0.2">
      <c r="D3071" s="164"/>
    </row>
    <row r="3072" spans="4:4" x14ac:dyDescent="0.2">
      <c r="D3072" s="164"/>
    </row>
    <row r="3073" spans="4:4" x14ac:dyDescent="0.2">
      <c r="D3073" s="164"/>
    </row>
    <row r="3074" spans="4:4" x14ac:dyDescent="0.2">
      <c r="D3074" s="164"/>
    </row>
    <row r="3075" spans="4:4" x14ac:dyDescent="0.2">
      <c r="D3075" s="164"/>
    </row>
    <row r="3076" spans="4:4" x14ac:dyDescent="0.2">
      <c r="D3076" s="164"/>
    </row>
    <row r="3077" spans="4:4" x14ac:dyDescent="0.2">
      <c r="D3077" s="164"/>
    </row>
    <row r="3078" spans="4:4" x14ac:dyDescent="0.2">
      <c r="D3078" s="164"/>
    </row>
    <row r="3079" spans="4:4" x14ac:dyDescent="0.2">
      <c r="D3079" s="164"/>
    </row>
    <row r="3080" spans="4:4" x14ac:dyDescent="0.2">
      <c r="D3080" s="164"/>
    </row>
    <row r="3081" spans="4:4" x14ac:dyDescent="0.2">
      <c r="D3081" s="164"/>
    </row>
    <row r="3082" spans="4:4" x14ac:dyDescent="0.2">
      <c r="D3082" s="164"/>
    </row>
    <row r="3083" spans="4:4" x14ac:dyDescent="0.2">
      <c r="D3083" s="164"/>
    </row>
    <row r="3084" spans="4:4" x14ac:dyDescent="0.2">
      <c r="D3084" s="164"/>
    </row>
    <row r="3085" spans="4:4" x14ac:dyDescent="0.2">
      <c r="D3085" s="164"/>
    </row>
    <row r="3086" spans="4:4" x14ac:dyDescent="0.2">
      <c r="D3086" s="164"/>
    </row>
    <row r="3087" spans="4:4" x14ac:dyDescent="0.2">
      <c r="D3087" s="164"/>
    </row>
    <row r="3088" spans="4:4" x14ac:dyDescent="0.2">
      <c r="D3088" s="164"/>
    </row>
    <row r="3089" spans="4:4" x14ac:dyDescent="0.2">
      <c r="D3089" s="164"/>
    </row>
    <row r="3090" spans="4:4" x14ac:dyDescent="0.2">
      <c r="D3090" s="164"/>
    </row>
    <row r="3091" spans="4:4" x14ac:dyDescent="0.2">
      <c r="D3091" s="164"/>
    </row>
    <row r="3092" spans="4:4" x14ac:dyDescent="0.2">
      <c r="D3092" s="164"/>
    </row>
    <row r="3093" spans="4:4" x14ac:dyDescent="0.2">
      <c r="D3093" s="164"/>
    </row>
    <row r="3094" spans="4:4" x14ac:dyDescent="0.2">
      <c r="D3094" s="164"/>
    </row>
    <row r="3095" spans="4:4" x14ac:dyDescent="0.2">
      <c r="D3095" s="164"/>
    </row>
    <row r="3096" spans="4:4" x14ac:dyDescent="0.2">
      <c r="D3096" s="164"/>
    </row>
    <row r="3097" spans="4:4" x14ac:dyDescent="0.2">
      <c r="D3097" s="164"/>
    </row>
    <row r="3098" spans="4:4" x14ac:dyDescent="0.2">
      <c r="D3098" s="164"/>
    </row>
    <row r="3099" spans="4:4" x14ac:dyDescent="0.2">
      <c r="D3099" s="164"/>
    </row>
    <row r="3100" spans="4:4" x14ac:dyDescent="0.2">
      <c r="D3100" s="164"/>
    </row>
    <row r="3101" spans="4:4" x14ac:dyDescent="0.2">
      <c r="D3101" s="164"/>
    </row>
    <row r="3102" spans="4:4" x14ac:dyDescent="0.2">
      <c r="D3102" s="164"/>
    </row>
    <row r="3103" spans="4:4" x14ac:dyDescent="0.2">
      <c r="D3103" s="164"/>
    </row>
    <row r="3104" spans="4:4" x14ac:dyDescent="0.2">
      <c r="D3104" s="164"/>
    </row>
    <row r="3105" spans="4:4" x14ac:dyDescent="0.2">
      <c r="D3105" s="164"/>
    </row>
    <row r="3106" spans="4:4" x14ac:dyDescent="0.2">
      <c r="D3106" s="164"/>
    </row>
    <row r="3107" spans="4:4" x14ac:dyDescent="0.2">
      <c r="D3107" s="164"/>
    </row>
    <row r="3108" spans="4:4" x14ac:dyDescent="0.2">
      <c r="D3108" s="164"/>
    </row>
    <row r="3109" spans="4:4" x14ac:dyDescent="0.2">
      <c r="D3109" s="164"/>
    </row>
    <row r="3110" spans="4:4" x14ac:dyDescent="0.2">
      <c r="D3110" s="164"/>
    </row>
    <row r="3111" spans="4:4" x14ac:dyDescent="0.2">
      <c r="D3111" s="164"/>
    </row>
    <row r="3112" spans="4:4" x14ac:dyDescent="0.2">
      <c r="D3112" s="164"/>
    </row>
    <row r="3113" spans="4:4" x14ac:dyDescent="0.2">
      <c r="D3113" s="164"/>
    </row>
    <row r="3114" spans="4:4" x14ac:dyDescent="0.2">
      <c r="D3114" s="164"/>
    </row>
    <row r="3115" spans="4:4" x14ac:dyDescent="0.2">
      <c r="D3115" s="164"/>
    </row>
    <row r="3116" spans="4:4" x14ac:dyDescent="0.2">
      <c r="D3116" s="164"/>
    </row>
    <row r="3117" spans="4:4" x14ac:dyDescent="0.2">
      <c r="D3117" s="164"/>
    </row>
    <row r="3118" spans="4:4" x14ac:dyDescent="0.2">
      <c r="D3118" s="164"/>
    </row>
    <row r="3119" spans="4:4" x14ac:dyDescent="0.2">
      <c r="D3119" s="164"/>
    </row>
    <row r="3120" spans="4:4" x14ac:dyDescent="0.2">
      <c r="D3120" s="164"/>
    </row>
    <row r="3121" spans="4:4" x14ac:dyDescent="0.2">
      <c r="D3121" s="164"/>
    </row>
    <row r="3122" spans="4:4" x14ac:dyDescent="0.2">
      <c r="D3122" s="164"/>
    </row>
    <row r="3123" spans="4:4" x14ac:dyDescent="0.2">
      <c r="D3123" s="164"/>
    </row>
    <row r="3124" spans="4:4" x14ac:dyDescent="0.2">
      <c r="D3124" s="164"/>
    </row>
    <row r="3125" spans="4:4" x14ac:dyDescent="0.2">
      <c r="D3125" s="164"/>
    </row>
    <row r="3126" spans="4:4" x14ac:dyDescent="0.2">
      <c r="D3126" s="164"/>
    </row>
    <row r="3127" spans="4:4" x14ac:dyDescent="0.2">
      <c r="D3127" s="164"/>
    </row>
    <row r="3128" spans="4:4" x14ac:dyDescent="0.2">
      <c r="D3128" s="164"/>
    </row>
    <row r="3129" spans="4:4" x14ac:dyDescent="0.2">
      <c r="D3129" s="164"/>
    </row>
    <row r="3130" spans="4:4" x14ac:dyDescent="0.2">
      <c r="D3130" s="164"/>
    </row>
    <row r="3131" spans="4:4" x14ac:dyDescent="0.2">
      <c r="D3131" s="164"/>
    </row>
    <row r="3132" spans="4:4" x14ac:dyDescent="0.2">
      <c r="D3132" s="164"/>
    </row>
    <row r="3133" spans="4:4" x14ac:dyDescent="0.2">
      <c r="D3133" s="164"/>
    </row>
    <row r="3134" spans="4:4" x14ac:dyDescent="0.2">
      <c r="D3134" s="164"/>
    </row>
    <row r="3135" spans="4:4" x14ac:dyDescent="0.2">
      <c r="D3135" s="164"/>
    </row>
    <row r="3136" spans="4:4" x14ac:dyDescent="0.2">
      <c r="D3136" s="164"/>
    </row>
    <row r="3137" spans="4:4" x14ac:dyDescent="0.2">
      <c r="D3137" s="164"/>
    </row>
    <row r="3138" spans="4:4" x14ac:dyDescent="0.2">
      <c r="D3138" s="164"/>
    </row>
    <row r="3139" spans="4:4" x14ac:dyDescent="0.2">
      <c r="D3139" s="164"/>
    </row>
    <row r="3140" spans="4:4" x14ac:dyDescent="0.2">
      <c r="D3140" s="164"/>
    </row>
    <row r="3141" spans="4:4" x14ac:dyDescent="0.2">
      <c r="D3141" s="164"/>
    </row>
    <row r="3142" spans="4:4" x14ac:dyDescent="0.2">
      <c r="D3142" s="164"/>
    </row>
    <row r="3143" spans="4:4" x14ac:dyDescent="0.2">
      <c r="D3143" s="164"/>
    </row>
    <row r="3144" spans="4:4" x14ac:dyDescent="0.2">
      <c r="D3144" s="164"/>
    </row>
    <row r="3145" spans="4:4" x14ac:dyDescent="0.2">
      <c r="D3145" s="164"/>
    </row>
    <row r="3146" spans="4:4" x14ac:dyDescent="0.2">
      <c r="D3146" s="164"/>
    </row>
    <row r="3147" spans="4:4" x14ac:dyDescent="0.2">
      <c r="D3147" s="164"/>
    </row>
    <row r="3148" spans="4:4" x14ac:dyDescent="0.2">
      <c r="D3148" s="164"/>
    </row>
    <row r="3149" spans="4:4" x14ac:dyDescent="0.2">
      <c r="D3149" s="164"/>
    </row>
    <row r="3150" spans="4:4" x14ac:dyDescent="0.2">
      <c r="D3150" s="164"/>
    </row>
    <row r="3151" spans="4:4" x14ac:dyDescent="0.2">
      <c r="D3151" s="164"/>
    </row>
    <row r="3152" spans="4:4" x14ac:dyDescent="0.2">
      <c r="D3152" s="164"/>
    </row>
    <row r="3153" spans="4:4" x14ac:dyDescent="0.2">
      <c r="D3153" s="164"/>
    </row>
    <row r="3154" spans="4:4" x14ac:dyDescent="0.2">
      <c r="D3154" s="164"/>
    </row>
    <row r="3155" spans="4:4" x14ac:dyDescent="0.2">
      <c r="D3155" s="164"/>
    </row>
    <row r="3156" spans="4:4" x14ac:dyDescent="0.2">
      <c r="D3156" s="164"/>
    </row>
    <row r="3157" spans="4:4" x14ac:dyDescent="0.2">
      <c r="D3157" s="164"/>
    </row>
    <row r="3158" spans="4:4" x14ac:dyDescent="0.2">
      <c r="D3158" s="164"/>
    </row>
    <row r="3159" spans="4:4" x14ac:dyDescent="0.2">
      <c r="D3159" s="164"/>
    </row>
    <row r="3160" spans="4:4" x14ac:dyDescent="0.2">
      <c r="D3160" s="164"/>
    </row>
    <row r="3161" spans="4:4" x14ac:dyDescent="0.2">
      <c r="D3161" s="164"/>
    </row>
    <row r="3162" spans="4:4" x14ac:dyDescent="0.2">
      <c r="D3162" s="164"/>
    </row>
    <row r="3163" spans="4:4" x14ac:dyDescent="0.2">
      <c r="D3163" s="164"/>
    </row>
    <row r="3164" spans="4:4" x14ac:dyDescent="0.2">
      <c r="D3164" s="164"/>
    </row>
    <row r="3165" spans="4:4" x14ac:dyDescent="0.2">
      <c r="D3165" s="164"/>
    </row>
    <row r="3166" spans="4:4" x14ac:dyDescent="0.2">
      <c r="D3166" s="164"/>
    </row>
    <row r="3167" spans="4:4" x14ac:dyDescent="0.2">
      <c r="D3167" s="164"/>
    </row>
    <row r="3168" spans="4:4" x14ac:dyDescent="0.2">
      <c r="D3168" s="164"/>
    </row>
    <row r="3169" spans="4:4" x14ac:dyDescent="0.2">
      <c r="D3169" s="164"/>
    </row>
    <row r="3170" spans="4:4" x14ac:dyDescent="0.2">
      <c r="D3170" s="164"/>
    </row>
    <row r="3171" spans="4:4" x14ac:dyDescent="0.2">
      <c r="D3171" s="164"/>
    </row>
    <row r="3172" spans="4:4" x14ac:dyDescent="0.2">
      <c r="D3172" s="164"/>
    </row>
    <row r="3173" spans="4:4" x14ac:dyDescent="0.2">
      <c r="D3173" s="164"/>
    </row>
    <row r="3174" spans="4:4" x14ac:dyDescent="0.2">
      <c r="D3174" s="164"/>
    </row>
    <row r="3175" spans="4:4" x14ac:dyDescent="0.2">
      <c r="D3175" s="164"/>
    </row>
    <row r="3176" spans="4:4" x14ac:dyDescent="0.2">
      <c r="D3176" s="164"/>
    </row>
    <row r="3177" spans="4:4" x14ac:dyDescent="0.2">
      <c r="D3177" s="164"/>
    </row>
    <row r="3178" spans="4:4" x14ac:dyDescent="0.2">
      <c r="D3178" s="164"/>
    </row>
    <row r="3179" spans="4:4" x14ac:dyDescent="0.2">
      <c r="D3179" s="164"/>
    </row>
    <row r="3180" spans="4:4" x14ac:dyDescent="0.2">
      <c r="D3180" s="164"/>
    </row>
    <row r="3181" spans="4:4" x14ac:dyDescent="0.2">
      <c r="D3181" s="164"/>
    </row>
    <row r="3182" spans="4:4" x14ac:dyDescent="0.2">
      <c r="D3182" s="164"/>
    </row>
    <row r="3183" spans="4:4" x14ac:dyDescent="0.2">
      <c r="D3183" s="164"/>
    </row>
    <row r="3184" spans="4:4" x14ac:dyDescent="0.2">
      <c r="D3184" s="164"/>
    </row>
    <row r="3185" spans="4:4" x14ac:dyDescent="0.2">
      <c r="D3185" s="164"/>
    </row>
    <row r="3186" spans="4:4" x14ac:dyDescent="0.2">
      <c r="D3186" s="164"/>
    </row>
    <row r="3187" spans="4:4" x14ac:dyDescent="0.2">
      <c r="D3187" s="164"/>
    </row>
    <row r="3188" spans="4:4" x14ac:dyDescent="0.2">
      <c r="D3188" s="164"/>
    </row>
    <row r="3189" spans="4:4" x14ac:dyDescent="0.2">
      <c r="D3189" s="164"/>
    </row>
    <row r="3190" spans="4:4" x14ac:dyDescent="0.2">
      <c r="D3190" s="164"/>
    </row>
    <row r="3191" spans="4:4" x14ac:dyDescent="0.2">
      <c r="D3191" s="164"/>
    </row>
    <row r="3192" spans="4:4" x14ac:dyDescent="0.2">
      <c r="D3192" s="164"/>
    </row>
    <row r="3193" spans="4:4" x14ac:dyDescent="0.2">
      <c r="D3193" s="164"/>
    </row>
    <row r="3194" spans="4:4" x14ac:dyDescent="0.2">
      <c r="D3194" s="164"/>
    </row>
    <row r="3195" spans="4:4" x14ac:dyDescent="0.2">
      <c r="D3195" s="164"/>
    </row>
    <row r="3196" spans="4:4" x14ac:dyDescent="0.2">
      <c r="D3196" s="164"/>
    </row>
    <row r="3197" spans="4:4" x14ac:dyDescent="0.2">
      <c r="D3197" s="164"/>
    </row>
    <row r="3198" spans="4:4" x14ac:dyDescent="0.2">
      <c r="D3198" s="164"/>
    </row>
    <row r="3199" spans="4:4" x14ac:dyDescent="0.2">
      <c r="D3199" s="164"/>
    </row>
    <row r="3200" spans="4:4" x14ac:dyDescent="0.2">
      <c r="D3200" s="164"/>
    </row>
    <row r="3201" spans="4:4" x14ac:dyDescent="0.2">
      <c r="D3201" s="164"/>
    </row>
    <row r="3202" spans="4:4" x14ac:dyDescent="0.2">
      <c r="D3202" s="164"/>
    </row>
    <row r="3203" spans="4:4" x14ac:dyDescent="0.2">
      <c r="D3203" s="164"/>
    </row>
    <row r="3204" spans="4:4" x14ac:dyDescent="0.2">
      <c r="D3204" s="164"/>
    </row>
    <row r="3205" spans="4:4" x14ac:dyDescent="0.2">
      <c r="D3205" s="164"/>
    </row>
    <row r="3206" spans="4:4" x14ac:dyDescent="0.2">
      <c r="D3206" s="164"/>
    </row>
    <row r="3207" spans="4:4" x14ac:dyDescent="0.2">
      <c r="D3207" s="164"/>
    </row>
    <row r="3208" spans="4:4" x14ac:dyDescent="0.2">
      <c r="D3208" s="164"/>
    </row>
    <row r="3209" spans="4:4" x14ac:dyDescent="0.2">
      <c r="D3209" s="164"/>
    </row>
    <row r="3210" spans="4:4" x14ac:dyDescent="0.2">
      <c r="D3210" s="164"/>
    </row>
    <row r="3211" spans="4:4" x14ac:dyDescent="0.2">
      <c r="D3211" s="164"/>
    </row>
    <row r="3212" spans="4:4" x14ac:dyDescent="0.2">
      <c r="D3212" s="164"/>
    </row>
    <row r="3213" spans="4:4" x14ac:dyDescent="0.2">
      <c r="D3213" s="164"/>
    </row>
    <row r="3214" spans="4:4" x14ac:dyDescent="0.2">
      <c r="D3214" s="164"/>
    </row>
    <row r="3215" spans="4:4" x14ac:dyDescent="0.2">
      <c r="D3215" s="164"/>
    </row>
    <row r="3216" spans="4:4" x14ac:dyDescent="0.2">
      <c r="D3216" s="164"/>
    </row>
    <row r="3217" spans="4:4" x14ac:dyDescent="0.2">
      <c r="D3217" s="164"/>
    </row>
    <row r="3218" spans="4:4" x14ac:dyDescent="0.2">
      <c r="D3218" s="164"/>
    </row>
    <row r="3219" spans="4:4" x14ac:dyDescent="0.2">
      <c r="D3219" s="164"/>
    </row>
    <row r="3220" spans="4:4" x14ac:dyDescent="0.2">
      <c r="D3220" s="164"/>
    </row>
    <row r="3221" spans="4:4" x14ac:dyDescent="0.2">
      <c r="D3221" s="164"/>
    </row>
    <row r="3222" spans="4:4" x14ac:dyDescent="0.2">
      <c r="D3222" s="164"/>
    </row>
    <row r="3223" spans="4:4" x14ac:dyDescent="0.2">
      <c r="D3223" s="164"/>
    </row>
    <row r="3224" spans="4:4" x14ac:dyDescent="0.2">
      <c r="D3224" s="164"/>
    </row>
    <row r="3225" spans="4:4" x14ac:dyDescent="0.2">
      <c r="D3225" s="164"/>
    </row>
    <row r="3226" spans="4:4" x14ac:dyDescent="0.2">
      <c r="D3226" s="164"/>
    </row>
    <row r="3227" spans="4:4" x14ac:dyDescent="0.2">
      <c r="D3227" s="164"/>
    </row>
    <row r="3228" spans="4:4" x14ac:dyDescent="0.2">
      <c r="D3228" s="164"/>
    </row>
    <row r="3229" spans="4:4" x14ac:dyDescent="0.2">
      <c r="D3229" s="164"/>
    </row>
    <row r="3230" spans="4:4" x14ac:dyDescent="0.2">
      <c r="D3230" s="164"/>
    </row>
    <row r="3231" spans="4:4" x14ac:dyDescent="0.2">
      <c r="D3231" s="164"/>
    </row>
    <row r="3232" spans="4:4" x14ac:dyDescent="0.2">
      <c r="D3232" s="164"/>
    </row>
    <row r="3233" spans="4:4" x14ac:dyDescent="0.2">
      <c r="D3233" s="164"/>
    </row>
    <row r="3234" spans="4:4" x14ac:dyDescent="0.2">
      <c r="D3234" s="164"/>
    </row>
    <row r="3235" spans="4:4" x14ac:dyDescent="0.2">
      <c r="D3235" s="164"/>
    </row>
    <row r="3236" spans="4:4" x14ac:dyDescent="0.2">
      <c r="D3236" s="164"/>
    </row>
    <row r="3237" spans="4:4" x14ac:dyDescent="0.2">
      <c r="D3237" s="164"/>
    </row>
    <row r="3238" spans="4:4" x14ac:dyDescent="0.2">
      <c r="D3238" s="164"/>
    </row>
    <row r="3239" spans="4:4" x14ac:dyDescent="0.2">
      <c r="D3239" s="164"/>
    </row>
    <row r="3240" spans="4:4" x14ac:dyDescent="0.2">
      <c r="D3240" s="164"/>
    </row>
    <row r="3241" spans="4:4" x14ac:dyDescent="0.2">
      <c r="D3241" s="164"/>
    </row>
    <row r="3242" spans="4:4" x14ac:dyDescent="0.2">
      <c r="D3242" s="164"/>
    </row>
    <row r="3243" spans="4:4" x14ac:dyDescent="0.2">
      <c r="D3243" s="164"/>
    </row>
    <row r="3244" spans="4:4" x14ac:dyDescent="0.2">
      <c r="D3244" s="164"/>
    </row>
    <row r="3245" spans="4:4" x14ac:dyDescent="0.2">
      <c r="D3245" s="164"/>
    </row>
    <row r="3246" spans="4:4" x14ac:dyDescent="0.2">
      <c r="D3246" s="164"/>
    </row>
    <row r="3247" spans="4:4" x14ac:dyDescent="0.2">
      <c r="D3247" s="164"/>
    </row>
    <row r="3248" spans="4:4" x14ac:dyDescent="0.2">
      <c r="D3248" s="164"/>
    </row>
    <row r="3249" spans="4:4" x14ac:dyDescent="0.2">
      <c r="D3249" s="164"/>
    </row>
    <row r="3250" spans="4:4" x14ac:dyDescent="0.2">
      <c r="D3250" s="164"/>
    </row>
    <row r="3251" spans="4:4" x14ac:dyDescent="0.2">
      <c r="D3251" s="164"/>
    </row>
    <row r="3252" spans="4:4" x14ac:dyDescent="0.2">
      <c r="D3252" s="164"/>
    </row>
    <row r="3253" spans="4:4" x14ac:dyDescent="0.2">
      <c r="D3253" s="164"/>
    </row>
    <row r="3254" spans="4:4" x14ac:dyDescent="0.2">
      <c r="D3254" s="164"/>
    </row>
    <row r="3255" spans="4:4" x14ac:dyDescent="0.2">
      <c r="D3255" s="164"/>
    </row>
    <row r="3256" spans="4:4" x14ac:dyDescent="0.2">
      <c r="D3256" s="164"/>
    </row>
    <row r="3257" spans="4:4" x14ac:dyDescent="0.2">
      <c r="D3257" s="164"/>
    </row>
    <row r="3258" spans="4:4" x14ac:dyDescent="0.2">
      <c r="D3258" s="164"/>
    </row>
    <row r="3259" spans="4:4" x14ac:dyDescent="0.2">
      <c r="D3259" s="164"/>
    </row>
    <row r="3260" spans="4:4" x14ac:dyDescent="0.2">
      <c r="D3260" s="164"/>
    </row>
    <row r="3261" spans="4:4" x14ac:dyDescent="0.2">
      <c r="D3261" s="164"/>
    </row>
    <row r="3262" spans="4:4" x14ac:dyDescent="0.2">
      <c r="D3262" s="164"/>
    </row>
    <row r="3263" spans="4:4" x14ac:dyDescent="0.2">
      <c r="D3263" s="164"/>
    </row>
    <row r="3264" spans="4:4" x14ac:dyDescent="0.2">
      <c r="D3264" s="164"/>
    </row>
    <row r="3265" spans="4:4" x14ac:dyDescent="0.2">
      <c r="D3265" s="164"/>
    </row>
    <row r="3266" spans="4:4" x14ac:dyDescent="0.2">
      <c r="D3266" s="164"/>
    </row>
    <row r="3267" spans="4:4" x14ac:dyDescent="0.2">
      <c r="D3267" s="164"/>
    </row>
    <row r="3268" spans="4:4" x14ac:dyDescent="0.2">
      <c r="D3268" s="164"/>
    </row>
    <row r="3269" spans="4:4" x14ac:dyDescent="0.2">
      <c r="D3269" s="164"/>
    </row>
    <row r="3270" spans="4:4" x14ac:dyDescent="0.2">
      <c r="D3270" s="164"/>
    </row>
    <row r="3271" spans="4:4" x14ac:dyDescent="0.2">
      <c r="D3271" s="164"/>
    </row>
    <row r="3272" spans="4:4" x14ac:dyDescent="0.2">
      <c r="D3272" s="164"/>
    </row>
    <row r="3273" spans="4:4" x14ac:dyDescent="0.2">
      <c r="D3273" s="164"/>
    </row>
    <row r="3274" spans="4:4" x14ac:dyDescent="0.2">
      <c r="D3274" s="164"/>
    </row>
    <row r="3275" spans="4:4" x14ac:dyDescent="0.2">
      <c r="D3275" s="164"/>
    </row>
    <row r="3276" spans="4:4" x14ac:dyDescent="0.2">
      <c r="D3276" s="164"/>
    </row>
    <row r="3277" spans="4:4" x14ac:dyDescent="0.2">
      <c r="D3277" s="164"/>
    </row>
    <row r="3278" spans="4:4" x14ac:dyDescent="0.2">
      <c r="D3278" s="164"/>
    </row>
    <row r="3279" spans="4:4" x14ac:dyDescent="0.2">
      <c r="D3279" s="164"/>
    </row>
    <row r="3280" spans="4:4" x14ac:dyDescent="0.2">
      <c r="D3280" s="164"/>
    </row>
    <row r="3281" spans="4:4" x14ac:dyDescent="0.2">
      <c r="D3281" s="164"/>
    </row>
    <row r="3282" spans="4:4" x14ac:dyDescent="0.2">
      <c r="D3282" s="164"/>
    </row>
    <row r="3283" spans="4:4" x14ac:dyDescent="0.2">
      <c r="D3283" s="164"/>
    </row>
    <row r="3284" spans="4:4" x14ac:dyDescent="0.2">
      <c r="D3284" s="164"/>
    </row>
    <row r="3285" spans="4:4" x14ac:dyDescent="0.2">
      <c r="D3285" s="164"/>
    </row>
    <row r="3286" spans="4:4" x14ac:dyDescent="0.2">
      <c r="D3286" s="164"/>
    </row>
    <row r="3287" spans="4:4" x14ac:dyDescent="0.2">
      <c r="D3287" s="164"/>
    </row>
    <row r="3288" spans="4:4" x14ac:dyDescent="0.2">
      <c r="D3288" s="164"/>
    </row>
    <row r="3289" spans="4:4" x14ac:dyDescent="0.2">
      <c r="D3289" s="164"/>
    </row>
    <row r="3290" spans="4:4" x14ac:dyDescent="0.2">
      <c r="D3290" s="164"/>
    </row>
    <row r="3291" spans="4:4" x14ac:dyDescent="0.2">
      <c r="D3291" s="164"/>
    </row>
    <row r="3292" spans="4:4" x14ac:dyDescent="0.2">
      <c r="D3292" s="164"/>
    </row>
    <row r="3293" spans="4:4" x14ac:dyDescent="0.2">
      <c r="D3293" s="164"/>
    </row>
    <row r="3294" spans="4:4" x14ac:dyDescent="0.2">
      <c r="D3294" s="164"/>
    </row>
    <row r="3295" spans="4:4" x14ac:dyDescent="0.2">
      <c r="D3295" s="164"/>
    </row>
    <row r="3296" spans="4:4" x14ac:dyDescent="0.2">
      <c r="D3296" s="164"/>
    </row>
    <row r="3297" spans="4:4" x14ac:dyDescent="0.2">
      <c r="D3297" s="164"/>
    </row>
    <row r="3298" spans="4:4" x14ac:dyDescent="0.2">
      <c r="D3298" s="164"/>
    </row>
    <row r="3299" spans="4:4" x14ac:dyDescent="0.2">
      <c r="D3299" s="164"/>
    </row>
    <row r="3300" spans="4:4" x14ac:dyDescent="0.2">
      <c r="D3300" s="164"/>
    </row>
    <row r="3301" spans="4:4" x14ac:dyDescent="0.2">
      <c r="D3301" s="164"/>
    </row>
    <row r="3302" spans="4:4" x14ac:dyDescent="0.2">
      <c r="D3302" s="164"/>
    </row>
    <row r="3303" spans="4:4" x14ac:dyDescent="0.2">
      <c r="D3303" s="164"/>
    </row>
    <row r="3304" spans="4:4" x14ac:dyDescent="0.2">
      <c r="D3304" s="164"/>
    </row>
    <row r="3305" spans="4:4" x14ac:dyDescent="0.2">
      <c r="D3305" s="164"/>
    </row>
    <row r="3306" spans="4:4" x14ac:dyDescent="0.2">
      <c r="D3306" s="164"/>
    </row>
    <row r="3307" spans="4:4" x14ac:dyDescent="0.2">
      <c r="D3307" s="164"/>
    </row>
    <row r="3308" spans="4:4" x14ac:dyDescent="0.2">
      <c r="D3308" s="164"/>
    </row>
    <row r="3309" spans="4:4" x14ac:dyDescent="0.2">
      <c r="D3309" s="164"/>
    </row>
    <row r="3310" spans="4:4" x14ac:dyDescent="0.2">
      <c r="D3310" s="164"/>
    </row>
    <row r="3311" spans="4:4" x14ac:dyDescent="0.2">
      <c r="D3311" s="164"/>
    </row>
    <row r="3312" spans="4:4" x14ac:dyDescent="0.2">
      <c r="D3312" s="164"/>
    </row>
    <row r="3313" spans="4:4" x14ac:dyDescent="0.2">
      <c r="D3313" s="164"/>
    </row>
    <row r="3314" spans="4:4" x14ac:dyDescent="0.2">
      <c r="D3314" s="164"/>
    </row>
    <row r="3315" spans="4:4" x14ac:dyDescent="0.2">
      <c r="D3315" s="164"/>
    </row>
    <row r="3316" spans="4:4" x14ac:dyDescent="0.2">
      <c r="D3316" s="164"/>
    </row>
    <row r="3317" spans="4:4" x14ac:dyDescent="0.2">
      <c r="D3317" s="164"/>
    </row>
    <row r="3318" spans="4:4" x14ac:dyDescent="0.2">
      <c r="D3318" s="164"/>
    </row>
    <row r="3319" spans="4:4" x14ac:dyDescent="0.2">
      <c r="D3319" s="164"/>
    </row>
    <row r="3320" spans="4:4" x14ac:dyDescent="0.2">
      <c r="D3320" s="164"/>
    </row>
    <row r="3321" spans="4:4" x14ac:dyDescent="0.2">
      <c r="D3321" s="164"/>
    </row>
    <row r="3322" spans="4:4" x14ac:dyDescent="0.2">
      <c r="D3322" s="164"/>
    </row>
    <row r="3323" spans="4:4" x14ac:dyDescent="0.2">
      <c r="D3323" s="164"/>
    </row>
    <row r="3324" spans="4:4" x14ac:dyDescent="0.2">
      <c r="D3324" s="164"/>
    </row>
    <row r="3325" spans="4:4" x14ac:dyDescent="0.2">
      <c r="D3325" s="164"/>
    </row>
    <row r="3326" spans="4:4" x14ac:dyDescent="0.2">
      <c r="D3326" s="164"/>
    </row>
    <row r="3327" spans="4:4" x14ac:dyDescent="0.2">
      <c r="D3327" s="164"/>
    </row>
    <row r="3328" spans="4:4" x14ac:dyDescent="0.2">
      <c r="D3328" s="164"/>
    </row>
    <row r="3329" spans="4:4" x14ac:dyDescent="0.2">
      <c r="D3329" s="164"/>
    </row>
    <row r="3330" spans="4:4" x14ac:dyDescent="0.2">
      <c r="D3330" s="164"/>
    </row>
    <row r="3331" spans="4:4" x14ac:dyDescent="0.2">
      <c r="D3331" s="164"/>
    </row>
    <row r="3332" spans="4:4" x14ac:dyDescent="0.2">
      <c r="D3332" s="164"/>
    </row>
    <row r="3333" spans="4:4" x14ac:dyDescent="0.2">
      <c r="D3333" s="164"/>
    </row>
    <row r="3334" spans="4:4" x14ac:dyDescent="0.2">
      <c r="D3334" s="164"/>
    </row>
    <row r="3335" spans="4:4" x14ac:dyDescent="0.2">
      <c r="D3335" s="164"/>
    </row>
    <row r="3336" spans="4:4" x14ac:dyDescent="0.2">
      <c r="D3336" s="164"/>
    </row>
    <row r="3337" spans="4:4" x14ac:dyDescent="0.2">
      <c r="D3337" s="164"/>
    </row>
    <row r="3338" spans="4:4" x14ac:dyDescent="0.2">
      <c r="D3338" s="164"/>
    </row>
    <row r="3339" spans="4:4" x14ac:dyDescent="0.2">
      <c r="D3339" s="164"/>
    </row>
    <row r="3340" spans="4:4" x14ac:dyDescent="0.2">
      <c r="D3340" s="164"/>
    </row>
    <row r="3341" spans="4:4" x14ac:dyDescent="0.2">
      <c r="D3341" s="164"/>
    </row>
    <row r="3342" spans="4:4" x14ac:dyDescent="0.2">
      <c r="D3342" s="164"/>
    </row>
    <row r="3343" spans="4:4" x14ac:dyDescent="0.2">
      <c r="D3343" s="164"/>
    </row>
    <row r="3344" spans="4:4" x14ac:dyDescent="0.2">
      <c r="D3344" s="164"/>
    </row>
    <row r="3345" spans="4:4" x14ac:dyDescent="0.2">
      <c r="D3345" s="164"/>
    </row>
    <row r="3346" spans="4:4" x14ac:dyDescent="0.2">
      <c r="D3346" s="164"/>
    </row>
    <row r="3347" spans="4:4" x14ac:dyDescent="0.2">
      <c r="D3347" s="164"/>
    </row>
    <row r="3348" spans="4:4" x14ac:dyDescent="0.2">
      <c r="D3348" s="164"/>
    </row>
    <row r="3349" spans="4:4" x14ac:dyDescent="0.2">
      <c r="D3349" s="164"/>
    </row>
    <row r="3350" spans="4:4" x14ac:dyDescent="0.2">
      <c r="D3350" s="164"/>
    </row>
    <row r="3351" spans="4:4" x14ac:dyDescent="0.2">
      <c r="D3351" s="164"/>
    </row>
    <row r="3352" spans="4:4" x14ac:dyDescent="0.2">
      <c r="D3352" s="164"/>
    </row>
    <row r="3353" spans="4:4" x14ac:dyDescent="0.2">
      <c r="D3353" s="164"/>
    </row>
    <row r="3354" spans="4:4" x14ac:dyDescent="0.2">
      <c r="D3354" s="164"/>
    </row>
    <row r="3355" spans="4:4" x14ac:dyDescent="0.2">
      <c r="D3355" s="164"/>
    </row>
    <row r="3356" spans="4:4" x14ac:dyDescent="0.2">
      <c r="D3356" s="164"/>
    </row>
    <row r="3357" spans="4:4" x14ac:dyDescent="0.2">
      <c r="D3357" s="164"/>
    </row>
    <row r="3358" spans="4:4" x14ac:dyDescent="0.2">
      <c r="D3358" s="164"/>
    </row>
    <row r="3359" spans="4:4" x14ac:dyDescent="0.2">
      <c r="D3359" s="164"/>
    </row>
    <row r="3360" spans="4:4" x14ac:dyDescent="0.2">
      <c r="D3360" s="164"/>
    </row>
    <row r="3361" spans="4:4" x14ac:dyDescent="0.2">
      <c r="D3361" s="164"/>
    </row>
    <row r="3362" spans="4:4" x14ac:dyDescent="0.2">
      <c r="D3362" s="164"/>
    </row>
    <row r="3363" spans="4:4" x14ac:dyDescent="0.2">
      <c r="D3363" s="164"/>
    </row>
    <row r="3364" spans="4:4" x14ac:dyDescent="0.2">
      <c r="D3364" s="164"/>
    </row>
    <row r="3365" spans="4:4" x14ac:dyDescent="0.2">
      <c r="D3365" s="164"/>
    </row>
    <row r="3366" spans="4:4" x14ac:dyDescent="0.2">
      <c r="D3366" s="164"/>
    </row>
    <row r="3367" spans="4:4" x14ac:dyDescent="0.2">
      <c r="D3367" s="164"/>
    </row>
    <row r="3368" spans="4:4" x14ac:dyDescent="0.2">
      <c r="D3368" s="164"/>
    </row>
    <row r="3369" spans="4:4" x14ac:dyDescent="0.2">
      <c r="D3369" s="164"/>
    </row>
    <row r="3370" spans="4:4" x14ac:dyDescent="0.2">
      <c r="D3370" s="164"/>
    </row>
    <row r="3371" spans="4:4" x14ac:dyDescent="0.2">
      <c r="D3371" s="164"/>
    </row>
    <row r="3372" spans="4:4" x14ac:dyDescent="0.2">
      <c r="D3372" s="164"/>
    </row>
    <row r="3373" spans="4:4" x14ac:dyDescent="0.2">
      <c r="D3373" s="164"/>
    </row>
    <row r="3374" spans="4:4" x14ac:dyDescent="0.2">
      <c r="D3374" s="164"/>
    </row>
    <row r="3375" spans="4:4" x14ac:dyDescent="0.2">
      <c r="D3375" s="164"/>
    </row>
    <row r="3376" spans="4:4" x14ac:dyDescent="0.2">
      <c r="D3376" s="164"/>
    </row>
    <row r="3377" spans="4:4" x14ac:dyDescent="0.2">
      <c r="D3377" s="164"/>
    </row>
    <row r="3378" spans="4:4" x14ac:dyDescent="0.2">
      <c r="D3378" s="164"/>
    </row>
    <row r="3379" spans="4:4" x14ac:dyDescent="0.2">
      <c r="D3379" s="164"/>
    </row>
    <row r="3380" spans="4:4" x14ac:dyDescent="0.2">
      <c r="D3380" s="164"/>
    </row>
    <row r="3381" spans="4:4" x14ac:dyDescent="0.2">
      <c r="D3381" s="164"/>
    </row>
    <row r="3382" spans="4:4" x14ac:dyDescent="0.2">
      <c r="D3382" s="164"/>
    </row>
    <row r="3383" spans="4:4" x14ac:dyDescent="0.2">
      <c r="D3383" s="164"/>
    </row>
    <row r="3384" spans="4:4" x14ac:dyDescent="0.2">
      <c r="D3384" s="164"/>
    </row>
    <row r="3385" spans="4:4" x14ac:dyDescent="0.2">
      <c r="D3385" s="164"/>
    </row>
    <row r="3386" spans="4:4" x14ac:dyDescent="0.2">
      <c r="D3386" s="164"/>
    </row>
    <row r="3387" spans="4:4" x14ac:dyDescent="0.2">
      <c r="D3387" s="164"/>
    </row>
    <row r="3388" spans="4:4" x14ac:dyDescent="0.2">
      <c r="D3388" s="164"/>
    </row>
    <row r="3389" spans="4:4" x14ac:dyDescent="0.2">
      <c r="D3389" s="164"/>
    </row>
    <row r="3390" spans="4:4" x14ac:dyDescent="0.2">
      <c r="D3390" s="164"/>
    </row>
    <row r="3391" spans="4:4" x14ac:dyDescent="0.2">
      <c r="D3391" s="164"/>
    </row>
    <row r="3392" spans="4:4" x14ac:dyDescent="0.2">
      <c r="D3392" s="164"/>
    </row>
    <row r="3393" spans="4:4" x14ac:dyDescent="0.2">
      <c r="D3393" s="164"/>
    </row>
    <row r="3394" spans="4:4" x14ac:dyDescent="0.2">
      <c r="D3394" s="164"/>
    </row>
    <row r="3395" spans="4:4" x14ac:dyDescent="0.2">
      <c r="D3395" s="164"/>
    </row>
    <row r="3396" spans="4:4" x14ac:dyDescent="0.2">
      <c r="D3396" s="164"/>
    </row>
    <row r="3397" spans="4:4" x14ac:dyDescent="0.2">
      <c r="D3397" s="164"/>
    </row>
    <row r="3398" spans="4:4" x14ac:dyDescent="0.2">
      <c r="D3398" s="164"/>
    </row>
    <row r="3399" spans="4:4" x14ac:dyDescent="0.2">
      <c r="D3399" s="164"/>
    </row>
    <row r="3400" spans="4:4" x14ac:dyDescent="0.2">
      <c r="D3400" s="164"/>
    </row>
    <row r="3401" spans="4:4" x14ac:dyDescent="0.2">
      <c r="D3401" s="164"/>
    </row>
    <row r="3402" spans="4:4" x14ac:dyDescent="0.2">
      <c r="D3402" s="164"/>
    </row>
    <row r="3403" spans="4:4" x14ac:dyDescent="0.2">
      <c r="D3403" s="164"/>
    </row>
    <row r="3404" spans="4:4" x14ac:dyDescent="0.2">
      <c r="D3404" s="164"/>
    </row>
    <row r="3405" spans="4:4" x14ac:dyDescent="0.2">
      <c r="D3405" s="164"/>
    </row>
    <row r="3406" spans="4:4" x14ac:dyDescent="0.2">
      <c r="D3406" s="164"/>
    </row>
    <row r="3407" spans="4:4" x14ac:dyDescent="0.2">
      <c r="D3407" s="164"/>
    </row>
    <row r="3408" spans="4:4" x14ac:dyDescent="0.2">
      <c r="D3408" s="164"/>
    </row>
    <row r="3409" spans="4:4" x14ac:dyDescent="0.2">
      <c r="D3409" s="164"/>
    </row>
    <row r="3410" spans="4:4" x14ac:dyDescent="0.2">
      <c r="D3410" s="164"/>
    </row>
    <row r="3411" spans="4:4" x14ac:dyDescent="0.2">
      <c r="D3411" s="164"/>
    </row>
    <row r="3412" spans="4:4" x14ac:dyDescent="0.2">
      <c r="D3412" s="164"/>
    </row>
    <row r="3413" spans="4:4" x14ac:dyDescent="0.2">
      <c r="D3413" s="164"/>
    </row>
    <row r="3414" spans="4:4" x14ac:dyDescent="0.2">
      <c r="D3414" s="164"/>
    </row>
    <row r="3415" spans="4:4" x14ac:dyDescent="0.2">
      <c r="D3415" s="164"/>
    </row>
    <row r="3416" spans="4:4" x14ac:dyDescent="0.2">
      <c r="D3416" s="164"/>
    </row>
    <row r="3417" spans="4:4" x14ac:dyDescent="0.2">
      <c r="D3417" s="164"/>
    </row>
    <row r="3418" spans="4:4" x14ac:dyDescent="0.2">
      <c r="D3418" s="164"/>
    </row>
    <row r="3419" spans="4:4" x14ac:dyDescent="0.2">
      <c r="D3419" s="164"/>
    </row>
    <row r="3420" spans="4:4" x14ac:dyDescent="0.2">
      <c r="D3420" s="164"/>
    </row>
    <row r="3421" spans="4:4" x14ac:dyDescent="0.2">
      <c r="D3421" s="164"/>
    </row>
    <row r="3422" spans="4:4" x14ac:dyDescent="0.2">
      <c r="D3422" s="164"/>
    </row>
    <row r="3423" spans="4:4" x14ac:dyDescent="0.2">
      <c r="D3423" s="164"/>
    </row>
    <row r="3424" spans="4:4" x14ac:dyDescent="0.2">
      <c r="D3424" s="164"/>
    </row>
    <row r="3425" spans="4:4" x14ac:dyDescent="0.2">
      <c r="D3425" s="164"/>
    </row>
    <row r="3426" spans="4:4" x14ac:dyDescent="0.2">
      <c r="D3426" s="164"/>
    </row>
    <row r="3427" spans="4:4" x14ac:dyDescent="0.2">
      <c r="D3427" s="164"/>
    </row>
    <row r="3428" spans="4:4" x14ac:dyDescent="0.2">
      <c r="D3428" s="164"/>
    </row>
    <row r="3429" spans="4:4" x14ac:dyDescent="0.2">
      <c r="D3429" s="164"/>
    </row>
    <row r="3430" spans="4:4" x14ac:dyDescent="0.2">
      <c r="D3430" s="164"/>
    </row>
    <row r="3431" spans="4:4" x14ac:dyDescent="0.2">
      <c r="D3431" s="164"/>
    </row>
    <row r="3432" spans="4:4" x14ac:dyDescent="0.2">
      <c r="D3432" s="164"/>
    </row>
    <row r="3433" spans="4:4" x14ac:dyDescent="0.2">
      <c r="D3433" s="164"/>
    </row>
    <row r="3434" spans="4:4" x14ac:dyDescent="0.2">
      <c r="D3434" s="164"/>
    </row>
    <row r="3435" spans="4:4" x14ac:dyDescent="0.2">
      <c r="D3435" s="164"/>
    </row>
    <row r="3436" spans="4:4" x14ac:dyDescent="0.2">
      <c r="D3436" s="164"/>
    </row>
    <row r="3437" spans="4:4" x14ac:dyDescent="0.2">
      <c r="D3437" s="164"/>
    </row>
    <row r="3438" spans="4:4" x14ac:dyDescent="0.2">
      <c r="D3438" s="164"/>
    </row>
    <row r="3439" spans="4:4" x14ac:dyDescent="0.2">
      <c r="D3439" s="164"/>
    </row>
    <row r="3440" spans="4:4" x14ac:dyDescent="0.2">
      <c r="D3440" s="164"/>
    </row>
    <row r="3441" spans="4:4" x14ac:dyDescent="0.2">
      <c r="D3441" s="164"/>
    </row>
    <row r="3442" spans="4:4" x14ac:dyDescent="0.2">
      <c r="D3442" s="164"/>
    </row>
    <row r="3443" spans="4:4" x14ac:dyDescent="0.2">
      <c r="D3443" s="164"/>
    </row>
    <row r="3444" spans="4:4" x14ac:dyDescent="0.2">
      <c r="D3444" s="164"/>
    </row>
    <row r="3445" spans="4:4" x14ac:dyDescent="0.2">
      <c r="D3445" s="164"/>
    </row>
    <row r="3446" spans="4:4" x14ac:dyDescent="0.2">
      <c r="D3446" s="164"/>
    </row>
    <row r="3447" spans="4:4" x14ac:dyDescent="0.2">
      <c r="D3447" s="164"/>
    </row>
    <row r="3448" spans="4:4" x14ac:dyDescent="0.2">
      <c r="D3448" s="164"/>
    </row>
    <row r="3449" spans="4:4" x14ac:dyDescent="0.2">
      <c r="D3449" s="164"/>
    </row>
    <row r="3450" spans="4:4" x14ac:dyDescent="0.2">
      <c r="D3450" s="164"/>
    </row>
    <row r="3451" spans="4:4" x14ac:dyDescent="0.2">
      <c r="D3451" s="164"/>
    </row>
    <row r="3452" spans="4:4" x14ac:dyDescent="0.2">
      <c r="D3452" s="164"/>
    </row>
    <row r="3453" spans="4:4" x14ac:dyDescent="0.2">
      <c r="D3453" s="164"/>
    </row>
    <row r="3454" spans="4:4" x14ac:dyDescent="0.2">
      <c r="D3454" s="164"/>
    </row>
    <row r="3455" spans="4:4" x14ac:dyDescent="0.2">
      <c r="D3455" s="164"/>
    </row>
    <row r="3456" spans="4:4" x14ac:dyDescent="0.2">
      <c r="D3456" s="164"/>
    </row>
    <row r="3457" spans="4:4" x14ac:dyDescent="0.2">
      <c r="D3457" s="164"/>
    </row>
    <row r="3458" spans="4:4" x14ac:dyDescent="0.2">
      <c r="D3458" s="164"/>
    </row>
    <row r="3459" spans="4:4" x14ac:dyDescent="0.2">
      <c r="D3459" s="164"/>
    </row>
    <row r="3460" spans="4:4" x14ac:dyDescent="0.2">
      <c r="D3460" s="164"/>
    </row>
    <row r="3461" spans="4:4" x14ac:dyDescent="0.2">
      <c r="D3461" s="164"/>
    </row>
    <row r="3462" spans="4:4" x14ac:dyDescent="0.2">
      <c r="D3462" s="164"/>
    </row>
    <row r="3463" spans="4:4" x14ac:dyDescent="0.2">
      <c r="D3463" s="164"/>
    </row>
    <row r="3464" spans="4:4" x14ac:dyDescent="0.2">
      <c r="D3464" s="164"/>
    </row>
    <row r="3465" spans="4:4" x14ac:dyDescent="0.2">
      <c r="D3465" s="164"/>
    </row>
    <row r="3466" spans="4:4" x14ac:dyDescent="0.2">
      <c r="D3466" s="164"/>
    </row>
    <row r="3467" spans="4:4" x14ac:dyDescent="0.2">
      <c r="D3467" s="164"/>
    </row>
    <row r="3468" spans="4:4" x14ac:dyDescent="0.2">
      <c r="D3468" s="164"/>
    </row>
    <row r="3469" spans="4:4" x14ac:dyDescent="0.2">
      <c r="D3469" s="164"/>
    </row>
    <row r="3470" spans="4:4" x14ac:dyDescent="0.2">
      <c r="D3470" s="164"/>
    </row>
    <row r="3471" spans="4:4" x14ac:dyDescent="0.2">
      <c r="D3471" s="164"/>
    </row>
    <row r="3472" spans="4:4" x14ac:dyDescent="0.2">
      <c r="D3472" s="164"/>
    </row>
    <row r="3473" spans="4:4" x14ac:dyDescent="0.2">
      <c r="D3473" s="164"/>
    </row>
    <row r="3474" spans="4:4" x14ac:dyDescent="0.2">
      <c r="D3474" s="164"/>
    </row>
    <row r="3475" spans="4:4" x14ac:dyDescent="0.2">
      <c r="D3475" s="164"/>
    </row>
    <row r="3476" spans="4:4" x14ac:dyDescent="0.2">
      <c r="D3476" s="164"/>
    </row>
    <row r="3477" spans="4:4" x14ac:dyDescent="0.2">
      <c r="D3477" s="164"/>
    </row>
    <row r="3478" spans="4:4" x14ac:dyDescent="0.2">
      <c r="D3478" s="164"/>
    </row>
    <row r="3479" spans="4:4" x14ac:dyDescent="0.2">
      <c r="D3479" s="164"/>
    </row>
    <row r="3480" spans="4:4" x14ac:dyDescent="0.2">
      <c r="D3480" s="164"/>
    </row>
    <row r="3481" spans="4:4" x14ac:dyDescent="0.2">
      <c r="D3481" s="164"/>
    </row>
    <row r="3482" spans="4:4" x14ac:dyDescent="0.2">
      <c r="D3482" s="164"/>
    </row>
    <row r="3483" spans="4:4" x14ac:dyDescent="0.2">
      <c r="D3483" s="164"/>
    </row>
    <row r="3484" spans="4:4" x14ac:dyDescent="0.2">
      <c r="D3484" s="164"/>
    </row>
    <row r="3485" spans="4:4" x14ac:dyDescent="0.2">
      <c r="D3485" s="164"/>
    </row>
    <row r="3486" spans="4:4" x14ac:dyDescent="0.2">
      <c r="D3486" s="164"/>
    </row>
    <row r="3487" spans="4:4" x14ac:dyDescent="0.2">
      <c r="D3487" s="164"/>
    </row>
    <row r="3488" spans="4:4" x14ac:dyDescent="0.2">
      <c r="D3488" s="164"/>
    </row>
    <row r="3489" spans="4:4" x14ac:dyDescent="0.2">
      <c r="D3489" s="164"/>
    </row>
    <row r="3490" spans="4:4" x14ac:dyDescent="0.2">
      <c r="D3490" s="164"/>
    </row>
    <row r="3491" spans="4:4" x14ac:dyDescent="0.2">
      <c r="D3491" s="164"/>
    </row>
    <row r="3492" spans="4:4" x14ac:dyDescent="0.2">
      <c r="D3492" s="164"/>
    </row>
    <row r="3493" spans="4:4" x14ac:dyDescent="0.2">
      <c r="D3493" s="164"/>
    </row>
    <row r="3494" spans="4:4" x14ac:dyDescent="0.2">
      <c r="D3494" s="164"/>
    </row>
    <row r="3495" spans="4:4" x14ac:dyDescent="0.2">
      <c r="D3495" s="164"/>
    </row>
    <row r="3496" spans="4:4" x14ac:dyDescent="0.2">
      <c r="D3496" s="164"/>
    </row>
    <row r="3497" spans="4:4" x14ac:dyDescent="0.2">
      <c r="D3497" s="164"/>
    </row>
    <row r="3498" spans="4:4" x14ac:dyDescent="0.2">
      <c r="D3498" s="164"/>
    </row>
    <row r="3499" spans="4:4" x14ac:dyDescent="0.2">
      <c r="D3499" s="164"/>
    </row>
    <row r="3500" spans="4:4" x14ac:dyDescent="0.2">
      <c r="D3500" s="164"/>
    </row>
    <row r="3501" spans="4:4" x14ac:dyDescent="0.2">
      <c r="D3501" s="164"/>
    </row>
    <row r="3502" spans="4:4" x14ac:dyDescent="0.2">
      <c r="D3502" s="164"/>
    </row>
    <row r="3503" spans="4:4" x14ac:dyDescent="0.2">
      <c r="D3503" s="164"/>
    </row>
    <row r="3504" spans="4:4" x14ac:dyDescent="0.2">
      <c r="D3504" s="164"/>
    </row>
    <row r="3505" spans="4:4" x14ac:dyDescent="0.2">
      <c r="D3505" s="164"/>
    </row>
    <row r="3506" spans="4:4" x14ac:dyDescent="0.2">
      <c r="D3506" s="164"/>
    </row>
    <row r="3507" spans="4:4" x14ac:dyDescent="0.2">
      <c r="D3507" s="164"/>
    </row>
    <row r="3508" spans="4:4" x14ac:dyDescent="0.2">
      <c r="D3508" s="164"/>
    </row>
    <row r="3509" spans="4:4" x14ac:dyDescent="0.2">
      <c r="D3509" s="164"/>
    </row>
    <row r="3510" spans="4:4" x14ac:dyDescent="0.2">
      <c r="D3510" s="164"/>
    </row>
    <row r="3511" spans="4:4" x14ac:dyDescent="0.2">
      <c r="D3511" s="164"/>
    </row>
    <row r="3512" spans="4:4" x14ac:dyDescent="0.2">
      <c r="D3512" s="164"/>
    </row>
    <row r="3513" spans="4:4" x14ac:dyDescent="0.2">
      <c r="D3513" s="164"/>
    </row>
    <row r="3514" spans="4:4" x14ac:dyDescent="0.2">
      <c r="D3514" s="164"/>
    </row>
    <row r="3515" spans="4:4" x14ac:dyDescent="0.2">
      <c r="D3515" s="164"/>
    </row>
    <row r="3516" spans="4:4" x14ac:dyDescent="0.2">
      <c r="D3516" s="164"/>
    </row>
    <row r="3517" spans="4:4" x14ac:dyDescent="0.2">
      <c r="D3517" s="164"/>
    </row>
    <row r="3518" spans="4:4" x14ac:dyDescent="0.2">
      <c r="D3518" s="164"/>
    </row>
    <row r="3519" spans="4:4" x14ac:dyDescent="0.2">
      <c r="D3519" s="164"/>
    </row>
    <row r="3520" spans="4:4" x14ac:dyDescent="0.2">
      <c r="D3520" s="164"/>
    </row>
    <row r="3521" spans="4:4" x14ac:dyDescent="0.2">
      <c r="D3521" s="164"/>
    </row>
    <row r="3522" spans="4:4" x14ac:dyDescent="0.2">
      <c r="D3522" s="164"/>
    </row>
    <row r="3523" spans="4:4" x14ac:dyDescent="0.2">
      <c r="D3523" s="164"/>
    </row>
    <row r="3524" spans="4:4" x14ac:dyDescent="0.2">
      <c r="D3524" s="164"/>
    </row>
    <row r="3525" spans="4:4" x14ac:dyDescent="0.2">
      <c r="D3525" s="164"/>
    </row>
    <row r="3526" spans="4:4" x14ac:dyDescent="0.2">
      <c r="D3526" s="164"/>
    </row>
    <row r="3527" spans="4:4" x14ac:dyDescent="0.2">
      <c r="D3527" s="164"/>
    </row>
    <row r="3528" spans="4:4" x14ac:dyDescent="0.2">
      <c r="D3528" s="164"/>
    </row>
    <row r="3529" spans="4:4" x14ac:dyDescent="0.2">
      <c r="D3529" s="164"/>
    </row>
    <row r="3530" spans="4:4" x14ac:dyDescent="0.2">
      <c r="D3530" s="164"/>
    </row>
    <row r="3531" spans="4:4" x14ac:dyDescent="0.2">
      <c r="D3531" s="164"/>
    </row>
    <row r="3532" spans="4:4" x14ac:dyDescent="0.2">
      <c r="D3532" s="164"/>
    </row>
    <row r="3533" spans="4:4" x14ac:dyDescent="0.2">
      <c r="D3533" s="164"/>
    </row>
    <row r="3534" spans="4:4" x14ac:dyDescent="0.2">
      <c r="D3534" s="164"/>
    </row>
    <row r="3535" spans="4:4" x14ac:dyDescent="0.2">
      <c r="D3535" s="164"/>
    </row>
    <row r="3536" spans="4:4" x14ac:dyDescent="0.2">
      <c r="D3536" s="164"/>
    </row>
    <row r="3537" spans="4:4" x14ac:dyDescent="0.2">
      <c r="D3537" s="164"/>
    </row>
    <row r="3538" spans="4:4" x14ac:dyDescent="0.2">
      <c r="D3538" s="164"/>
    </row>
    <row r="3539" spans="4:4" x14ac:dyDescent="0.2">
      <c r="D3539" s="164"/>
    </row>
    <row r="3540" spans="4:4" x14ac:dyDescent="0.2">
      <c r="D3540" s="164"/>
    </row>
    <row r="3541" spans="4:4" x14ac:dyDescent="0.2">
      <c r="D3541" s="164"/>
    </row>
    <row r="3542" spans="4:4" x14ac:dyDescent="0.2">
      <c r="D3542" s="164"/>
    </row>
    <row r="3543" spans="4:4" x14ac:dyDescent="0.2">
      <c r="D3543" s="164"/>
    </row>
    <row r="3544" spans="4:4" x14ac:dyDescent="0.2">
      <c r="D3544" s="164"/>
    </row>
    <row r="3545" spans="4:4" x14ac:dyDescent="0.2">
      <c r="D3545" s="164"/>
    </row>
    <row r="3546" spans="4:4" x14ac:dyDescent="0.2">
      <c r="D3546" s="164"/>
    </row>
    <row r="3547" spans="4:4" x14ac:dyDescent="0.2">
      <c r="D3547" s="164"/>
    </row>
    <row r="3548" spans="4:4" x14ac:dyDescent="0.2">
      <c r="D3548" s="164"/>
    </row>
    <row r="3549" spans="4:4" x14ac:dyDescent="0.2">
      <c r="D3549" s="164"/>
    </row>
    <row r="3550" spans="4:4" x14ac:dyDescent="0.2">
      <c r="D3550" s="164"/>
    </row>
    <row r="3551" spans="4:4" x14ac:dyDescent="0.2">
      <c r="D3551" s="164"/>
    </row>
    <row r="3552" spans="4:4" x14ac:dyDescent="0.2">
      <c r="D3552" s="164"/>
    </row>
    <row r="3553" spans="4:4" x14ac:dyDescent="0.2">
      <c r="D3553" s="164"/>
    </row>
    <row r="3554" spans="4:4" x14ac:dyDescent="0.2">
      <c r="D3554" s="164"/>
    </row>
    <row r="3555" spans="4:4" x14ac:dyDescent="0.2">
      <c r="D3555" s="164"/>
    </row>
    <row r="3556" spans="4:4" x14ac:dyDescent="0.2">
      <c r="D3556" s="164"/>
    </row>
    <row r="3557" spans="4:4" x14ac:dyDescent="0.2">
      <c r="D3557" s="164"/>
    </row>
    <row r="3558" spans="4:4" x14ac:dyDescent="0.2">
      <c r="D3558" s="164"/>
    </row>
    <row r="3559" spans="4:4" x14ac:dyDescent="0.2">
      <c r="D3559" s="164"/>
    </row>
    <row r="3560" spans="4:4" x14ac:dyDescent="0.2">
      <c r="D3560" s="164"/>
    </row>
    <row r="3561" spans="4:4" x14ac:dyDescent="0.2">
      <c r="D3561" s="164"/>
    </row>
    <row r="3562" spans="4:4" x14ac:dyDescent="0.2">
      <c r="D3562" s="164"/>
    </row>
    <row r="3563" spans="4:4" x14ac:dyDescent="0.2">
      <c r="D3563" s="164"/>
    </row>
    <row r="3564" spans="4:4" x14ac:dyDescent="0.2">
      <c r="D3564" s="164"/>
    </row>
    <row r="3565" spans="4:4" x14ac:dyDescent="0.2">
      <c r="D3565" s="164"/>
    </row>
    <row r="3566" spans="4:4" x14ac:dyDescent="0.2">
      <c r="D3566" s="164"/>
    </row>
    <row r="3567" spans="4:4" x14ac:dyDescent="0.2">
      <c r="D3567" s="164"/>
    </row>
    <row r="3568" spans="4:4" x14ac:dyDescent="0.2">
      <c r="D3568" s="164"/>
    </row>
    <row r="3569" spans="4:4" x14ac:dyDescent="0.2">
      <c r="D3569" s="164"/>
    </row>
    <row r="3570" spans="4:4" x14ac:dyDescent="0.2">
      <c r="D3570" s="164"/>
    </row>
    <row r="3571" spans="4:4" x14ac:dyDescent="0.2">
      <c r="D3571" s="164"/>
    </row>
    <row r="3572" spans="4:4" x14ac:dyDescent="0.2">
      <c r="D3572" s="164"/>
    </row>
    <row r="3573" spans="4:4" x14ac:dyDescent="0.2">
      <c r="D3573" s="164"/>
    </row>
    <row r="3574" spans="4:4" x14ac:dyDescent="0.2">
      <c r="D3574" s="164"/>
    </row>
    <row r="3575" spans="4:4" x14ac:dyDescent="0.2">
      <c r="D3575" s="164"/>
    </row>
    <row r="3576" spans="4:4" x14ac:dyDescent="0.2">
      <c r="D3576" s="164"/>
    </row>
    <row r="3577" spans="4:4" x14ac:dyDescent="0.2">
      <c r="D3577" s="164"/>
    </row>
    <row r="3578" spans="4:4" x14ac:dyDescent="0.2">
      <c r="D3578" s="164"/>
    </row>
    <row r="3579" spans="4:4" x14ac:dyDescent="0.2">
      <c r="D3579" s="164"/>
    </row>
    <row r="3580" spans="4:4" x14ac:dyDescent="0.2">
      <c r="D3580" s="164"/>
    </row>
    <row r="3581" spans="4:4" x14ac:dyDescent="0.2">
      <c r="D3581" s="164"/>
    </row>
    <row r="3582" spans="4:4" x14ac:dyDescent="0.2">
      <c r="D3582" s="164"/>
    </row>
    <row r="3583" spans="4:4" x14ac:dyDescent="0.2">
      <c r="D3583" s="164"/>
    </row>
    <row r="3584" spans="4:4" x14ac:dyDescent="0.2">
      <c r="D3584" s="164"/>
    </row>
    <row r="3585" spans="4:4" x14ac:dyDescent="0.2">
      <c r="D3585" s="164"/>
    </row>
    <row r="3586" spans="4:4" x14ac:dyDescent="0.2">
      <c r="D3586" s="164"/>
    </row>
    <row r="3587" spans="4:4" x14ac:dyDescent="0.2">
      <c r="D3587" s="164"/>
    </row>
    <row r="3588" spans="4:4" x14ac:dyDescent="0.2">
      <c r="D3588" s="164"/>
    </row>
    <row r="3589" spans="4:4" x14ac:dyDescent="0.2">
      <c r="D3589" s="164"/>
    </row>
    <row r="3590" spans="4:4" x14ac:dyDescent="0.2">
      <c r="D3590" s="164"/>
    </row>
    <row r="3591" spans="4:4" x14ac:dyDescent="0.2">
      <c r="D3591" s="164"/>
    </row>
    <row r="3592" spans="4:4" x14ac:dyDescent="0.2">
      <c r="D3592" s="164"/>
    </row>
    <row r="3593" spans="4:4" x14ac:dyDescent="0.2">
      <c r="D3593" s="164"/>
    </row>
    <row r="3594" spans="4:4" x14ac:dyDescent="0.2">
      <c r="D3594" s="164"/>
    </row>
    <row r="3595" spans="4:4" x14ac:dyDescent="0.2">
      <c r="D3595" s="164"/>
    </row>
    <row r="3596" spans="4:4" x14ac:dyDescent="0.2">
      <c r="D3596" s="164"/>
    </row>
    <row r="3597" spans="4:4" x14ac:dyDescent="0.2">
      <c r="D3597" s="164"/>
    </row>
    <row r="3598" spans="4:4" x14ac:dyDescent="0.2">
      <c r="D3598" s="164"/>
    </row>
    <row r="3599" spans="4:4" x14ac:dyDescent="0.2">
      <c r="D3599" s="164"/>
    </row>
    <row r="3600" spans="4:4" x14ac:dyDescent="0.2">
      <c r="D3600" s="164"/>
    </row>
    <row r="3601" spans="4:4" x14ac:dyDescent="0.2">
      <c r="D3601" s="164"/>
    </row>
    <row r="3602" spans="4:4" x14ac:dyDescent="0.2">
      <c r="D3602" s="164"/>
    </row>
    <row r="3603" spans="4:4" x14ac:dyDescent="0.2">
      <c r="D3603" s="164"/>
    </row>
    <row r="3604" spans="4:4" x14ac:dyDescent="0.2">
      <c r="D3604" s="164"/>
    </row>
    <row r="3605" spans="4:4" x14ac:dyDescent="0.2">
      <c r="D3605" s="164"/>
    </row>
    <row r="3606" spans="4:4" x14ac:dyDescent="0.2">
      <c r="D3606" s="164"/>
    </row>
    <row r="3607" spans="4:4" x14ac:dyDescent="0.2">
      <c r="D3607" s="164"/>
    </row>
    <row r="3608" spans="4:4" x14ac:dyDescent="0.2">
      <c r="D3608" s="164"/>
    </row>
    <row r="3609" spans="4:4" x14ac:dyDescent="0.2">
      <c r="D3609" s="164"/>
    </row>
    <row r="3610" spans="4:4" x14ac:dyDescent="0.2">
      <c r="D3610" s="164"/>
    </row>
    <row r="3611" spans="4:4" x14ac:dyDescent="0.2">
      <c r="D3611" s="164"/>
    </row>
    <row r="3612" spans="4:4" x14ac:dyDescent="0.2">
      <c r="D3612" s="164"/>
    </row>
    <row r="3613" spans="4:4" x14ac:dyDescent="0.2">
      <c r="D3613" s="164"/>
    </row>
    <row r="3614" spans="4:4" x14ac:dyDescent="0.2">
      <c r="D3614" s="164"/>
    </row>
    <row r="3615" spans="4:4" x14ac:dyDescent="0.2">
      <c r="D3615" s="164"/>
    </row>
    <row r="3616" spans="4:4" x14ac:dyDescent="0.2">
      <c r="D3616" s="164"/>
    </row>
    <row r="3617" spans="4:4" x14ac:dyDescent="0.2">
      <c r="D3617" s="164"/>
    </row>
    <row r="3618" spans="4:4" x14ac:dyDescent="0.2">
      <c r="D3618" s="164"/>
    </row>
    <row r="3619" spans="4:4" x14ac:dyDescent="0.2">
      <c r="D3619" s="164"/>
    </row>
    <row r="3620" spans="4:4" x14ac:dyDescent="0.2">
      <c r="D3620" s="164"/>
    </row>
    <row r="3621" spans="4:4" x14ac:dyDescent="0.2">
      <c r="D3621" s="164"/>
    </row>
    <row r="3622" spans="4:4" x14ac:dyDescent="0.2">
      <c r="D3622" s="164"/>
    </row>
    <row r="3623" spans="4:4" x14ac:dyDescent="0.2">
      <c r="D3623" s="164"/>
    </row>
    <row r="3624" spans="4:4" x14ac:dyDescent="0.2">
      <c r="D3624" s="164"/>
    </row>
    <row r="3625" spans="4:4" x14ac:dyDescent="0.2">
      <c r="D3625" s="164"/>
    </row>
    <row r="3626" spans="4:4" x14ac:dyDescent="0.2">
      <c r="D3626" s="164"/>
    </row>
    <row r="3627" spans="4:4" x14ac:dyDescent="0.2">
      <c r="D3627" s="164"/>
    </row>
    <row r="3628" spans="4:4" x14ac:dyDescent="0.2">
      <c r="D3628" s="164"/>
    </row>
    <row r="3629" spans="4:4" x14ac:dyDescent="0.2">
      <c r="D3629" s="164"/>
    </row>
    <row r="3630" spans="4:4" x14ac:dyDescent="0.2">
      <c r="D3630" s="164"/>
    </row>
    <row r="3631" spans="4:4" x14ac:dyDescent="0.2">
      <c r="D3631" s="164"/>
    </row>
    <row r="3632" spans="4:4" x14ac:dyDescent="0.2">
      <c r="D3632" s="164"/>
    </row>
    <row r="3633" spans="4:4" x14ac:dyDescent="0.2">
      <c r="D3633" s="164"/>
    </row>
    <row r="3634" spans="4:4" x14ac:dyDescent="0.2">
      <c r="D3634" s="164"/>
    </row>
    <row r="3635" spans="4:4" x14ac:dyDescent="0.2">
      <c r="D3635" s="164"/>
    </row>
    <row r="3636" spans="4:4" x14ac:dyDescent="0.2">
      <c r="D3636" s="164"/>
    </row>
    <row r="3637" spans="4:4" x14ac:dyDescent="0.2">
      <c r="D3637" s="164"/>
    </row>
    <row r="3638" spans="4:4" x14ac:dyDescent="0.2">
      <c r="D3638" s="164"/>
    </row>
    <row r="3639" spans="4:4" x14ac:dyDescent="0.2">
      <c r="D3639" s="164"/>
    </row>
    <row r="3640" spans="4:4" x14ac:dyDescent="0.2">
      <c r="D3640" s="164"/>
    </row>
    <row r="3641" spans="4:4" x14ac:dyDescent="0.2">
      <c r="D3641" s="164"/>
    </row>
    <row r="3642" spans="4:4" x14ac:dyDescent="0.2">
      <c r="D3642" s="164"/>
    </row>
    <row r="3643" spans="4:4" x14ac:dyDescent="0.2">
      <c r="D3643" s="164"/>
    </row>
    <row r="3644" spans="4:4" x14ac:dyDescent="0.2">
      <c r="D3644" s="164"/>
    </row>
    <row r="3645" spans="4:4" x14ac:dyDescent="0.2">
      <c r="D3645" s="164"/>
    </row>
    <row r="3646" spans="4:4" x14ac:dyDescent="0.2">
      <c r="D3646" s="164"/>
    </row>
    <row r="3647" spans="4:4" x14ac:dyDescent="0.2">
      <c r="D3647" s="164"/>
    </row>
    <row r="3648" spans="4:4" x14ac:dyDescent="0.2">
      <c r="D3648" s="164"/>
    </row>
    <row r="3649" spans="4:4" x14ac:dyDescent="0.2">
      <c r="D3649" s="164"/>
    </row>
    <row r="3650" spans="4:4" x14ac:dyDescent="0.2">
      <c r="D3650" s="164"/>
    </row>
    <row r="3651" spans="4:4" x14ac:dyDescent="0.2">
      <c r="D3651" s="164"/>
    </row>
    <row r="3652" spans="4:4" x14ac:dyDescent="0.2">
      <c r="D3652" s="164"/>
    </row>
    <row r="3653" spans="4:4" x14ac:dyDescent="0.2">
      <c r="D3653" s="164"/>
    </row>
    <row r="3654" spans="4:4" x14ac:dyDescent="0.2">
      <c r="D3654" s="164"/>
    </row>
    <row r="3655" spans="4:4" x14ac:dyDescent="0.2">
      <c r="D3655" s="164"/>
    </row>
    <row r="3656" spans="4:4" x14ac:dyDescent="0.2">
      <c r="D3656" s="164"/>
    </row>
    <row r="3657" spans="4:4" x14ac:dyDescent="0.2">
      <c r="D3657" s="164"/>
    </row>
    <row r="3658" spans="4:4" x14ac:dyDescent="0.2">
      <c r="D3658" s="164"/>
    </row>
    <row r="3659" spans="4:4" x14ac:dyDescent="0.2">
      <c r="D3659" s="164"/>
    </row>
    <row r="3660" spans="4:4" x14ac:dyDescent="0.2">
      <c r="D3660" s="164"/>
    </row>
    <row r="3661" spans="4:4" x14ac:dyDescent="0.2">
      <c r="D3661" s="164"/>
    </row>
    <row r="3662" spans="4:4" x14ac:dyDescent="0.2">
      <c r="D3662" s="164"/>
    </row>
    <row r="3663" spans="4:4" x14ac:dyDescent="0.2">
      <c r="D3663" s="164"/>
    </row>
    <row r="3664" spans="4:4" x14ac:dyDescent="0.2">
      <c r="D3664" s="164"/>
    </row>
    <row r="3665" spans="4:4" x14ac:dyDescent="0.2">
      <c r="D3665" s="164"/>
    </row>
    <row r="3666" spans="4:4" x14ac:dyDescent="0.2">
      <c r="D3666" s="164"/>
    </row>
    <row r="3667" spans="4:4" x14ac:dyDescent="0.2">
      <c r="D3667" s="164"/>
    </row>
    <row r="3668" spans="4:4" x14ac:dyDescent="0.2">
      <c r="D3668" s="164"/>
    </row>
    <row r="3669" spans="4:4" x14ac:dyDescent="0.2">
      <c r="D3669" s="164"/>
    </row>
    <row r="3670" spans="4:4" x14ac:dyDescent="0.2">
      <c r="D3670" s="164"/>
    </row>
    <row r="3671" spans="4:4" x14ac:dyDescent="0.2">
      <c r="D3671" s="164"/>
    </row>
    <row r="3672" spans="4:4" x14ac:dyDescent="0.2">
      <c r="D3672" s="164"/>
    </row>
    <row r="3673" spans="4:4" x14ac:dyDescent="0.2">
      <c r="D3673" s="164"/>
    </row>
    <row r="3674" spans="4:4" x14ac:dyDescent="0.2">
      <c r="D3674" s="164"/>
    </row>
    <row r="3675" spans="4:4" x14ac:dyDescent="0.2">
      <c r="D3675" s="164"/>
    </row>
    <row r="3676" spans="4:4" x14ac:dyDescent="0.2">
      <c r="D3676" s="164"/>
    </row>
    <row r="3677" spans="4:4" x14ac:dyDescent="0.2">
      <c r="D3677" s="164"/>
    </row>
    <row r="3678" spans="4:4" x14ac:dyDescent="0.2">
      <c r="D3678" s="164"/>
    </row>
    <row r="3679" spans="4:4" x14ac:dyDescent="0.2">
      <c r="D3679" s="164"/>
    </row>
    <row r="3680" spans="4:4" x14ac:dyDescent="0.2">
      <c r="D3680" s="164"/>
    </row>
    <row r="3681" spans="4:4" x14ac:dyDescent="0.2">
      <c r="D3681" s="164"/>
    </row>
    <row r="3682" spans="4:4" x14ac:dyDescent="0.2">
      <c r="D3682" s="164"/>
    </row>
    <row r="3683" spans="4:4" x14ac:dyDescent="0.2">
      <c r="D3683" s="164"/>
    </row>
    <row r="3684" spans="4:4" x14ac:dyDescent="0.2">
      <c r="D3684" s="164"/>
    </row>
    <row r="3685" spans="4:4" x14ac:dyDescent="0.2">
      <c r="D3685" s="164"/>
    </row>
    <row r="3686" spans="4:4" x14ac:dyDescent="0.2">
      <c r="D3686" s="164"/>
    </row>
    <row r="3687" spans="4:4" x14ac:dyDescent="0.2">
      <c r="D3687" s="164"/>
    </row>
    <row r="3688" spans="4:4" x14ac:dyDescent="0.2">
      <c r="D3688" s="164"/>
    </row>
    <row r="3689" spans="4:4" x14ac:dyDescent="0.2">
      <c r="D3689" s="164"/>
    </row>
    <row r="3690" spans="4:4" x14ac:dyDescent="0.2">
      <c r="D3690" s="164"/>
    </row>
    <row r="3691" spans="4:4" x14ac:dyDescent="0.2">
      <c r="D3691" s="164"/>
    </row>
    <row r="3692" spans="4:4" x14ac:dyDescent="0.2">
      <c r="D3692" s="164"/>
    </row>
    <row r="3693" spans="4:4" x14ac:dyDescent="0.2">
      <c r="D3693" s="164"/>
    </row>
    <row r="3694" spans="4:4" x14ac:dyDescent="0.2">
      <c r="D3694" s="164"/>
    </row>
    <row r="3695" spans="4:4" x14ac:dyDescent="0.2">
      <c r="D3695" s="164"/>
    </row>
    <row r="3696" spans="4:4" x14ac:dyDescent="0.2">
      <c r="D3696" s="164"/>
    </row>
    <row r="3697" spans="4:4" x14ac:dyDescent="0.2">
      <c r="D3697" s="164"/>
    </row>
    <row r="3698" spans="4:4" x14ac:dyDescent="0.2">
      <c r="D3698" s="164"/>
    </row>
    <row r="3699" spans="4:4" x14ac:dyDescent="0.2">
      <c r="D3699" s="164"/>
    </row>
    <row r="3700" spans="4:4" x14ac:dyDescent="0.2">
      <c r="D3700" s="164"/>
    </row>
    <row r="3701" spans="4:4" x14ac:dyDescent="0.2">
      <c r="D3701" s="164"/>
    </row>
    <row r="3702" spans="4:4" x14ac:dyDescent="0.2">
      <c r="D3702" s="164"/>
    </row>
    <row r="3703" spans="4:4" x14ac:dyDescent="0.2">
      <c r="D3703" s="164"/>
    </row>
    <row r="3704" spans="4:4" x14ac:dyDescent="0.2">
      <c r="D3704" s="164"/>
    </row>
    <row r="3705" spans="4:4" x14ac:dyDescent="0.2">
      <c r="D3705" s="164"/>
    </row>
    <row r="3706" spans="4:4" x14ac:dyDescent="0.2">
      <c r="D3706" s="164"/>
    </row>
    <row r="3707" spans="4:4" x14ac:dyDescent="0.2">
      <c r="D3707" s="164"/>
    </row>
    <row r="3708" spans="4:4" x14ac:dyDescent="0.2">
      <c r="D3708" s="164"/>
    </row>
    <row r="3709" spans="4:4" x14ac:dyDescent="0.2">
      <c r="D3709" s="164"/>
    </row>
    <row r="3710" spans="4:4" x14ac:dyDescent="0.2">
      <c r="D3710" s="164"/>
    </row>
    <row r="3711" spans="4:4" x14ac:dyDescent="0.2">
      <c r="D3711" s="164"/>
    </row>
    <row r="3712" spans="4:4" x14ac:dyDescent="0.2">
      <c r="D3712" s="164"/>
    </row>
    <row r="3713" spans="4:4" x14ac:dyDescent="0.2">
      <c r="D3713" s="164"/>
    </row>
    <row r="3714" spans="4:4" x14ac:dyDescent="0.2">
      <c r="D3714" s="164"/>
    </row>
    <row r="3715" spans="4:4" x14ac:dyDescent="0.2">
      <c r="D3715" s="164"/>
    </row>
    <row r="3716" spans="4:4" x14ac:dyDescent="0.2">
      <c r="D3716" s="164"/>
    </row>
    <row r="3717" spans="4:4" x14ac:dyDescent="0.2">
      <c r="D3717" s="164"/>
    </row>
    <row r="3718" spans="4:4" x14ac:dyDescent="0.2">
      <c r="D3718" s="164"/>
    </row>
    <row r="3719" spans="4:4" x14ac:dyDescent="0.2">
      <c r="D3719" s="164"/>
    </row>
    <row r="3720" spans="4:4" x14ac:dyDescent="0.2">
      <c r="D3720" s="164"/>
    </row>
    <row r="3721" spans="4:4" x14ac:dyDescent="0.2">
      <c r="D3721" s="164"/>
    </row>
    <row r="3722" spans="4:4" x14ac:dyDescent="0.2">
      <c r="D3722" s="164"/>
    </row>
    <row r="3723" spans="4:4" x14ac:dyDescent="0.2">
      <c r="D3723" s="164"/>
    </row>
    <row r="3724" spans="4:4" x14ac:dyDescent="0.2">
      <c r="D3724" s="164"/>
    </row>
    <row r="3725" spans="4:4" x14ac:dyDescent="0.2">
      <c r="D3725" s="164"/>
    </row>
    <row r="3726" spans="4:4" x14ac:dyDescent="0.2">
      <c r="D3726" s="164"/>
    </row>
    <row r="3727" spans="4:4" x14ac:dyDescent="0.2">
      <c r="D3727" s="164"/>
    </row>
    <row r="3728" spans="4:4" x14ac:dyDescent="0.2">
      <c r="D3728" s="164"/>
    </row>
    <row r="3729" spans="4:4" x14ac:dyDescent="0.2">
      <c r="D3729" s="164"/>
    </row>
    <row r="3730" spans="4:4" x14ac:dyDescent="0.2">
      <c r="D3730" s="164"/>
    </row>
    <row r="3731" spans="4:4" x14ac:dyDescent="0.2">
      <c r="D3731" s="164"/>
    </row>
    <row r="3732" spans="4:4" x14ac:dyDescent="0.2">
      <c r="D3732" s="164"/>
    </row>
    <row r="3733" spans="4:4" x14ac:dyDescent="0.2">
      <c r="D3733" s="164"/>
    </row>
    <row r="3734" spans="4:4" x14ac:dyDescent="0.2">
      <c r="D3734" s="164"/>
    </row>
    <row r="3735" spans="4:4" x14ac:dyDescent="0.2">
      <c r="D3735" s="164"/>
    </row>
    <row r="3736" spans="4:4" x14ac:dyDescent="0.2">
      <c r="D3736" s="164"/>
    </row>
    <row r="3737" spans="4:4" x14ac:dyDescent="0.2">
      <c r="D3737" s="164"/>
    </row>
    <row r="3738" spans="4:4" x14ac:dyDescent="0.2">
      <c r="D3738" s="164"/>
    </row>
    <row r="3739" spans="4:4" x14ac:dyDescent="0.2">
      <c r="D3739" s="164"/>
    </row>
    <row r="3740" spans="4:4" x14ac:dyDescent="0.2">
      <c r="D3740" s="164"/>
    </row>
    <row r="3741" spans="4:4" x14ac:dyDescent="0.2">
      <c r="D3741" s="164"/>
    </row>
    <row r="3742" spans="4:4" x14ac:dyDescent="0.2">
      <c r="D3742" s="164"/>
    </row>
    <row r="3743" spans="4:4" x14ac:dyDescent="0.2">
      <c r="D3743" s="164"/>
    </row>
    <row r="3744" spans="4:4" x14ac:dyDescent="0.2">
      <c r="D3744" s="164"/>
    </row>
    <row r="3745" spans="4:4" x14ac:dyDescent="0.2">
      <c r="D3745" s="164"/>
    </row>
    <row r="3746" spans="4:4" x14ac:dyDescent="0.2">
      <c r="D3746" s="164"/>
    </row>
    <row r="3747" spans="4:4" x14ac:dyDescent="0.2">
      <c r="D3747" s="164"/>
    </row>
    <row r="3748" spans="4:4" x14ac:dyDescent="0.2">
      <c r="D3748" s="164"/>
    </row>
    <row r="3749" spans="4:4" x14ac:dyDescent="0.2">
      <c r="D3749" s="164"/>
    </row>
    <row r="3750" spans="4:4" x14ac:dyDescent="0.2">
      <c r="D3750" s="164"/>
    </row>
    <row r="3751" spans="4:4" x14ac:dyDescent="0.2">
      <c r="D3751" s="164"/>
    </row>
    <row r="3752" spans="4:4" x14ac:dyDescent="0.2">
      <c r="D3752" s="164"/>
    </row>
    <row r="3753" spans="4:4" x14ac:dyDescent="0.2">
      <c r="D3753" s="164"/>
    </row>
    <row r="3754" spans="4:4" x14ac:dyDescent="0.2">
      <c r="D3754" s="164"/>
    </row>
    <row r="3755" spans="4:4" x14ac:dyDescent="0.2">
      <c r="D3755" s="164"/>
    </row>
    <row r="3756" spans="4:4" x14ac:dyDescent="0.2">
      <c r="D3756" s="164"/>
    </row>
    <row r="3757" spans="4:4" x14ac:dyDescent="0.2">
      <c r="D3757" s="164"/>
    </row>
    <row r="3758" spans="4:4" x14ac:dyDescent="0.2">
      <c r="D3758" s="164"/>
    </row>
    <row r="3759" spans="4:4" x14ac:dyDescent="0.2">
      <c r="D3759" s="164"/>
    </row>
    <row r="3760" spans="4:4" x14ac:dyDescent="0.2">
      <c r="D3760" s="164"/>
    </row>
    <row r="3761" spans="4:4" x14ac:dyDescent="0.2">
      <c r="D3761" s="164"/>
    </row>
    <row r="3762" spans="4:4" x14ac:dyDescent="0.2">
      <c r="D3762" s="164"/>
    </row>
    <row r="3763" spans="4:4" x14ac:dyDescent="0.2">
      <c r="D3763" s="164"/>
    </row>
    <row r="3764" spans="4:4" x14ac:dyDescent="0.2">
      <c r="D3764" s="164"/>
    </row>
    <row r="3765" spans="4:4" x14ac:dyDescent="0.2">
      <c r="D3765" s="164"/>
    </row>
    <row r="3766" spans="4:4" x14ac:dyDescent="0.2">
      <c r="D3766" s="164"/>
    </row>
    <row r="3767" spans="4:4" x14ac:dyDescent="0.2">
      <c r="D3767" s="164"/>
    </row>
    <row r="3768" spans="4:4" x14ac:dyDescent="0.2">
      <c r="D3768" s="164"/>
    </row>
    <row r="3769" spans="4:4" x14ac:dyDescent="0.2">
      <c r="D3769" s="164"/>
    </row>
    <row r="3770" spans="4:4" x14ac:dyDescent="0.2">
      <c r="D3770" s="164"/>
    </row>
    <row r="3771" spans="4:4" x14ac:dyDescent="0.2">
      <c r="D3771" s="164"/>
    </row>
    <row r="3772" spans="4:4" x14ac:dyDescent="0.2">
      <c r="D3772" s="164"/>
    </row>
    <row r="3773" spans="4:4" x14ac:dyDescent="0.2">
      <c r="D3773" s="164"/>
    </row>
    <row r="3774" spans="4:4" x14ac:dyDescent="0.2">
      <c r="D3774" s="164"/>
    </row>
    <row r="3775" spans="4:4" x14ac:dyDescent="0.2">
      <c r="D3775" s="164"/>
    </row>
    <row r="3776" spans="4:4" x14ac:dyDescent="0.2">
      <c r="D3776" s="164"/>
    </row>
    <row r="3777" spans="4:4" x14ac:dyDescent="0.2">
      <c r="D3777" s="164"/>
    </row>
    <row r="3778" spans="4:4" x14ac:dyDescent="0.2">
      <c r="D3778" s="164"/>
    </row>
    <row r="3779" spans="4:4" x14ac:dyDescent="0.2">
      <c r="D3779" s="164"/>
    </row>
    <row r="3780" spans="4:4" x14ac:dyDescent="0.2">
      <c r="D3780" s="164"/>
    </row>
    <row r="3781" spans="4:4" x14ac:dyDescent="0.2">
      <c r="D3781" s="164"/>
    </row>
    <row r="3782" spans="4:4" x14ac:dyDescent="0.2">
      <c r="D3782" s="164"/>
    </row>
    <row r="3783" spans="4:4" x14ac:dyDescent="0.2">
      <c r="D3783" s="164"/>
    </row>
    <row r="3784" spans="4:4" x14ac:dyDescent="0.2">
      <c r="D3784" s="164"/>
    </row>
    <row r="3785" spans="4:4" x14ac:dyDescent="0.2">
      <c r="D3785" s="164"/>
    </row>
    <row r="3786" spans="4:4" x14ac:dyDescent="0.2">
      <c r="D3786" s="164"/>
    </row>
    <row r="3787" spans="4:4" x14ac:dyDescent="0.2">
      <c r="D3787" s="164"/>
    </row>
    <row r="3788" spans="4:4" x14ac:dyDescent="0.2">
      <c r="D3788" s="164"/>
    </row>
    <row r="3789" spans="4:4" x14ac:dyDescent="0.2">
      <c r="D3789" s="164"/>
    </row>
    <row r="3790" spans="4:4" x14ac:dyDescent="0.2">
      <c r="D3790" s="164"/>
    </row>
    <row r="3791" spans="4:4" x14ac:dyDescent="0.2">
      <c r="D3791" s="164"/>
    </row>
    <row r="3792" spans="4:4" x14ac:dyDescent="0.2">
      <c r="D3792" s="164"/>
    </row>
    <row r="3793" spans="4:4" x14ac:dyDescent="0.2">
      <c r="D3793" s="164"/>
    </row>
    <row r="3794" spans="4:4" x14ac:dyDescent="0.2">
      <c r="D3794" s="164"/>
    </row>
    <row r="3795" spans="4:4" x14ac:dyDescent="0.2">
      <c r="D3795" s="164"/>
    </row>
    <row r="3796" spans="4:4" x14ac:dyDescent="0.2">
      <c r="D3796" s="164"/>
    </row>
    <row r="3797" spans="4:4" x14ac:dyDescent="0.2">
      <c r="D3797" s="164"/>
    </row>
    <row r="3798" spans="4:4" x14ac:dyDescent="0.2">
      <c r="D3798" s="164"/>
    </row>
    <row r="3799" spans="4:4" x14ac:dyDescent="0.2">
      <c r="D3799" s="164"/>
    </row>
    <row r="3800" spans="4:4" x14ac:dyDescent="0.2">
      <c r="D3800" s="164"/>
    </row>
    <row r="3801" spans="4:4" x14ac:dyDescent="0.2">
      <c r="D3801" s="164"/>
    </row>
    <row r="3802" spans="4:4" x14ac:dyDescent="0.2">
      <c r="D3802" s="164"/>
    </row>
    <row r="3803" spans="4:4" x14ac:dyDescent="0.2">
      <c r="D3803" s="164"/>
    </row>
    <row r="3804" spans="4:4" x14ac:dyDescent="0.2">
      <c r="D3804" s="164"/>
    </row>
    <row r="3805" spans="4:4" x14ac:dyDescent="0.2">
      <c r="D3805" s="164"/>
    </row>
    <row r="3806" spans="4:4" x14ac:dyDescent="0.2">
      <c r="D3806" s="164"/>
    </row>
    <row r="3807" spans="4:4" x14ac:dyDescent="0.2">
      <c r="D3807" s="164"/>
    </row>
    <row r="3808" spans="4:4" x14ac:dyDescent="0.2">
      <c r="D3808" s="164"/>
    </row>
    <row r="3809" spans="4:4" x14ac:dyDescent="0.2">
      <c r="D3809" s="164"/>
    </row>
    <row r="3810" spans="4:4" x14ac:dyDescent="0.2">
      <c r="D3810" s="164"/>
    </row>
    <row r="3811" spans="4:4" x14ac:dyDescent="0.2">
      <c r="D3811" s="164"/>
    </row>
    <row r="3812" spans="4:4" x14ac:dyDescent="0.2">
      <c r="D3812" s="164"/>
    </row>
    <row r="3813" spans="4:4" x14ac:dyDescent="0.2">
      <c r="D3813" s="164"/>
    </row>
    <row r="3814" spans="4:4" x14ac:dyDescent="0.2">
      <c r="D3814" s="164"/>
    </row>
    <row r="3815" spans="4:4" x14ac:dyDescent="0.2">
      <c r="D3815" s="164"/>
    </row>
    <row r="3816" spans="4:4" x14ac:dyDescent="0.2">
      <c r="D3816" s="164"/>
    </row>
    <row r="3817" spans="4:4" x14ac:dyDescent="0.2">
      <c r="D3817" s="164"/>
    </row>
    <row r="3818" spans="4:4" x14ac:dyDescent="0.2">
      <c r="D3818" s="164"/>
    </row>
    <row r="3819" spans="4:4" x14ac:dyDescent="0.2">
      <c r="D3819" s="164"/>
    </row>
    <row r="3820" spans="4:4" x14ac:dyDescent="0.2">
      <c r="D3820" s="164"/>
    </row>
    <row r="3821" spans="4:4" x14ac:dyDescent="0.2">
      <c r="D3821" s="164"/>
    </row>
    <row r="3822" spans="4:4" x14ac:dyDescent="0.2">
      <c r="D3822" s="164"/>
    </row>
    <row r="3823" spans="4:4" x14ac:dyDescent="0.2">
      <c r="D3823" s="164"/>
    </row>
    <row r="3824" spans="4:4" x14ac:dyDescent="0.2">
      <c r="D3824" s="164"/>
    </row>
    <row r="3825" spans="4:4" x14ac:dyDescent="0.2">
      <c r="D3825" s="164"/>
    </row>
    <row r="3826" spans="4:4" x14ac:dyDescent="0.2">
      <c r="D3826" s="164"/>
    </row>
    <row r="3827" spans="4:4" x14ac:dyDescent="0.2">
      <c r="D3827" s="164"/>
    </row>
    <row r="3828" spans="4:4" x14ac:dyDescent="0.2">
      <c r="D3828" s="164"/>
    </row>
    <row r="3829" spans="4:4" x14ac:dyDescent="0.2">
      <c r="D3829" s="164"/>
    </row>
    <row r="3830" spans="4:4" x14ac:dyDescent="0.2">
      <c r="D3830" s="164"/>
    </row>
    <row r="3831" spans="4:4" x14ac:dyDescent="0.2">
      <c r="D3831" s="164"/>
    </row>
    <row r="3832" spans="4:4" x14ac:dyDescent="0.2">
      <c r="D3832" s="164"/>
    </row>
    <row r="3833" spans="4:4" x14ac:dyDescent="0.2">
      <c r="D3833" s="164"/>
    </row>
    <row r="3834" spans="4:4" x14ac:dyDescent="0.2">
      <c r="D3834" s="164"/>
    </row>
    <row r="3835" spans="4:4" x14ac:dyDescent="0.2">
      <c r="D3835" s="164"/>
    </row>
    <row r="3836" spans="4:4" x14ac:dyDescent="0.2">
      <c r="D3836" s="164"/>
    </row>
    <row r="3837" spans="4:4" x14ac:dyDescent="0.2">
      <c r="D3837" s="164"/>
    </row>
    <row r="3838" spans="4:4" x14ac:dyDescent="0.2">
      <c r="D3838" s="164"/>
    </row>
    <row r="3839" spans="4:4" x14ac:dyDescent="0.2">
      <c r="D3839" s="164"/>
    </row>
    <row r="3840" spans="4:4" x14ac:dyDescent="0.2">
      <c r="D3840" s="164"/>
    </row>
    <row r="3841" spans="4:4" x14ac:dyDescent="0.2">
      <c r="D3841" s="164"/>
    </row>
    <row r="3842" spans="4:4" x14ac:dyDescent="0.2">
      <c r="D3842" s="164"/>
    </row>
    <row r="3843" spans="4:4" x14ac:dyDescent="0.2">
      <c r="D3843" s="164"/>
    </row>
    <row r="3844" spans="4:4" x14ac:dyDescent="0.2">
      <c r="D3844" s="164"/>
    </row>
    <row r="3845" spans="4:4" x14ac:dyDescent="0.2">
      <c r="D3845" s="164"/>
    </row>
    <row r="3846" spans="4:4" x14ac:dyDescent="0.2">
      <c r="D3846" s="164"/>
    </row>
    <row r="3847" spans="4:4" x14ac:dyDescent="0.2">
      <c r="D3847" s="164"/>
    </row>
    <row r="3848" spans="4:4" x14ac:dyDescent="0.2">
      <c r="D3848" s="164"/>
    </row>
    <row r="3849" spans="4:4" x14ac:dyDescent="0.2">
      <c r="D3849" s="164"/>
    </row>
    <row r="3850" spans="4:4" x14ac:dyDescent="0.2">
      <c r="D3850" s="164"/>
    </row>
    <row r="3851" spans="4:4" x14ac:dyDescent="0.2">
      <c r="D3851" s="164"/>
    </row>
    <row r="3852" spans="4:4" x14ac:dyDescent="0.2">
      <c r="D3852" s="164"/>
    </row>
    <row r="3853" spans="4:4" x14ac:dyDescent="0.2">
      <c r="D3853" s="164"/>
    </row>
    <row r="3854" spans="4:4" x14ac:dyDescent="0.2">
      <c r="D3854" s="164"/>
    </row>
    <row r="3855" spans="4:4" x14ac:dyDescent="0.2">
      <c r="D3855" s="164"/>
    </row>
    <row r="3856" spans="4:4" x14ac:dyDescent="0.2">
      <c r="D3856" s="164"/>
    </row>
    <row r="3857" spans="4:4" x14ac:dyDescent="0.2">
      <c r="D3857" s="164"/>
    </row>
    <row r="3858" spans="4:4" x14ac:dyDescent="0.2">
      <c r="D3858" s="164"/>
    </row>
    <row r="3859" spans="4:4" x14ac:dyDescent="0.2">
      <c r="D3859" s="164"/>
    </row>
    <row r="3860" spans="4:4" x14ac:dyDescent="0.2">
      <c r="D3860" s="164"/>
    </row>
    <row r="3861" spans="4:4" x14ac:dyDescent="0.2">
      <c r="D3861" s="164"/>
    </row>
    <row r="3862" spans="4:4" x14ac:dyDescent="0.2">
      <c r="D3862" s="164"/>
    </row>
    <row r="3863" spans="4:4" x14ac:dyDescent="0.2">
      <c r="D3863" s="164"/>
    </row>
    <row r="3864" spans="4:4" x14ac:dyDescent="0.2">
      <c r="D3864" s="164"/>
    </row>
    <row r="3865" spans="4:4" x14ac:dyDescent="0.2">
      <c r="D3865" s="164"/>
    </row>
    <row r="3866" spans="4:4" x14ac:dyDescent="0.2">
      <c r="D3866" s="164"/>
    </row>
    <row r="3867" spans="4:4" x14ac:dyDescent="0.2">
      <c r="D3867" s="164"/>
    </row>
    <row r="3868" spans="4:4" x14ac:dyDescent="0.2">
      <c r="D3868" s="164"/>
    </row>
    <row r="3869" spans="4:4" x14ac:dyDescent="0.2">
      <c r="D3869" s="164"/>
    </row>
    <row r="3870" spans="4:4" x14ac:dyDescent="0.2">
      <c r="D3870" s="164"/>
    </row>
    <row r="3871" spans="4:4" x14ac:dyDescent="0.2">
      <c r="D3871" s="164"/>
    </row>
    <row r="3872" spans="4:4" x14ac:dyDescent="0.2">
      <c r="D3872" s="164"/>
    </row>
    <row r="3873" spans="4:4" x14ac:dyDescent="0.2">
      <c r="D3873" s="164"/>
    </row>
    <row r="3874" spans="4:4" x14ac:dyDescent="0.2">
      <c r="D3874" s="164"/>
    </row>
    <row r="3875" spans="4:4" x14ac:dyDescent="0.2">
      <c r="D3875" s="164"/>
    </row>
    <row r="3876" spans="4:4" x14ac:dyDescent="0.2">
      <c r="D3876" s="164"/>
    </row>
    <row r="3877" spans="4:4" x14ac:dyDescent="0.2">
      <c r="D3877" s="164"/>
    </row>
    <row r="3878" spans="4:4" x14ac:dyDescent="0.2">
      <c r="D3878" s="164"/>
    </row>
    <row r="3879" spans="4:4" x14ac:dyDescent="0.2">
      <c r="D3879" s="164"/>
    </row>
    <row r="3880" spans="4:4" x14ac:dyDescent="0.2">
      <c r="D3880" s="164"/>
    </row>
    <row r="3881" spans="4:4" x14ac:dyDescent="0.2">
      <c r="D3881" s="164"/>
    </row>
    <row r="3882" spans="4:4" x14ac:dyDescent="0.2">
      <c r="D3882" s="164"/>
    </row>
    <row r="3883" spans="4:4" x14ac:dyDescent="0.2">
      <c r="D3883" s="164"/>
    </row>
    <row r="3884" spans="4:4" x14ac:dyDescent="0.2">
      <c r="D3884" s="164"/>
    </row>
    <row r="3885" spans="4:4" x14ac:dyDescent="0.2">
      <c r="D3885" s="164"/>
    </row>
    <row r="3886" spans="4:4" x14ac:dyDescent="0.2">
      <c r="D3886" s="164"/>
    </row>
    <row r="3887" spans="4:4" x14ac:dyDescent="0.2">
      <c r="D3887" s="164"/>
    </row>
    <row r="3888" spans="4:4" x14ac:dyDescent="0.2">
      <c r="D3888" s="164"/>
    </row>
    <row r="3889" spans="4:4" x14ac:dyDescent="0.2">
      <c r="D3889" s="164"/>
    </row>
    <row r="3890" spans="4:4" x14ac:dyDescent="0.2">
      <c r="D3890" s="164"/>
    </row>
    <row r="3891" spans="4:4" x14ac:dyDescent="0.2">
      <c r="D3891" s="164"/>
    </row>
    <row r="3892" spans="4:4" x14ac:dyDescent="0.2">
      <c r="D3892" s="164"/>
    </row>
    <row r="3893" spans="4:4" x14ac:dyDescent="0.2">
      <c r="D3893" s="164"/>
    </row>
    <row r="3894" spans="4:4" x14ac:dyDescent="0.2">
      <c r="D3894" s="164"/>
    </row>
    <row r="3895" spans="4:4" x14ac:dyDescent="0.2">
      <c r="D3895" s="164"/>
    </row>
    <row r="3896" spans="4:4" x14ac:dyDescent="0.2">
      <c r="D3896" s="164"/>
    </row>
    <row r="3897" spans="4:4" x14ac:dyDescent="0.2">
      <c r="D3897" s="164"/>
    </row>
    <row r="3898" spans="4:4" x14ac:dyDescent="0.2">
      <c r="D3898" s="164"/>
    </row>
    <row r="3899" spans="4:4" x14ac:dyDescent="0.2">
      <c r="D3899" s="164"/>
    </row>
    <row r="3900" spans="4:4" x14ac:dyDescent="0.2">
      <c r="D3900" s="164"/>
    </row>
    <row r="3901" spans="4:4" x14ac:dyDescent="0.2">
      <c r="D3901" s="164"/>
    </row>
    <row r="3902" spans="4:4" x14ac:dyDescent="0.2">
      <c r="D3902" s="164"/>
    </row>
    <row r="3903" spans="4:4" x14ac:dyDescent="0.2">
      <c r="D3903" s="164"/>
    </row>
    <row r="3904" spans="4:4" x14ac:dyDescent="0.2">
      <c r="D3904" s="164"/>
    </row>
    <row r="3905" spans="4:4" x14ac:dyDescent="0.2">
      <c r="D3905" s="164"/>
    </row>
    <row r="3906" spans="4:4" x14ac:dyDescent="0.2">
      <c r="D3906" s="164"/>
    </row>
    <row r="3907" spans="4:4" x14ac:dyDescent="0.2">
      <c r="D3907" s="164"/>
    </row>
    <row r="3908" spans="4:4" x14ac:dyDescent="0.2">
      <c r="D3908" s="164"/>
    </row>
    <row r="3909" spans="4:4" x14ac:dyDescent="0.2">
      <c r="D3909" s="164"/>
    </row>
    <row r="3910" spans="4:4" x14ac:dyDescent="0.2">
      <c r="D3910" s="164"/>
    </row>
    <row r="3911" spans="4:4" x14ac:dyDescent="0.2">
      <c r="D3911" s="164"/>
    </row>
    <row r="3912" spans="4:4" x14ac:dyDescent="0.2">
      <c r="D3912" s="164"/>
    </row>
    <row r="3913" spans="4:4" x14ac:dyDescent="0.2">
      <c r="D3913" s="164"/>
    </row>
    <row r="3914" spans="4:4" x14ac:dyDescent="0.2">
      <c r="D3914" s="164"/>
    </row>
    <row r="3915" spans="4:4" x14ac:dyDescent="0.2">
      <c r="D3915" s="164"/>
    </row>
    <row r="3916" spans="4:4" x14ac:dyDescent="0.2">
      <c r="D3916" s="164"/>
    </row>
    <row r="3917" spans="4:4" x14ac:dyDescent="0.2">
      <c r="D3917" s="164"/>
    </row>
    <row r="3918" spans="4:4" x14ac:dyDescent="0.2">
      <c r="D3918" s="164"/>
    </row>
    <row r="3919" spans="4:4" x14ac:dyDescent="0.2">
      <c r="D3919" s="164"/>
    </row>
    <row r="3920" spans="4:4" x14ac:dyDescent="0.2">
      <c r="D3920" s="164"/>
    </row>
    <row r="3921" spans="4:4" x14ac:dyDescent="0.2">
      <c r="D3921" s="164"/>
    </row>
    <row r="3922" spans="4:4" x14ac:dyDescent="0.2">
      <c r="D3922" s="164"/>
    </row>
    <row r="3923" spans="4:4" x14ac:dyDescent="0.2">
      <c r="D3923" s="164"/>
    </row>
    <row r="3924" spans="4:4" x14ac:dyDescent="0.2">
      <c r="D3924" s="164"/>
    </row>
    <row r="3925" spans="4:4" x14ac:dyDescent="0.2">
      <c r="D3925" s="164"/>
    </row>
    <row r="3926" spans="4:4" x14ac:dyDescent="0.2">
      <c r="D3926" s="164"/>
    </row>
    <row r="3927" spans="4:4" x14ac:dyDescent="0.2">
      <c r="D3927" s="164"/>
    </row>
    <row r="3928" spans="4:4" x14ac:dyDescent="0.2">
      <c r="D3928" s="164"/>
    </row>
    <row r="3929" spans="4:4" x14ac:dyDescent="0.2">
      <c r="D3929" s="164"/>
    </row>
    <row r="3930" spans="4:4" x14ac:dyDescent="0.2">
      <c r="D3930" s="164"/>
    </row>
    <row r="3931" spans="4:4" x14ac:dyDescent="0.2">
      <c r="D3931" s="164"/>
    </row>
    <row r="3932" spans="4:4" x14ac:dyDescent="0.2">
      <c r="D3932" s="164"/>
    </row>
    <row r="3933" spans="4:4" x14ac:dyDescent="0.2">
      <c r="D3933" s="164"/>
    </row>
    <row r="3934" spans="4:4" x14ac:dyDescent="0.2">
      <c r="D3934" s="164"/>
    </row>
    <row r="3935" spans="4:4" x14ac:dyDescent="0.2">
      <c r="D3935" s="164"/>
    </row>
    <row r="3936" spans="4:4" x14ac:dyDescent="0.2">
      <c r="D3936" s="164"/>
    </row>
    <row r="3937" spans="4:4" x14ac:dyDescent="0.2">
      <c r="D3937" s="164"/>
    </row>
    <row r="3938" spans="4:4" x14ac:dyDescent="0.2">
      <c r="D3938" s="164"/>
    </row>
    <row r="3939" spans="4:4" x14ac:dyDescent="0.2">
      <c r="D3939" s="164"/>
    </row>
    <row r="3940" spans="4:4" x14ac:dyDescent="0.2">
      <c r="D3940" s="164"/>
    </row>
    <row r="3941" spans="4:4" x14ac:dyDescent="0.2">
      <c r="D3941" s="164"/>
    </row>
    <row r="3942" spans="4:4" x14ac:dyDescent="0.2">
      <c r="D3942" s="164"/>
    </row>
    <row r="3943" spans="4:4" x14ac:dyDescent="0.2">
      <c r="D3943" s="164"/>
    </row>
    <row r="3944" spans="4:4" x14ac:dyDescent="0.2">
      <c r="D3944" s="164"/>
    </row>
    <row r="3945" spans="4:4" x14ac:dyDescent="0.2">
      <c r="D3945" s="164"/>
    </row>
    <row r="3946" spans="4:4" x14ac:dyDescent="0.2">
      <c r="D3946" s="164"/>
    </row>
    <row r="3947" spans="4:4" x14ac:dyDescent="0.2">
      <c r="D3947" s="164"/>
    </row>
    <row r="3948" spans="4:4" x14ac:dyDescent="0.2">
      <c r="D3948" s="164"/>
    </row>
    <row r="3949" spans="4:4" x14ac:dyDescent="0.2">
      <c r="D3949" s="164"/>
    </row>
    <row r="3950" spans="4:4" x14ac:dyDescent="0.2">
      <c r="D3950" s="164"/>
    </row>
    <row r="3951" spans="4:4" x14ac:dyDescent="0.2">
      <c r="D3951" s="164"/>
    </row>
    <row r="3952" spans="4:4" x14ac:dyDescent="0.2">
      <c r="D3952" s="164"/>
    </row>
    <row r="3953" spans="4:4" x14ac:dyDescent="0.2">
      <c r="D3953" s="164"/>
    </row>
    <row r="3954" spans="4:4" x14ac:dyDescent="0.2">
      <c r="D3954" s="164"/>
    </row>
    <row r="3955" spans="4:4" x14ac:dyDescent="0.2">
      <c r="D3955" s="164"/>
    </row>
    <row r="3956" spans="4:4" x14ac:dyDescent="0.2">
      <c r="D3956" s="164"/>
    </row>
    <row r="3957" spans="4:4" x14ac:dyDescent="0.2">
      <c r="D3957" s="164"/>
    </row>
    <row r="3958" spans="4:4" x14ac:dyDescent="0.2">
      <c r="D3958" s="164"/>
    </row>
    <row r="3959" spans="4:4" x14ac:dyDescent="0.2">
      <c r="D3959" s="164"/>
    </row>
    <row r="3960" spans="4:4" x14ac:dyDescent="0.2">
      <c r="D3960" s="164"/>
    </row>
    <row r="3961" spans="4:4" x14ac:dyDescent="0.2">
      <c r="D3961" s="164"/>
    </row>
    <row r="3962" spans="4:4" x14ac:dyDescent="0.2">
      <c r="D3962" s="164"/>
    </row>
    <row r="3963" spans="4:4" x14ac:dyDescent="0.2">
      <c r="D3963" s="164"/>
    </row>
    <row r="3964" spans="4:4" x14ac:dyDescent="0.2">
      <c r="D3964" s="164"/>
    </row>
    <row r="3965" spans="4:4" x14ac:dyDescent="0.2">
      <c r="D3965" s="164"/>
    </row>
    <row r="3966" spans="4:4" x14ac:dyDescent="0.2">
      <c r="D3966" s="164"/>
    </row>
    <row r="3967" spans="4:4" x14ac:dyDescent="0.2">
      <c r="D3967" s="164"/>
    </row>
    <row r="3968" spans="4:4" x14ac:dyDescent="0.2">
      <c r="D3968" s="164"/>
    </row>
    <row r="3969" spans="4:4" x14ac:dyDescent="0.2">
      <c r="D3969" s="164"/>
    </row>
    <row r="3970" spans="4:4" x14ac:dyDescent="0.2">
      <c r="D3970" s="164"/>
    </row>
    <row r="3971" spans="4:4" x14ac:dyDescent="0.2">
      <c r="D3971" s="164"/>
    </row>
    <row r="3972" spans="4:4" x14ac:dyDescent="0.2">
      <c r="D3972" s="164"/>
    </row>
    <row r="3973" spans="4:4" x14ac:dyDescent="0.2">
      <c r="D3973" s="164"/>
    </row>
    <row r="3974" spans="4:4" x14ac:dyDescent="0.2">
      <c r="D3974" s="164"/>
    </row>
    <row r="3975" spans="4:4" x14ac:dyDescent="0.2">
      <c r="D3975" s="164"/>
    </row>
    <row r="3976" spans="4:4" x14ac:dyDescent="0.2">
      <c r="D3976" s="164"/>
    </row>
    <row r="3977" spans="4:4" x14ac:dyDescent="0.2">
      <c r="D3977" s="164"/>
    </row>
    <row r="3978" spans="4:4" x14ac:dyDescent="0.2">
      <c r="D3978" s="164"/>
    </row>
    <row r="3979" spans="4:4" x14ac:dyDescent="0.2">
      <c r="D3979" s="164"/>
    </row>
    <row r="3980" spans="4:4" x14ac:dyDescent="0.2">
      <c r="D3980" s="164"/>
    </row>
    <row r="3981" spans="4:4" x14ac:dyDescent="0.2">
      <c r="D3981" s="164"/>
    </row>
    <row r="3982" spans="4:4" x14ac:dyDescent="0.2">
      <c r="D3982" s="164"/>
    </row>
    <row r="3983" spans="4:4" x14ac:dyDescent="0.2">
      <c r="D3983" s="164"/>
    </row>
    <row r="3984" spans="4:4" x14ac:dyDescent="0.2">
      <c r="D3984" s="164"/>
    </row>
    <row r="3985" spans="4:4" x14ac:dyDescent="0.2">
      <c r="D3985" s="164"/>
    </row>
    <row r="3986" spans="4:4" x14ac:dyDescent="0.2">
      <c r="D3986" s="164"/>
    </row>
    <row r="3987" spans="4:4" x14ac:dyDescent="0.2">
      <c r="D3987" s="164"/>
    </row>
    <row r="3988" spans="4:4" x14ac:dyDescent="0.2">
      <c r="D3988" s="164"/>
    </row>
    <row r="3989" spans="4:4" x14ac:dyDescent="0.2">
      <c r="D3989" s="164"/>
    </row>
    <row r="3990" spans="4:4" x14ac:dyDescent="0.2">
      <c r="D3990" s="164"/>
    </row>
    <row r="3991" spans="4:4" x14ac:dyDescent="0.2">
      <c r="D3991" s="164"/>
    </row>
    <row r="3992" spans="4:4" x14ac:dyDescent="0.2">
      <c r="D3992" s="164"/>
    </row>
    <row r="3993" spans="4:4" x14ac:dyDescent="0.2">
      <c r="D3993" s="164"/>
    </row>
    <row r="3994" spans="4:4" x14ac:dyDescent="0.2">
      <c r="D3994" s="164"/>
    </row>
    <row r="3995" spans="4:4" x14ac:dyDescent="0.2">
      <c r="D3995" s="164"/>
    </row>
    <row r="3996" spans="4:4" x14ac:dyDescent="0.2">
      <c r="D3996" s="164"/>
    </row>
    <row r="3997" spans="4:4" x14ac:dyDescent="0.2">
      <c r="D3997" s="164"/>
    </row>
    <row r="3998" spans="4:4" x14ac:dyDescent="0.2">
      <c r="D3998" s="164"/>
    </row>
    <row r="3999" spans="4:4" x14ac:dyDescent="0.2">
      <c r="D3999" s="164"/>
    </row>
    <row r="4000" spans="4:4" x14ac:dyDescent="0.2">
      <c r="D4000" s="164"/>
    </row>
    <row r="4001" spans="4:4" x14ac:dyDescent="0.2">
      <c r="D4001" s="164"/>
    </row>
    <row r="4002" spans="4:4" x14ac:dyDescent="0.2">
      <c r="D4002" s="164"/>
    </row>
    <row r="4003" spans="4:4" x14ac:dyDescent="0.2">
      <c r="D4003" s="164"/>
    </row>
    <row r="4004" spans="4:4" x14ac:dyDescent="0.2">
      <c r="D4004" s="164"/>
    </row>
    <row r="4005" spans="4:4" x14ac:dyDescent="0.2">
      <c r="D4005" s="164"/>
    </row>
    <row r="4006" spans="4:4" x14ac:dyDescent="0.2">
      <c r="D4006" s="164"/>
    </row>
    <row r="4007" spans="4:4" x14ac:dyDescent="0.2">
      <c r="D4007" s="164"/>
    </row>
    <row r="4008" spans="4:4" x14ac:dyDescent="0.2">
      <c r="D4008" s="164"/>
    </row>
    <row r="4009" spans="4:4" x14ac:dyDescent="0.2">
      <c r="D4009" s="164"/>
    </row>
    <row r="4010" spans="4:4" x14ac:dyDescent="0.2">
      <c r="D4010" s="164"/>
    </row>
    <row r="4011" spans="4:4" x14ac:dyDescent="0.2">
      <c r="D4011" s="164"/>
    </row>
    <row r="4012" spans="4:4" x14ac:dyDescent="0.2">
      <c r="D4012" s="164"/>
    </row>
    <row r="4013" spans="4:4" x14ac:dyDescent="0.2">
      <c r="D4013" s="164"/>
    </row>
    <row r="4014" spans="4:4" x14ac:dyDescent="0.2">
      <c r="D4014" s="164"/>
    </row>
    <row r="4015" spans="4:4" x14ac:dyDescent="0.2">
      <c r="D4015" s="164"/>
    </row>
    <row r="4016" spans="4:4" x14ac:dyDescent="0.2">
      <c r="D4016" s="164"/>
    </row>
    <row r="4017" spans="4:4" x14ac:dyDescent="0.2">
      <c r="D4017" s="164"/>
    </row>
    <row r="4018" spans="4:4" x14ac:dyDescent="0.2">
      <c r="D4018" s="164"/>
    </row>
    <row r="4019" spans="4:4" x14ac:dyDescent="0.2">
      <c r="D4019" s="164"/>
    </row>
    <row r="4020" spans="4:4" x14ac:dyDescent="0.2">
      <c r="D4020" s="164"/>
    </row>
    <row r="4021" spans="4:4" x14ac:dyDescent="0.2">
      <c r="D4021" s="164"/>
    </row>
    <row r="4022" spans="4:4" x14ac:dyDescent="0.2">
      <c r="D4022" s="164"/>
    </row>
    <row r="4023" spans="4:4" x14ac:dyDescent="0.2">
      <c r="D4023" s="164"/>
    </row>
    <row r="4024" spans="4:4" x14ac:dyDescent="0.2">
      <c r="D4024" s="164"/>
    </row>
    <row r="4025" spans="4:4" x14ac:dyDescent="0.2">
      <c r="D4025" s="164"/>
    </row>
    <row r="4026" spans="4:4" x14ac:dyDescent="0.2">
      <c r="D4026" s="164"/>
    </row>
    <row r="4027" spans="4:4" x14ac:dyDescent="0.2">
      <c r="D4027" s="164"/>
    </row>
    <row r="4028" spans="4:4" x14ac:dyDescent="0.2">
      <c r="D4028" s="164"/>
    </row>
    <row r="4029" spans="4:4" x14ac:dyDescent="0.2">
      <c r="D4029" s="164"/>
    </row>
    <row r="4030" spans="4:4" x14ac:dyDescent="0.2">
      <c r="D4030" s="164"/>
    </row>
    <row r="4031" spans="4:4" x14ac:dyDescent="0.2">
      <c r="D4031" s="164"/>
    </row>
    <row r="4032" spans="4:4" x14ac:dyDescent="0.2">
      <c r="D4032" s="164"/>
    </row>
    <row r="4033" spans="4:4" x14ac:dyDescent="0.2">
      <c r="D4033" s="164"/>
    </row>
    <row r="4034" spans="4:4" x14ac:dyDescent="0.2">
      <c r="D4034" s="164"/>
    </row>
    <row r="4035" spans="4:4" x14ac:dyDescent="0.2">
      <c r="D4035" s="164"/>
    </row>
    <row r="4036" spans="4:4" x14ac:dyDescent="0.2">
      <c r="D4036" s="164"/>
    </row>
    <row r="4037" spans="4:4" x14ac:dyDescent="0.2">
      <c r="D4037" s="164"/>
    </row>
    <row r="4038" spans="4:4" x14ac:dyDescent="0.2">
      <c r="D4038" s="164"/>
    </row>
    <row r="4039" spans="4:4" x14ac:dyDescent="0.2">
      <c r="D4039" s="164"/>
    </row>
    <row r="4040" spans="4:4" x14ac:dyDescent="0.2">
      <c r="D4040" s="164"/>
    </row>
    <row r="4041" spans="4:4" x14ac:dyDescent="0.2">
      <c r="D4041" s="164"/>
    </row>
    <row r="4042" spans="4:4" x14ac:dyDescent="0.2">
      <c r="D4042" s="164"/>
    </row>
    <row r="4043" spans="4:4" x14ac:dyDescent="0.2">
      <c r="D4043" s="164"/>
    </row>
    <row r="4044" spans="4:4" x14ac:dyDescent="0.2">
      <c r="D4044" s="164"/>
    </row>
    <row r="4045" spans="4:4" x14ac:dyDescent="0.2">
      <c r="D4045" s="164"/>
    </row>
    <row r="4046" spans="4:4" x14ac:dyDescent="0.2">
      <c r="D4046" s="164"/>
    </row>
    <row r="4047" spans="4:4" x14ac:dyDescent="0.2">
      <c r="D4047" s="164"/>
    </row>
    <row r="4048" spans="4:4" x14ac:dyDescent="0.2">
      <c r="D4048" s="164"/>
    </row>
    <row r="4049" spans="4:4" x14ac:dyDescent="0.2">
      <c r="D4049" s="164"/>
    </row>
    <row r="4050" spans="4:4" x14ac:dyDescent="0.2">
      <c r="D4050" s="164"/>
    </row>
    <row r="4051" spans="4:4" x14ac:dyDescent="0.2">
      <c r="D4051" s="164"/>
    </row>
    <row r="4052" spans="4:4" x14ac:dyDescent="0.2">
      <c r="D4052" s="164"/>
    </row>
    <row r="4053" spans="4:4" x14ac:dyDescent="0.2">
      <c r="D4053" s="164"/>
    </row>
    <row r="4054" spans="4:4" x14ac:dyDescent="0.2">
      <c r="D4054" s="164"/>
    </row>
    <row r="4055" spans="4:4" x14ac:dyDescent="0.2">
      <c r="D4055" s="164"/>
    </row>
    <row r="4056" spans="4:4" x14ac:dyDescent="0.2">
      <c r="D4056" s="164"/>
    </row>
    <row r="4057" spans="4:4" x14ac:dyDescent="0.2">
      <c r="D4057" s="164"/>
    </row>
    <row r="4058" spans="4:4" x14ac:dyDescent="0.2">
      <c r="D4058" s="164"/>
    </row>
    <row r="4059" spans="4:4" x14ac:dyDescent="0.2">
      <c r="D4059" s="164"/>
    </row>
    <row r="4060" spans="4:4" x14ac:dyDescent="0.2">
      <c r="D4060" s="164"/>
    </row>
    <row r="4061" spans="4:4" x14ac:dyDescent="0.2">
      <c r="D4061" s="164"/>
    </row>
    <row r="4062" spans="4:4" x14ac:dyDescent="0.2">
      <c r="D4062" s="164"/>
    </row>
    <row r="4063" spans="4:4" x14ac:dyDescent="0.2">
      <c r="D4063" s="164"/>
    </row>
    <row r="4064" spans="4:4" x14ac:dyDescent="0.2">
      <c r="D4064" s="164"/>
    </row>
    <row r="4065" spans="4:4" x14ac:dyDescent="0.2">
      <c r="D4065" s="164"/>
    </row>
    <row r="4066" spans="4:4" x14ac:dyDescent="0.2">
      <c r="D4066" s="164"/>
    </row>
    <row r="4067" spans="4:4" x14ac:dyDescent="0.2">
      <c r="D4067" s="164"/>
    </row>
    <row r="4068" spans="4:4" x14ac:dyDescent="0.2">
      <c r="D4068" s="164"/>
    </row>
    <row r="4069" spans="4:4" x14ac:dyDescent="0.2">
      <c r="D4069" s="164"/>
    </row>
    <row r="4070" spans="4:4" x14ac:dyDescent="0.2">
      <c r="D4070" s="164"/>
    </row>
    <row r="4071" spans="4:4" x14ac:dyDescent="0.2">
      <c r="D4071" s="164"/>
    </row>
    <row r="4072" spans="4:4" x14ac:dyDescent="0.2">
      <c r="D4072" s="164"/>
    </row>
    <row r="4073" spans="4:4" x14ac:dyDescent="0.2">
      <c r="D4073" s="164"/>
    </row>
    <row r="4074" spans="4:4" x14ac:dyDescent="0.2">
      <c r="D4074" s="164"/>
    </row>
    <row r="4075" spans="4:4" x14ac:dyDescent="0.2">
      <c r="D4075" s="164"/>
    </row>
    <row r="4076" spans="4:4" x14ac:dyDescent="0.2">
      <c r="D4076" s="164"/>
    </row>
    <row r="4077" spans="4:4" x14ac:dyDescent="0.2">
      <c r="D4077" s="164"/>
    </row>
    <row r="4078" spans="4:4" x14ac:dyDescent="0.2">
      <c r="D4078" s="164"/>
    </row>
    <row r="4079" spans="4:4" x14ac:dyDescent="0.2">
      <c r="D4079" s="164"/>
    </row>
    <row r="4080" spans="4:4" x14ac:dyDescent="0.2">
      <c r="D4080" s="164"/>
    </row>
    <row r="4081" spans="4:4" x14ac:dyDescent="0.2">
      <c r="D4081" s="164"/>
    </row>
    <row r="4082" spans="4:4" x14ac:dyDescent="0.2">
      <c r="D4082" s="164"/>
    </row>
    <row r="4083" spans="4:4" x14ac:dyDescent="0.2">
      <c r="D4083" s="164"/>
    </row>
    <row r="4084" spans="4:4" x14ac:dyDescent="0.2">
      <c r="D4084" s="164"/>
    </row>
    <row r="4085" spans="4:4" x14ac:dyDescent="0.2">
      <c r="D4085" s="164"/>
    </row>
    <row r="4086" spans="4:4" x14ac:dyDescent="0.2">
      <c r="D4086" s="164"/>
    </row>
    <row r="4087" spans="4:4" x14ac:dyDescent="0.2">
      <c r="D4087" s="164"/>
    </row>
    <row r="4088" spans="4:4" x14ac:dyDescent="0.2">
      <c r="D4088" s="164"/>
    </row>
    <row r="4089" spans="4:4" x14ac:dyDescent="0.2">
      <c r="D4089" s="164"/>
    </row>
    <row r="4090" spans="4:4" x14ac:dyDescent="0.2">
      <c r="D4090" s="164"/>
    </row>
    <row r="4091" spans="4:4" x14ac:dyDescent="0.2">
      <c r="D4091" s="164"/>
    </row>
    <row r="4092" spans="4:4" x14ac:dyDescent="0.2">
      <c r="D4092" s="164"/>
    </row>
    <row r="4093" spans="4:4" x14ac:dyDescent="0.2">
      <c r="D4093" s="164"/>
    </row>
    <row r="4094" spans="4:4" x14ac:dyDescent="0.2">
      <c r="D4094" s="164"/>
    </row>
    <row r="4095" spans="4:4" x14ac:dyDescent="0.2">
      <c r="D4095" s="164"/>
    </row>
    <row r="4096" spans="4:4" x14ac:dyDescent="0.2">
      <c r="D4096" s="164"/>
    </row>
    <row r="4097" spans="4:4" x14ac:dyDescent="0.2">
      <c r="D4097" s="164"/>
    </row>
    <row r="4098" spans="4:4" x14ac:dyDescent="0.2">
      <c r="D4098" s="164"/>
    </row>
    <row r="4099" spans="4:4" x14ac:dyDescent="0.2">
      <c r="D4099" s="164"/>
    </row>
    <row r="4100" spans="4:4" x14ac:dyDescent="0.2">
      <c r="D4100" s="164"/>
    </row>
    <row r="4101" spans="4:4" x14ac:dyDescent="0.2">
      <c r="D4101" s="164"/>
    </row>
    <row r="4102" spans="4:4" x14ac:dyDescent="0.2">
      <c r="D4102" s="164"/>
    </row>
    <row r="4103" spans="4:4" x14ac:dyDescent="0.2">
      <c r="D4103" s="164"/>
    </row>
    <row r="4104" spans="4:4" x14ac:dyDescent="0.2">
      <c r="D4104" s="164"/>
    </row>
    <row r="4105" spans="4:4" x14ac:dyDescent="0.2">
      <c r="D4105" s="164"/>
    </row>
    <row r="4106" spans="4:4" x14ac:dyDescent="0.2">
      <c r="D4106" s="164"/>
    </row>
    <row r="4107" spans="4:4" x14ac:dyDescent="0.2">
      <c r="D4107" s="164"/>
    </row>
    <row r="4108" spans="4:4" x14ac:dyDescent="0.2">
      <c r="D4108" s="164"/>
    </row>
    <row r="4109" spans="4:4" x14ac:dyDescent="0.2">
      <c r="D4109" s="164"/>
    </row>
    <row r="4110" spans="4:4" x14ac:dyDescent="0.2">
      <c r="D4110" s="164"/>
    </row>
    <row r="4111" spans="4:4" x14ac:dyDescent="0.2">
      <c r="D4111" s="164"/>
    </row>
    <row r="4112" spans="4:4" x14ac:dyDescent="0.2">
      <c r="D4112" s="164"/>
    </row>
    <row r="4113" spans="4:4" x14ac:dyDescent="0.2">
      <c r="D4113" s="164"/>
    </row>
    <row r="4114" spans="4:4" x14ac:dyDescent="0.2">
      <c r="D4114" s="164"/>
    </row>
    <row r="4115" spans="4:4" x14ac:dyDescent="0.2">
      <c r="D4115" s="164"/>
    </row>
    <row r="4116" spans="4:4" x14ac:dyDescent="0.2">
      <c r="D4116" s="164"/>
    </row>
    <row r="4117" spans="4:4" x14ac:dyDescent="0.2">
      <c r="D4117" s="164"/>
    </row>
    <row r="4118" spans="4:4" x14ac:dyDescent="0.2">
      <c r="D4118" s="164"/>
    </row>
    <row r="4119" spans="4:4" x14ac:dyDescent="0.2">
      <c r="D4119" s="164"/>
    </row>
    <row r="4120" spans="4:4" x14ac:dyDescent="0.2">
      <c r="D4120" s="164"/>
    </row>
    <row r="4121" spans="4:4" x14ac:dyDescent="0.2">
      <c r="D4121" s="164"/>
    </row>
    <row r="4122" spans="4:4" x14ac:dyDescent="0.2">
      <c r="D4122" s="164"/>
    </row>
    <row r="4123" spans="4:4" x14ac:dyDescent="0.2">
      <c r="D4123" s="164"/>
    </row>
    <row r="4124" spans="4:4" x14ac:dyDescent="0.2">
      <c r="D4124" s="164"/>
    </row>
    <row r="4125" spans="4:4" x14ac:dyDescent="0.2">
      <c r="D4125" s="164"/>
    </row>
    <row r="4126" spans="4:4" x14ac:dyDescent="0.2">
      <c r="D4126" s="164"/>
    </row>
    <row r="4127" spans="4:4" x14ac:dyDescent="0.2">
      <c r="D4127" s="164"/>
    </row>
    <row r="4128" spans="4:4" x14ac:dyDescent="0.2">
      <c r="D4128" s="164"/>
    </row>
    <row r="4129" spans="4:4" x14ac:dyDescent="0.2">
      <c r="D4129" s="164"/>
    </row>
    <row r="4130" spans="4:4" x14ac:dyDescent="0.2">
      <c r="D4130" s="164"/>
    </row>
    <row r="4131" spans="4:4" x14ac:dyDescent="0.2">
      <c r="D4131" s="164"/>
    </row>
    <row r="4132" spans="4:4" x14ac:dyDescent="0.2">
      <c r="D4132" s="164"/>
    </row>
    <row r="4133" spans="4:4" x14ac:dyDescent="0.2">
      <c r="D4133" s="164"/>
    </row>
    <row r="4134" spans="4:4" x14ac:dyDescent="0.2">
      <c r="D4134" s="164"/>
    </row>
    <row r="4135" spans="4:4" x14ac:dyDescent="0.2">
      <c r="D4135" s="164"/>
    </row>
    <row r="4136" spans="4:4" x14ac:dyDescent="0.2">
      <c r="D4136" s="164"/>
    </row>
    <row r="4137" spans="4:4" x14ac:dyDescent="0.2">
      <c r="D4137" s="164"/>
    </row>
    <row r="4138" spans="4:4" x14ac:dyDescent="0.2">
      <c r="D4138" s="164"/>
    </row>
    <row r="4139" spans="4:4" x14ac:dyDescent="0.2">
      <c r="D4139" s="164"/>
    </row>
    <row r="4140" spans="4:4" x14ac:dyDescent="0.2">
      <c r="D4140" s="164"/>
    </row>
    <row r="4141" spans="4:4" x14ac:dyDescent="0.2">
      <c r="D4141" s="164"/>
    </row>
    <row r="4142" spans="4:4" x14ac:dyDescent="0.2">
      <c r="D4142" s="164"/>
    </row>
    <row r="4143" spans="4:4" x14ac:dyDescent="0.2">
      <c r="D4143" s="164"/>
    </row>
    <row r="4144" spans="4:4" x14ac:dyDescent="0.2">
      <c r="D4144" s="164"/>
    </row>
    <row r="4145" spans="4:4" x14ac:dyDescent="0.2">
      <c r="D4145" s="164"/>
    </row>
    <row r="4146" spans="4:4" x14ac:dyDescent="0.2">
      <c r="D4146" s="164"/>
    </row>
    <row r="4147" spans="4:4" x14ac:dyDescent="0.2">
      <c r="D4147" s="164"/>
    </row>
    <row r="4148" spans="4:4" x14ac:dyDescent="0.2">
      <c r="D4148" s="164"/>
    </row>
    <row r="4149" spans="4:4" x14ac:dyDescent="0.2">
      <c r="D4149" s="164"/>
    </row>
    <row r="4150" spans="4:4" x14ac:dyDescent="0.2">
      <c r="D4150" s="164"/>
    </row>
    <row r="4151" spans="4:4" x14ac:dyDescent="0.2">
      <c r="D4151" s="164"/>
    </row>
    <row r="4152" spans="4:4" x14ac:dyDescent="0.2">
      <c r="D4152" s="164"/>
    </row>
    <row r="4153" spans="4:4" x14ac:dyDescent="0.2">
      <c r="D4153" s="164"/>
    </row>
    <row r="4154" spans="4:4" x14ac:dyDescent="0.2">
      <c r="D4154" s="164"/>
    </row>
    <row r="4155" spans="4:4" x14ac:dyDescent="0.2">
      <c r="D4155" s="164"/>
    </row>
    <row r="4156" spans="4:4" x14ac:dyDescent="0.2">
      <c r="D4156" s="164"/>
    </row>
    <row r="4157" spans="4:4" x14ac:dyDescent="0.2">
      <c r="D4157" s="164"/>
    </row>
    <row r="4158" spans="4:4" x14ac:dyDescent="0.2">
      <c r="D4158" s="164"/>
    </row>
    <row r="4159" spans="4:4" x14ac:dyDescent="0.2">
      <c r="D4159" s="164"/>
    </row>
    <row r="4160" spans="4:4" x14ac:dyDescent="0.2">
      <c r="D4160" s="164"/>
    </row>
    <row r="4161" spans="4:4" x14ac:dyDescent="0.2">
      <c r="D4161" s="164"/>
    </row>
    <row r="4162" spans="4:4" x14ac:dyDescent="0.2">
      <c r="D4162" s="164"/>
    </row>
    <row r="4163" spans="4:4" x14ac:dyDescent="0.2">
      <c r="D4163" s="164"/>
    </row>
    <row r="4164" spans="4:4" x14ac:dyDescent="0.2">
      <c r="D4164" s="164"/>
    </row>
    <row r="4165" spans="4:4" x14ac:dyDescent="0.2">
      <c r="D4165" s="164"/>
    </row>
    <row r="4166" spans="4:4" x14ac:dyDescent="0.2">
      <c r="D4166" s="164"/>
    </row>
    <row r="4167" spans="4:4" x14ac:dyDescent="0.2">
      <c r="D4167" s="164"/>
    </row>
    <row r="4168" spans="4:4" x14ac:dyDescent="0.2">
      <c r="D4168" s="164"/>
    </row>
    <row r="4169" spans="4:4" x14ac:dyDescent="0.2">
      <c r="D4169" s="164"/>
    </row>
    <row r="4170" spans="4:4" x14ac:dyDescent="0.2">
      <c r="D4170" s="164"/>
    </row>
    <row r="4171" spans="4:4" x14ac:dyDescent="0.2">
      <c r="D4171" s="164"/>
    </row>
    <row r="4172" spans="4:4" x14ac:dyDescent="0.2">
      <c r="D4172" s="164"/>
    </row>
    <row r="4173" spans="4:4" x14ac:dyDescent="0.2">
      <c r="D4173" s="164"/>
    </row>
    <row r="4174" spans="4:4" x14ac:dyDescent="0.2">
      <c r="D4174" s="164"/>
    </row>
    <row r="4175" spans="4:4" x14ac:dyDescent="0.2">
      <c r="D4175" s="164"/>
    </row>
    <row r="4176" spans="4:4" x14ac:dyDescent="0.2">
      <c r="D4176" s="164"/>
    </row>
    <row r="4177" spans="4:4" x14ac:dyDescent="0.2">
      <c r="D4177" s="164"/>
    </row>
    <row r="4178" spans="4:4" x14ac:dyDescent="0.2">
      <c r="D4178" s="164"/>
    </row>
    <row r="4179" spans="4:4" x14ac:dyDescent="0.2">
      <c r="D4179" s="164"/>
    </row>
    <row r="4180" spans="4:4" x14ac:dyDescent="0.2">
      <c r="D4180" s="164"/>
    </row>
    <row r="4181" spans="4:4" x14ac:dyDescent="0.2">
      <c r="D4181" s="164"/>
    </row>
    <row r="4182" spans="4:4" x14ac:dyDescent="0.2">
      <c r="D4182" s="164"/>
    </row>
    <row r="4183" spans="4:4" x14ac:dyDescent="0.2">
      <c r="D4183" s="164"/>
    </row>
    <row r="4184" spans="4:4" x14ac:dyDescent="0.2">
      <c r="D4184" s="164"/>
    </row>
    <row r="4185" spans="4:4" x14ac:dyDescent="0.2">
      <c r="D4185" s="164"/>
    </row>
    <row r="4186" spans="4:4" x14ac:dyDescent="0.2">
      <c r="D4186" s="164"/>
    </row>
    <row r="4187" spans="4:4" x14ac:dyDescent="0.2">
      <c r="D4187" s="164"/>
    </row>
    <row r="4188" spans="4:4" x14ac:dyDescent="0.2">
      <c r="D4188" s="164"/>
    </row>
    <row r="4189" spans="4:4" x14ac:dyDescent="0.2">
      <c r="D4189" s="164"/>
    </row>
    <row r="4190" spans="4:4" x14ac:dyDescent="0.2">
      <c r="D4190" s="164"/>
    </row>
    <row r="4191" spans="4:4" x14ac:dyDescent="0.2">
      <c r="D4191" s="164"/>
    </row>
    <row r="4192" spans="4:4" x14ac:dyDescent="0.2">
      <c r="D4192" s="164"/>
    </row>
    <row r="4193" spans="4:4" x14ac:dyDescent="0.2">
      <c r="D4193" s="164"/>
    </row>
    <row r="4194" spans="4:4" x14ac:dyDescent="0.2">
      <c r="D4194" s="164"/>
    </row>
    <row r="4195" spans="4:4" x14ac:dyDescent="0.2">
      <c r="D4195" s="164"/>
    </row>
    <row r="4196" spans="4:4" x14ac:dyDescent="0.2">
      <c r="D4196" s="164"/>
    </row>
    <row r="4197" spans="4:4" x14ac:dyDescent="0.2">
      <c r="D4197" s="164"/>
    </row>
    <row r="4198" spans="4:4" x14ac:dyDescent="0.2">
      <c r="D4198" s="164"/>
    </row>
    <row r="4199" spans="4:4" x14ac:dyDescent="0.2">
      <c r="D4199" s="164"/>
    </row>
    <row r="4200" spans="4:4" x14ac:dyDescent="0.2">
      <c r="D4200" s="164"/>
    </row>
    <row r="4201" spans="4:4" x14ac:dyDescent="0.2">
      <c r="D4201" s="164"/>
    </row>
    <row r="4202" spans="4:4" x14ac:dyDescent="0.2">
      <c r="D4202" s="164"/>
    </row>
    <row r="4203" spans="4:4" x14ac:dyDescent="0.2">
      <c r="D4203" s="164"/>
    </row>
    <row r="4204" spans="4:4" x14ac:dyDescent="0.2">
      <c r="D4204" s="164"/>
    </row>
    <row r="4205" spans="4:4" x14ac:dyDescent="0.2">
      <c r="D4205" s="164"/>
    </row>
    <row r="4206" spans="4:4" x14ac:dyDescent="0.2">
      <c r="D4206" s="164"/>
    </row>
    <row r="4207" spans="4:4" x14ac:dyDescent="0.2">
      <c r="D4207" s="164"/>
    </row>
    <row r="4208" spans="4:4" x14ac:dyDescent="0.2">
      <c r="D4208" s="164"/>
    </row>
    <row r="4209" spans="4:4" x14ac:dyDescent="0.2">
      <c r="D4209" s="164"/>
    </row>
    <row r="4210" spans="4:4" x14ac:dyDescent="0.2">
      <c r="D4210" s="164"/>
    </row>
    <row r="4211" spans="4:4" x14ac:dyDescent="0.2">
      <c r="D4211" s="164"/>
    </row>
    <row r="4212" spans="4:4" x14ac:dyDescent="0.2">
      <c r="D4212" s="164"/>
    </row>
    <row r="4213" spans="4:4" x14ac:dyDescent="0.2">
      <c r="D4213" s="164"/>
    </row>
    <row r="4214" spans="4:4" x14ac:dyDescent="0.2">
      <c r="D4214" s="164"/>
    </row>
    <row r="4215" spans="4:4" x14ac:dyDescent="0.2">
      <c r="D4215" s="164"/>
    </row>
    <row r="4216" spans="4:4" x14ac:dyDescent="0.2">
      <c r="D4216" s="164"/>
    </row>
    <row r="4217" spans="4:4" x14ac:dyDescent="0.2">
      <c r="D4217" s="164"/>
    </row>
    <row r="4218" spans="4:4" x14ac:dyDescent="0.2">
      <c r="D4218" s="164"/>
    </row>
    <row r="4219" spans="4:4" x14ac:dyDescent="0.2">
      <c r="D4219" s="164"/>
    </row>
    <row r="4220" spans="4:4" x14ac:dyDescent="0.2">
      <c r="D4220" s="164"/>
    </row>
    <row r="4221" spans="4:4" x14ac:dyDescent="0.2">
      <c r="D4221" s="164"/>
    </row>
    <row r="4222" spans="4:4" x14ac:dyDescent="0.2">
      <c r="D4222" s="164"/>
    </row>
    <row r="4223" spans="4:4" x14ac:dyDescent="0.2">
      <c r="D4223" s="164"/>
    </row>
    <row r="4224" spans="4:4" x14ac:dyDescent="0.2">
      <c r="D4224" s="164"/>
    </row>
    <row r="4225" spans="4:4" x14ac:dyDescent="0.2">
      <c r="D4225" s="164"/>
    </row>
    <row r="4226" spans="4:4" x14ac:dyDescent="0.2">
      <c r="D4226" s="164"/>
    </row>
    <row r="4227" spans="4:4" x14ac:dyDescent="0.2">
      <c r="D4227" s="164"/>
    </row>
    <row r="4228" spans="4:4" x14ac:dyDescent="0.2">
      <c r="D4228" s="164"/>
    </row>
    <row r="4229" spans="4:4" x14ac:dyDescent="0.2">
      <c r="D4229" s="164"/>
    </row>
    <row r="4230" spans="4:4" x14ac:dyDescent="0.2">
      <c r="D4230" s="164"/>
    </row>
    <row r="4231" spans="4:4" x14ac:dyDescent="0.2">
      <c r="D4231" s="164"/>
    </row>
    <row r="4232" spans="4:4" x14ac:dyDescent="0.2">
      <c r="D4232" s="164"/>
    </row>
    <row r="4233" spans="4:4" x14ac:dyDescent="0.2">
      <c r="D4233" s="164"/>
    </row>
    <row r="4234" spans="4:4" x14ac:dyDescent="0.2">
      <c r="D4234" s="164"/>
    </row>
    <row r="4235" spans="4:4" x14ac:dyDescent="0.2">
      <c r="D4235" s="164"/>
    </row>
    <row r="4236" spans="4:4" x14ac:dyDescent="0.2">
      <c r="D4236" s="164"/>
    </row>
    <row r="4237" spans="4:4" x14ac:dyDescent="0.2">
      <c r="D4237" s="164"/>
    </row>
    <row r="4238" spans="4:4" x14ac:dyDescent="0.2">
      <c r="D4238" s="164"/>
    </row>
    <row r="4239" spans="4:4" x14ac:dyDescent="0.2">
      <c r="D4239" s="164"/>
    </row>
    <row r="4240" spans="4:4" x14ac:dyDescent="0.2">
      <c r="D4240" s="164"/>
    </row>
    <row r="4241" spans="4:4" x14ac:dyDescent="0.2">
      <c r="D4241" s="164"/>
    </row>
    <row r="4242" spans="4:4" x14ac:dyDescent="0.2">
      <c r="D4242" s="164"/>
    </row>
    <row r="4243" spans="4:4" x14ac:dyDescent="0.2">
      <c r="D4243" s="164"/>
    </row>
    <row r="4244" spans="4:4" x14ac:dyDescent="0.2">
      <c r="D4244" s="164"/>
    </row>
    <row r="4245" spans="4:4" x14ac:dyDescent="0.2">
      <c r="D4245" s="164"/>
    </row>
    <row r="4246" spans="4:4" x14ac:dyDescent="0.2">
      <c r="D4246" s="164"/>
    </row>
    <row r="4247" spans="4:4" x14ac:dyDescent="0.2">
      <c r="D4247" s="164"/>
    </row>
    <row r="4248" spans="4:4" x14ac:dyDescent="0.2">
      <c r="D4248" s="164"/>
    </row>
    <row r="4249" spans="4:4" x14ac:dyDescent="0.2">
      <c r="D4249" s="164"/>
    </row>
    <row r="4250" spans="4:4" x14ac:dyDescent="0.2">
      <c r="D4250" s="164"/>
    </row>
    <row r="4251" spans="4:4" x14ac:dyDescent="0.2">
      <c r="D4251" s="164"/>
    </row>
    <row r="4252" spans="4:4" x14ac:dyDescent="0.2">
      <c r="D4252" s="164"/>
    </row>
    <row r="4253" spans="4:4" x14ac:dyDescent="0.2">
      <c r="D4253" s="164"/>
    </row>
    <row r="4254" spans="4:4" x14ac:dyDescent="0.2">
      <c r="D4254" s="164"/>
    </row>
    <row r="4255" spans="4:4" x14ac:dyDescent="0.2">
      <c r="D4255" s="164"/>
    </row>
    <row r="4256" spans="4:4" x14ac:dyDescent="0.2">
      <c r="D4256" s="164"/>
    </row>
    <row r="4257" spans="4:4" x14ac:dyDescent="0.2">
      <c r="D4257" s="164"/>
    </row>
    <row r="4258" spans="4:4" x14ac:dyDescent="0.2">
      <c r="D4258" s="164"/>
    </row>
    <row r="4259" spans="4:4" x14ac:dyDescent="0.2">
      <c r="D4259" s="164"/>
    </row>
    <row r="4260" spans="4:4" x14ac:dyDescent="0.2">
      <c r="D4260" s="164"/>
    </row>
    <row r="4261" spans="4:4" x14ac:dyDescent="0.2">
      <c r="D4261" s="164"/>
    </row>
    <row r="4262" spans="4:4" x14ac:dyDescent="0.2">
      <c r="D4262" s="164"/>
    </row>
    <row r="4263" spans="4:4" x14ac:dyDescent="0.2">
      <c r="D4263" s="164"/>
    </row>
    <row r="4264" spans="4:4" x14ac:dyDescent="0.2">
      <c r="D4264" s="164"/>
    </row>
    <row r="4265" spans="4:4" x14ac:dyDescent="0.2">
      <c r="D4265" s="164"/>
    </row>
    <row r="4266" spans="4:4" x14ac:dyDescent="0.2">
      <c r="D4266" s="164"/>
    </row>
    <row r="4267" spans="4:4" x14ac:dyDescent="0.2">
      <c r="D4267" s="164"/>
    </row>
    <row r="4268" spans="4:4" x14ac:dyDescent="0.2">
      <c r="D4268" s="164"/>
    </row>
    <row r="4269" spans="4:4" x14ac:dyDescent="0.2">
      <c r="D4269" s="164"/>
    </row>
    <row r="4270" spans="4:4" x14ac:dyDescent="0.2">
      <c r="D4270" s="164"/>
    </row>
    <row r="4271" spans="4:4" x14ac:dyDescent="0.2">
      <c r="D4271" s="164"/>
    </row>
    <row r="4272" spans="4:4" x14ac:dyDescent="0.2">
      <c r="D4272" s="164"/>
    </row>
    <row r="4273" spans="4:4" x14ac:dyDescent="0.2">
      <c r="D4273" s="164"/>
    </row>
    <row r="4274" spans="4:4" x14ac:dyDescent="0.2">
      <c r="D4274" s="164"/>
    </row>
    <row r="4275" spans="4:4" x14ac:dyDescent="0.2">
      <c r="D4275" s="164"/>
    </row>
    <row r="4276" spans="4:4" x14ac:dyDescent="0.2">
      <c r="D4276" s="164"/>
    </row>
    <row r="4277" spans="4:4" x14ac:dyDescent="0.2">
      <c r="D4277" s="164"/>
    </row>
    <row r="4278" spans="4:4" x14ac:dyDescent="0.2">
      <c r="D4278" s="164"/>
    </row>
    <row r="4279" spans="4:4" x14ac:dyDescent="0.2">
      <c r="D4279" s="164"/>
    </row>
    <row r="4280" spans="4:4" x14ac:dyDescent="0.2">
      <c r="D4280" s="164"/>
    </row>
    <row r="4281" spans="4:4" x14ac:dyDescent="0.2">
      <c r="D4281" s="164"/>
    </row>
    <row r="4282" spans="4:4" x14ac:dyDescent="0.2">
      <c r="D4282" s="164"/>
    </row>
    <row r="4283" spans="4:4" x14ac:dyDescent="0.2">
      <c r="D4283" s="164"/>
    </row>
    <row r="4284" spans="4:4" x14ac:dyDescent="0.2">
      <c r="D4284" s="164"/>
    </row>
    <row r="4285" spans="4:4" x14ac:dyDescent="0.2">
      <c r="D4285" s="164"/>
    </row>
    <row r="4286" spans="4:4" x14ac:dyDescent="0.2">
      <c r="D4286" s="164"/>
    </row>
    <row r="4287" spans="4:4" x14ac:dyDescent="0.2">
      <c r="D4287" s="164"/>
    </row>
    <row r="4288" spans="4:4" x14ac:dyDescent="0.2">
      <c r="D4288" s="164"/>
    </row>
    <row r="4289" spans="4:4" x14ac:dyDescent="0.2">
      <c r="D4289" s="164"/>
    </row>
    <row r="4290" spans="4:4" x14ac:dyDescent="0.2">
      <c r="D4290" s="164"/>
    </row>
    <row r="4291" spans="4:4" x14ac:dyDescent="0.2">
      <c r="D4291" s="164"/>
    </row>
    <row r="4292" spans="4:4" x14ac:dyDescent="0.2">
      <c r="D4292" s="164"/>
    </row>
    <row r="4293" spans="4:4" x14ac:dyDescent="0.2">
      <c r="D4293" s="164"/>
    </row>
    <row r="4294" spans="4:4" x14ac:dyDescent="0.2">
      <c r="D4294" s="164"/>
    </row>
    <row r="4295" spans="4:4" x14ac:dyDescent="0.2">
      <c r="D4295" s="164"/>
    </row>
    <row r="4296" spans="4:4" x14ac:dyDescent="0.2">
      <c r="D4296" s="164"/>
    </row>
    <row r="4297" spans="4:4" x14ac:dyDescent="0.2">
      <c r="D4297" s="164"/>
    </row>
    <row r="4298" spans="4:4" x14ac:dyDescent="0.2">
      <c r="D4298" s="164"/>
    </row>
    <row r="4299" spans="4:4" x14ac:dyDescent="0.2">
      <c r="D4299" s="164"/>
    </row>
    <row r="4300" spans="4:4" x14ac:dyDescent="0.2">
      <c r="D4300" s="164"/>
    </row>
    <row r="4301" spans="4:4" x14ac:dyDescent="0.2">
      <c r="D4301" s="164"/>
    </row>
    <row r="4302" spans="4:4" x14ac:dyDescent="0.2">
      <c r="D4302" s="164"/>
    </row>
    <row r="4303" spans="4:4" x14ac:dyDescent="0.2">
      <c r="D4303" s="164"/>
    </row>
    <row r="4304" spans="4:4" x14ac:dyDescent="0.2">
      <c r="D4304" s="164"/>
    </row>
    <row r="4305" spans="4:4" x14ac:dyDescent="0.2">
      <c r="D4305" s="164"/>
    </row>
    <row r="4306" spans="4:4" x14ac:dyDescent="0.2">
      <c r="D4306" s="164"/>
    </row>
    <row r="4307" spans="4:4" x14ac:dyDescent="0.2">
      <c r="D4307" s="164"/>
    </row>
    <row r="4308" spans="4:4" x14ac:dyDescent="0.2">
      <c r="D4308" s="164"/>
    </row>
    <row r="4309" spans="4:4" x14ac:dyDescent="0.2">
      <c r="D4309" s="164"/>
    </row>
    <row r="4310" spans="4:4" x14ac:dyDescent="0.2">
      <c r="D4310" s="164"/>
    </row>
    <row r="4311" spans="4:4" x14ac:dyDescent="0.2">
      <c r="D4311" s="164"/>
    </row>
    <row r="4312" spans="4:4" x14ac:dyDescent="0.2">
      <c r="D4312" s="164"/>
    </row>
    <row r="4313" spans="4:4" x14ac:dyDescent="0.2">
      <c r="D4313" s="164"/>
    </row>
    <row r="4314" spans="4:4" x14ac:dyDescent="0.2">
      <c r="D4314" s="164"/>
    </row>
    <row r="4315" spans="4:4" x14ac:dyDescent="0.2">
      <c r="D4315" s="164"/>
    </row>
    <row r="4316" spans="4:4" x14ac:dyDescent="0.2">
      <c r="D4316" s="164"/>
    </row>
    <row r="4317" spans="4:4" x14ac:dyDescent="0.2">
      <c r="D4317" s="164"/>
    </row>
    <row r="4318" spans="4:4" x14ac:dyDescent="0.2">
      <c r="D4318" s="164"/>
    </row>
    <row r="4319" spans="4:4" x14ac:dyDescent="0.2">
      <c r="D4319" s="164"/>
    </row>
    <row r="4320" spans="4:4" x14ac:dyDescent="0.2">
      <c r="D4320" s="164"/>
    </row>
    <row r="4321" spans="4:4" x14ac:dyDescent="0.2">
      <c r="D4321" s="164"/>
    </row>
    <row r="4322" spans="4:4" x14ac:dyDescent="0.2">
      <c r="D4322" s="164"/>
    </row>
    <row r="4323" spans="4:4" x14ac:dyDescent="0.2">
      <c r="D4323" s="164"/>
    </row>
    <row r="4324" spans="4:4" x14ac:dyDescent="0.2">
      <c r="D4324" s="164"/>
    </row>
    <row r="4325" spans="4:4" x14ac:dyDescent="0.2">
      <c r="D4325" s="164"/>
    </row>
    <row r="4326" spans="4:4" x14ac:dyDescent="0.2">
      <c r="D4326" s="164"/>
    </row>
    <row r="4327" spans="4:4" x14ac:dyDescent="0.2">
      <c r="D4327" s="164"/>
    </row>
    <row r="4328" spans="4:4" x14ac:dyDescent="0.2">
      <c r="D4328" s="164"/>
    </row>
    <row r="4329" spans="4:4" x14ac:dyDescent="0.2">
      <c r="D4329" s="164"/>
    </row>
    <row r="4330" spans="4:4" x14ac:dyDescent="0.2">
      <c r="D4330" s="164"/>
    </row>
    <row r="4331" spans="4:4" x14ac:dyDescent="0.2">
      <c r="D4331" s="164"/>
    </row>
    <row r="4332" spans="4:4" x14ac:dyDescent="0.2">
      <c r="D4332" s="164"/>
    </row>
    <row r="4333" spans="4:4" x14ac:dyDescent="0.2">
      <c r="D4333" s="164"/>
    </row>
    <row r="4334" spans="4:4" x14ac:dyDescent="0.2">
      <c r="D4334" s="164"/>
    </row>
    <row r="4335" spans="4:4" x14ac:dyDescent="0.2">
      <c r="D4335" s="164"/>
    </row>
    <row r="4336" spans="4:4" x14ac:dyDescent="0.2">
      <c r="D4336" s="164"/>
    </row>
    <row r="4337" spans="4:4" x14ac:dyDescent="0.2">
      <c r="D4337" s="164"/>
    </row>
    <row r="4338" spans="4:4" x14ac:dyDescent="0.2">
      <c r="D4338" s="164"/>
    </row>
    <row r="4339" spans="4:4" x14ac:dyDescent="0.2">
      <c r="D4339" s="164"/>
    </row>
    <row r="4340" spans="4:4" x14ac:dyDescent="0.2">
      <c r="D4340" s="164"/>
    </row>
    <row r="4341" spans="4:4" x14ac:dyDescent="0.2">
      <c r="D4341" s="164"/>
    </row>
    <row r="4342" spans="4:4" x14ac:dyDescent="0.2">
      <c r="D4342" s="164"/>
    </row>
    <row r="4343" spans="4:4" x14ac:dyDescent="0.2">
      <c r="D4343" s="164"/>
    </row>
    <row r="4344" spans="4:4" x14ac:dyDescent="0.2">
      <c r="D4344" s="164"/>
    </row>
    <row r="4345" spans="4:4" x14ac:dyDescent="0.2">
      <c r="D4345" s="164"/>
    </row>
    <row r="4346" spans="4:4" x14ac:dyDescent="0.2">
      <c r="D4346" s="164"/>
    </row>
    <row r="4347" spans="4:4" x14ac:dyDescent="0.2">
      <c r="D4347" s="164"/>
    </row>
    <row r="4348" spans="4:4" x14ac:dyDescent="0.2">
      <c r="D4348" s="164"/>
    </row>
    <row r="4349" spans="4:4" x14ac:dyDescent="0.2">
      <c r="D4349" s="164"/>
    </row>
    <row r="4350" spans="4:4" x14ac:dyDescent="0.2">
      <c r="D4350" s="164"/>
    </row>
    <row r="4351" spans="4:4" x14ac:dyDescent="0.2">
      <c r="D4351" s="164"/>
    </row>
    <row r="4352" spans="4:4" x14ac:dyDescent="0.2">
      <c r="D4352" s="164"/>
    </row>
    <row r="4353" spans="4:4" x14ac:dyDescent="0.2">
      <c r="D4353" s="164"/>
    </row>
    <row r="4354" spans="4:4" x14ac:dyDescent="0.2">
      <c r="D4354" s="164"/>
    </row>
    <row r="4355" spans="4:4" x14ac:dyDescent="0.2">
      <c r="D4355" s="164"/>
    </row>
    <row r="4356" spans="4:4" x14ac:dyDescent="0.2">
      <c r="D4356" s="164"/>
    </row>
    <row r="4357" spans="4:4" x14ac:dyDescent="0.2">
      <c r="D4357" s="164"/>
    </row>
    <row r="4358" spans="4:4" x14ac:dyDescent="0.2">
      <c r="D4358" s="164"/>
    </row>
    <row r="4359" spans="4:4" x14ac:dyDescent="0.2">
      <c r="D4359" s="164"/>
    </row>
    <row r="4360" spans="4:4" x14ac:dyDescent="0.2">
      <c r="D4360" s="164"/>
    </row>
    <row r="4361" spans="4:4" x14ac:dyDescent="0.2">
      <c r="D4361" s="164"/>
    </row>
    <row r="4362" spans="4:4" x14ac:dyDescent="0.2">
      <c r="D4362" s="164"/>
    </row>
    <row r="4363" spans="4:4" x14ac:dyDescent="0.2">
      <c r="D4363" s="164"/>
    </row>
    <row r="4364" spans="4:4" x14ac:dyDescent="0.2">
      <c r="D4364" s="164"/>
    </row>
    <row r="4365" spans="4:4" x14ac:dyDescent="0.2">
      <c r="D4365" s="164"/>
    </row>
    <row r="4366" spans="4:4" x14ac:dyDescent="0.2">
      <c r="D4366" s="164"/>
    </row>
    <row r="4367" spans="4:4" x14ac:dyDescent="0.2">
      <c r="D4367" s="164"/>
    </row>
    <row r="4368" spans="4:4" x14ac:dyDescent="0.2">
      <c r="D4368" s="164"/>
    </row>
    <row r="4369" spans="4:4" x14ac:dyDescent="0.2">
      <c r="D4369" s="164"/>
    </row>
    <row r="4370" spans="4:4" x14ac:dyDescent="0.2">
      <c r="D4370" s="164"/>
    </row>
    <row r="4371" spans="4:4" x14ac:dyDescent="0.2">
      <c r="D4371" s="164"/>
    </row>
    <row r="4372" spans="4:4" x14ac:dyDescent="0.2">
      <c r="D4372" s="164"/>
    </row>
    <row r="4373" spans="4:4" x14ac:dyDescent="0.2">
      <c r="D4373" s="164"/>
    </row>
    <row r="4374" spans="4:4" x14ac:dyDescent="0.2">
      <c r="D4374" s="164"/>
    </row>
    <row r="4375" spans="4:4" x14ac:dyDescent="0.2">
      <c r="D4375" s="164"/>
    </row>
    <row r="4376" spans="4:4" x14ac:dyDescent="0.2">
      <c r="D4376" s="164"/>
    </row>
    <row r="4377" spans="4:4" x14ac:dyDescent="0.2">
      <c r="D4377" s="164"/>
    </row>
    <row r="4378" spans="4:4" x14ac:dyDescent="0.2">
      <c r="D4378" s="164"/>
    </row>
    <row r="4379" spans="4:4" x14ac:dyDescent="0.2">
      <c r="D4379" s="164"/>
    </row>
    <row r="4380" spans="4:4" x14ac:dyDescent="0.2">
      <c r="D4380" s="164"/>
    </row>
    <row r="4381" spans="4:4" x14ac:dyDescent="0.2">
      <c r="D4381" s="164"/>
    </row>
    <row r="4382" spans="4:4" x14ac:dyDescent="0.2">
      <c r="D4382" s="164"/>
    </row>
    <row r="4383" spans="4:4" x14ac:dyDescent="0.2">
      <c r="D4383" s="164"/>
    </row>
    <row r="4384" spans="4:4" x14ac:dyDescent="0.2">
      <c r="D4384" s="164"/>
    </row>
    <row r="4385" spans="4:4" x14ac:dyDescent="0.2">
      <c r="D4385" s="164"/>
    </row>
    <row r="4386" spans="4:4" x14ac:dyDescent="0.2">
      <c r="D4386" s="164"/>
    </row>
    <row r="4387" spans="4:4" x14ac:dyDescent="0.2">
      <c r="D4387" s="164"/>
    </row>
    <row r="4388" spans="4:4" x14ac:dyDescent="0.2">
      <c r="D4388" s="164"/>
    </row>
    <row r="4389" spans="4:4" x14ac:dyDescent="0.2">
      <c r="D4389" s="164"/>
    </row>
    <row r="4390" spans="4:4" x14ac:dyDescent="0.2">
      <c r="D4390" s="164"/>
    </row>
    <row r="4391" spans="4:4" x14ac:dyDescent="0.2">
      <c r="D4391" s="164"/>
    </row>
    <row r="4392" spans="4:4" x14ac:dyDescent="0.2">
      <c r="D4392" s="164"/>
    </row>
    <row r="4393" spans="4:4" x14ac:dyDescent="0.2">
      <c r="D4393" s="164"/>
    </row>
    <row r="4394" spans="4:4" x14ac:dyDescent="0.2">
      <c r="D4394" s="164"/>
    </row>
    <row r="4395" spans="4:4" x14ac:dyDescent="0.2">
      <c r="D4395" s="164"/>
    </row>
    <row r="4396" spans="4:4" x14ac:dyDescent="0.2">
      <c r="D4396" s="164"/>
    </row>
    <row r="4397" spans="4:4" x14ac:dyDescent="0.2">
      <c r="D4397" s="164"/>
    </row>
    <row r="4398" spans="4:4" x14ac:dyDescent="0.2">
      <c r="D4398" s="164"/>
    </row>
    <row r="4399" spans="4:4" x14ac:dyDescent="0.2">
      <c r="D4399" s="164"/>
    </row>
    <row r="4400" spans="4:4" x14ac:dyDescent="0.2">
      <c r="D4400" s="164"/>
    </row>
    <row r="4401" spans="4:4" x14ac:dyDescent="0.2">
      <c r="D4401" s="164"/>
    </row>
    <row r="4402" spans="4:4" x14ac:dyDescent="0.2">
      <c r="D4402" s="164"/>
    </row>
    <row r="4403" spans="4:4" x14ac:dyDescent="0.2">
      <c r="D4403" s="164"/>
    </row>
    <row r="4404" spans="4:4" x14ac:dyDescent="0.2">
      <c r="D4404" s="164"/>
    </row>
    <row r="4405" spans="4:4" x14ac:dyDescent="0.2">
      <c r="D4405" s="164"/>
    </row>
    <row r="4406" spans="4:4" x14ac:dyDescent="0.2">
      <c r="D4406" s="164"/>
    </row>
    <row r="4407" spans="4:4" x14ac:dyDescent="0.2">
      <c r="D4407" s="164"/>
    </row>
    <row r="4408" spans="4:4" x14ac:dyDescent="0.2">
      <c r="D4408" s="164"/>
    </row>
    <row r="4409" spans="4:4" x14ac:dyDescent="0.2">
      <c r="D4409" s="164"/>
    </row>
    <row r="4410" spans="4:4" x14ac:dyDescent="0.2">
      <c r="D4410" s="164"/>
    </row>
    <row r="4411" spans="4:4" x14ac:dyDescent="0.2">
      <c r="D4411" s="164"/>
    </row>
    <row r="4412" spans="4:4" x14ac:dyDescent="0.2">
      <c r="D4412" s="164"/>
    </row>
    <row r="4413" spans="4:4" x14ac:dyDescent="0.2">
      <c r="D4413" s="164"/>
    </row>
    <row r="4414" spans="4:4" x14ac:dyDescent="0.2">
      <c r="D4414" s="164"/>
    </row>
    <row r="4415" spans="4:4" x14ac:dyDescent="0.2">
      <c r="D4415" s="164"/>
    </row>
    <row r="4416" spans="4:4" x14ac:dyDescent="0.2">
      <c r="D4416" s="164"/>
    </row>
    <row r="4417" spans="4:4" x14ac:dyDescent="0.2">
      <c r="D4417" s="164"/>
    </row>
    <row r="4418" spans="4:4" x14ac:dyDescent="0.2">
      <c r="D4418" s="164"/>
    </row>
    <row r="4419" spans="4:4" x14ac:dyDescent="0.2">
      <c r="D4419" s="164"/>
    </row>
    <row r="4420" spans="4:4" x14ac:dyDescent="0.2">
      <c r="D4420" s="164"/>
    </row>
    <row r="4421" spans="4:4" x14ac:dyDescent="0.2">
      <c r="D4421" s="164"/>
    </row>
    <row r="4422" spans="4:4" x14ac:dyDescent="0.2">
      <c r="D4422" s="164"/>
    </row>
    <row r="4423" spans="4:4" x14ac:dyDescent="0.2">
      <c r="D4423" s="164"/>
    </row>
    <row r="4424" spans="4:4" x14ac:dyDescent="0.2">
      <c r="D4424" s="164"/>
    </row>
    <row r="4425" spans="4:4" x14ac:dyDescent="0.2">
      <c r="D4425" s="164"/>
    </row>
    <row r="4426" spans="4:4" x14ac:dyDescent="0.2">
      <c r="D4426" s="164"/>
    </row>
    <row r="4427" spans="4:4" x14ac:dyDescent="0.2">
      <c r="D4427" s="164"/>
    </row>
    <row r="4428" spans="4:4" x14ac:dyDescent="0.2">
      <c r="D4428" s="164"/>
    </row>
    <row r="4429" spans="4:4" x14ac:dyDescent="0.2">
      <c r="D4429" s="164"/>
    </row>
    <row r="4430" spans="4:4" x14ac:dyDescent="0.2">
      <c r="D4430" s="164"/>
    </row>
    <row r="4431" spans="4:4" x14ac:dyDescent="0.2">
      <c r="D4431" s="164"/>
    </row>
    <row r="4432" spans="4:4" x14ac:dyDescent="0.2">
      <c r="D4432" s="164"/>
    </row>
    <row r="4433" spans="4:4" x14ac:dyDescent="0.2">
      <c r="D4433" s="164"/>
    </row>
    <row r="4434" spans="4:4" x14ac:dyDescent="0.2">
      <c r="D4434" s="164"/>
    </row>
    <row r="4435" spans="4:4" x14ac:dyDescent="0.2">
      <c r="D4435" s="164"/>
    </row>
    <row r="4436" spans="4:4" x14ac:dyDescent="0.2">
      <c r="D4436" s="164"/>
    </row>
    <row r="4437" spans="4:4" x14ac:dyDescent="0.2">
      <c r="D4437" s="164"/>
    </row>
    <row r="4438" spans="4:4" x14ac:dyDescent="0.2">
      <c r="D4438" s="164"/>
    </row>
    <row r="4439" spans="4:4" x14ac:dyDescent="0.2">
      <c r="D4439" s="164"/>
    </row>
    <row r="4440" spans="4:4" x14ac:dyDescent="0.2">
      <c r="D4440" s="164"/>
    </row>
    <row r="4441" spans="4:4" x14ac:dyDescent="0.2">
      <c r="D4441" s="164"/>
    </row>
    <row r="4442" spans="4:4" x14ac:dyDescent="0.2">
      <c r="D4442" s="164"/>
    </row>
    <row r="4443" spans="4:4" x14ac:dyDescent="0.2">
      <c r="D4443" s="164"/>
    </row>
    <row r="4444" spans="4:4" x14ac:dyDescent="0.2">
      <c r="D4444" s="164"/>
    </row>
    <row r="4445" spans="4:4" x14ac:dyDescent="0.2">
      <c r="D4445" s="164"/>
    </row>
    <row r="4446" spans="4:4" x14ac:dyDescent="0.2">
      <c r="D4446" s="164"/>
    </row>
    <row r="4447" spans="4:4" x14ac:dyDescent="0.2">
      <c r="D4447" s="164"/>
    </row>
    <row r="4448" spans="4:4" x14ac:dyDescent="0.2">
      <c r="D4448" s="164"/>
    </row>
    <row r="4449" spans="4:4" x14ac:dyDescent="0.2">
      <c r="D4449" s="164"/>
    </row>
    <row r="4450" spans="4:4" x14ac:dyDescent="0.2">
      <c r="D4450" s="164"/>
    </row>
    <row r="4451" spans="4:4" x14ac:dyDescent="0.2">
      <c r="D4451" s="164"/>
    </row>
    <row r="4452" spans="4:4" x14ac:dyDescent="0.2">
      <c r="D4452" s="164"/>
    </row>
    <row r="4453" spans="4:4" x14ac:dyDescent="0.2">
      <c r="D4453" s="164"/>
    </row>
    <row r="4454" spans="4:4" x14ac:dyDescent="0.2">
      <c r="D4454" s="164"/>
    </row>
    <row r="4455" spans="4:4" x14ac:dyDescent="0.2">
      <c r="D4455" s="164"/>
    </row>
    <row r="4456" spans="4:4" x14ac:dyDescent="0.2">
      <c r="D4456" s="164"/>
    </row>
    <row r="4457" spans="4:4" x14ac:dyDescent="0.2">
      <c r="D4457" s="164"/>
    </row>
    <row r="4458" spans="4:4" x14ac:dyDescent="0.2">
      <c r="D4458" s="164"/>
    </row>
    <row r="4459" spans="4:4" x14ac:dyDescent="0.2">
      <c r="D4459" s="164"/>
    </row>
    <row r="4460" spans="4:4" x14ac:dyDescent="0.2">
      <c r="D4460" s="164"/>
    </row>
    <row r="4461" spans="4:4" x14ac:dyDescent="0.2">
      <c r="D4461" s="164"/>
    </row>
    <row r="4462" spans="4:4" x14ac:dyDescent="0.2">
      <c r="D4462" s="164"/>
    </row>
    <row r="4463" spans="4:4" x14ac:dyDescent="0.2">
      <c r="D4463" s="164"/>
    </row>
    <row r="4464" spans="4:4" x14ac:dyDescent="0.2">
      <c r="D4464" s="164"/>
    </row>
    <row r="4465" spans="4:4" x14ac:dyDescent="0.2">
      <c r="D4465" s="164"/>
    </row>
    <row r="4466" spans="4:4" x14ac:dyDescent="0.2">
      <c r="D4466" s="164"/>
    </row>
    <row r="4467" spans="4:4" x14ac:dyDescent="0.2">
      <c r="D4467" s="164"/>
    </row>
    <row r="4468" spans="4:4" x14ac:dyDescent="0.2">
      <c r="D4468" s="164"/>
    </row>
    <row r="4469" spans="4:4" x14ac:dyDescent="0.2">
      <c r="D4469" s="164"/>
    </row>
    <row r="4470" spans="4:4" x14ac:dyDescent="0.2">
      <c r="D4470" s="164"/>
    </row>
    <row r="4471" spans="4:4" x14ac:dyDescent="0.2">
      <c r="D4471" s="164"/>
    </row>
    <row r="4472" spans="4:4" x14ac:dyDescent="0.2">
      <c r="D4472" s="164"/>
    </row>
    <row r="4473" spans="4:4" x14ac:dyDescent="0.2">
      <c r="D4473" s="164"/>
    </row>
    <row r="4474" spans="4:4" x14ac:dyDescent="0.2">
      <c r="D4474" s="164"/>
    </row>
    <row r="4475" spans="4:4" x14ac:dyDescent="0.2">
      <c r="D4475" s="164"/>
    </row>
    <row r="4476" spans="4:4" x14ac:dyDescent="0.2">
      <c r="D4476" s="164"/>
    </row>
    <row r="4477" spans="4:4" x14ac:dyDescent="0.2">
      <c r="D4477" s="164"/>
    </row>
    <row r="4478" spans="4:4" x14ac:dyDescent="0.2">
      <c r="D4478" s="164"/>
    </row>
    <row r="4479" spans="4:4" x14ac:dyDescent="0.2">
      <c r="D4479" s="164"/>
    </row>
    <row r="4480" spans="4:4" x14ac:dyDescent="0.2">
      <c r="D4480" s="164"/>
    </row>
    <row r="4481" spans="4:4" x14ac:dyDescent="0.2">
      <c r="D4481" s="164"/>
    </row>
    <row r="4482" spans="4:4" x14ac:dyDescent="0.2">
      <c r="D4482" s="164"/>
    </row>
    <row r="4483" spans="4:4" x14ac:dyDescent="0.2">
      <c r="D4483" s="164"/>
    </row>
    <row r="4484" spans="4:4" x14ac:dyDescent="0.2">
      <c r="D4484" s="164"/>
    </row>
    <row r="4485" spans="4:4" x14ac:dyDescent="0.2">
      <c r="D4485" s="164"/>
    </row>
    <row r="4486" spans="4:4" x14ac:dyDescent="0.2">
      <c r="D4486" s="164"/>
    </row>
    <row r="4487" spans="4:4" x14ac:dyDescent="0.2">
      <c r="D4487" s="164"/>
    </row>
    <row r="4488" spans="4:4" x14ac:dyDescent="0.2">
      <c r="D4488" s="164"/>
    </row>
    <row r="4489" spans="4:4" x14ac:dyDescent="0.2">
      <c r="D4489" s="164"/>
    </row>
    <row r="4490" spans="4:4" x14ac:dyDescent="0.2">
      <c r="D4490" s="164"/>
    </row>
    <row r="4491" spans="4:4" x14ac:dyDescent="0.2">
      <c r="D4491" s="164"/>
    </row>
    <row r="4492" spans="4:4" x14ac:dyDescent="0.2">
      <c r="D4492" s="164"/>
    </row>
    <row r="4493" spans="4:4" x14ac:dyDescent="0.2">
      <c r="D4493" s="164"/>
    </row>
    <row r="4494" spans="4:4" x14ac:dyDescent="0.2">
      <c r="D4494" s="164"/>
    </row>
    <row r="4495" spans="4:4" x14ac:dyDescent="0.2">
      <c r="D4495" s="164"/>
    </row>
    <row r="4496" spans="4:4" x14ac:dyDescent="0.2">
      <c r="D4496" s="164"/>
    </row>
    <row r="4497" spans="4:4" x14ac:dyDescent="0.2">
      <c r="D4497" s="164"/>
    </row>
    <row r="4498" spans="4:4" x14ac:dyDescent="0.2">
      <c r="D4498" s="164"/>
    </row>
    <row r="4499" spans="4:4" x14ac:dyDescent="0.2">
      <c r="D4499" s="164"/>
    </row>
    <row r="4500" spans="4:4" x14ac:dyDescent="0.2">
      <c r="D4500" s="164"/>
    </row>
    <row r="4501" spans="4:4" x14ac:dyDescent="0.2">
      <c r="D4501" s="164"/>
    </row>
    <row r="4502" spans="4:4" x14ac:dyDescent="0.2">
      <c r="D4502" s="164"/>
    </row>
    <row r="4503" spans="4:4" x14ac:dyDescent="0.2">
      <c r="D4503" s="164"/>
    </row>
    <row r="4504" spans="4:4" x14ac:dyDescent="0.2">
      <c r="D4504" s="164"/>
    </row>
    <row r="4505" spans="4:4" x14ac:dyDescent="0.2">
      <c r="D4505" s="164"/>
    </row>
    <row r="4506" spans="4:4" x14ac:dyDescent="0.2">
      <c r="D4506" s="164"/>
    </row>
    <row r="4507" spans="4:4" x14ac:dyDescent="0.2">
      <c r="D4507" s="164"/>
    </row>
    <row r="4508" spans="4:4" x14ac:dyDescent="0.2">
      <c r="D4508" s="164"/>
    </row>
    <row r="4509" spans="4:4" x14ac:dyDescent="0.2">
      <c r="D4509" s="164"/>
    </row>
    <row r="4510" spans="4:4" x14ac:dyDescent="0.2">
      <c r="D4510" s="164"/>
    </row>
    <row r="4511" spans="4:4" x14ac:dyDescent="0.2">
      <c r="D4511" s="164"/>
    </row>
    <row r="4512" spans="4:4" x14ac:dyDescent="0.2">
      <c r="D4512" s="164"/>
    </row>
    <row r="4513" spans="4:4" x14ac:dyDescent="0.2">
      <c r="D4513" s="164"/>
    </row>
    <row r="4514" spans="4:4" x14ac:dyDescent="0.2">
      <c r="D4514" s="164"/>
    </row>
    <row r="4515" spans="4:4" x14ac:dyDescent="0.2">
      <c r="D4515" s="164"/>
    </row>
    <row r="4516" spans="4:4" x14ac:dyDescent="0.2">
      <c r="D4516" s="164"/>
    </row>
    <row r="4517" spans="4:4" x14ac:dyDescent="0.2">
      <c r="D4517" s="164"/>
    </row>
    <row r="4518" spans="4:4" x14ac:dyDescent="0.2">
      <c r="D4518" s="164"/>
    </row>
    <row r="4519" spans="4:4" x14ac:dyDescent="0.2">
      <c r="D4519" s="164"/>
    </row>
    <row r="4520" spans="4:4" x14ac:dyDescent="0.2">
      <c r="D4520" s="164"/>
    </row>
    <row r="4521" spans="4:4" x14ac:dyDescent="0.2">
      <c r="D4521" s="164"/>
    </row>
    <row r="4522" spans="4:4" x14ac:dyDescent="0.2">
      <c r="D4522" s="164"/>
    </row>
    <row r="4523" spans="4:4" x14ac:dyDescent="0.2">
      <c r="D4523" s="164"/>
    </row>
    <row r="4524" spans="4:4" x14ac:dyDescent="0.2">
      <c r="D4524" s="164"/>
    </row>
    <row r="4525" spans="4:4" x14ac:dyDescent="0.2">
      <c r="D4525" s="164"/>
    </row>
    <row r="4526" spans="4:4" x14ac:dyDescent="0.2">
      <c r="D4526" s="164"/>
    </row>
    <row r="4527" spans="4:4" x14ac:dyDescent="0.2">
      <c r="D4527" s="164"/>
    </row>
    <row r="4528" spans="4:4" x14ac:dyDescent="0.2">
      <c r="D4528" s="164"/>
    </row>
    <row r="4529" spans="4:4" x14ac:dyDescent="0.2">
      <c r="D4529" s="164"/>
    </row>
    <row r="4530" spans="4:4" x14ac:dyDescent="0.2">
      <c r="D4530" s="164"/>
    </row>
    <row r="4531" spans="4:4" x14ac:dyDescent="0.2">
      <c r="D4531" s="164"/>
    </row>
    <row r="4532" spans="4:4" x14ac:dyDescent="0.2">
      <c r="D4532" s="164"/>
    </row>
    <row r="4533" spans="4:4" x14ac:dyDescent="0.2">
      <c r="D4533" s="164"/>
    </row>
    <row r="4534" spans="4:4" x14ac:dyDescent="0.2">
      <c r="D4534" s="164"/>
    </row>
    <row r="4535" spans="4:4" x14ac:dyDescent="0.2">
      <c r="D4535" s="164"/>
    </row>
    <row r="4536" spans="4:4" x14ac:dyDescent="0.2">
      <c r="D4536" s="164"/>
    </row>
    <row r="4537" spans="4:4" x14ac:dyDescent="0.2">
      <c r="D4537" s="164"/>
    </row>
    <row r="4538" spans="4:4" x14ac:dyDescent="0.2">
      <c r="D4538" s="164"/>
    </row>
    <row r="4539" spans="4:4" x14ac:dyDescent="0.2">
      <c r="D4539" s="164"/>
    </row>
    <row r="4540" spans="4:4" x14ac:dyDescent="0.2">
      <c r="D4540" s="164"/>
    </row>
    <row r="4541" spans="4:4" x14ac:dyDescent="0.2">
      <c r="D4541" s="164"/>
    </row>
    <row r="4542" spans="4:4" x14ac:dyDescent="0.2">
      <c r="D4542" s="164"/>
    </row>
    <row r="4543" spans="4:4" x14ac:dyDescent="0.2">
      <c r="D4543" s="164"/>
    </row>
    <row r="4544" spans="4:4" x14ac:dyDescent="0.2">
      <c r="D4544" s="164"/>
    </row>
    <row r="4545" spans="4:4" x14ac:dyDescent="0.2">
      <c r="D4545" s="164"/>
    </row>
    <row r="4546" spans="4:4" x14ac:dyDescent="0.2">
      <c r="D4546" s="164"/>
    </row>
    <row r="4547" spans="4:4" x14ac:dyDescent="0.2">
      <c r="D4547" s="164"/>
    </row>
    <row r="4548" spans="4:4" x14ac:dyDescent="0.2">
      <c r="D4548" s="164"/>
    </row>
    <row r="4549" spans="4:4" x14ac:dyDescent="0.2">
      <c r="D4549" s="164"/>
    </row>
    <row r="4550" spans="4:4" x14ac:dyDescent="0.2">
      <c r="D4550" s="164"/>
    </row>
    <row r="4551" spans="4:4" x14ac:dyDescent="0.2">
      <c r="D4551" s="164"/>
    </row>
    <row r="4552" spans="4:4" x14ac:dyDescent="0.2">
      <c r="D4552" s="164"/>
    </row>
    <row r="4553" spans="4:4" x14ac:dyDescent="0.2">
      <c r="D4553" s="164"/>
    </row>
    <row r="4554" spans="4:4" x14ac:dyDescent="0.2">
      <c r="D4554" s="164"/>
    </row>
    <row r="4555" spans="4:4" x14ac:dyDescent="0.2">
      <c r="D4555" s="164"/>
    </row>
    <row r="4556" spans="4:4" x14ac:dyDescent="0.2">
      <c r="D4556" s="164"/>
    </row>
    <row r="4557" spans="4:4" x14ac:dyDescent="0.2">
      <c r="D4557" s="164"/>
    </row>
    <row r="4558" spans="4:4" x14ac:dyDescent="0.2">
      <c r="D4558" s="164"/>
    </row>
    <row r="4559" spans="4:4" x14ac:dyDescent="0.2">
      <c r="D4559" s="164"/>
    </row>
    <row r="4560" spans="4:4" x14ac:dyDescent="0.2">
      <c r="D4560" s="164"/>
    </row>
    <row r="4561" spans="4:4" x14ac:dyDescent="0.2">
      <c r="D4561" s="164"/>
    </row>
    <row r="4562" spans="4:4" x14ac:dyDescent="0.2">
      <c r="D4562" s="164"/>
    </row>
    <row r="4563" spans="4:4" x14ac:dyDescent="0.2">
      <c r="D4563" s="164"/>
    </row>
    <row r="4564" spans="4:4" x14ac:dyDescent="0.2">
      <c r="D4564" s="164"/>
    </row>
    <row r="4565" spans="4:4" x14ac:dyDescent="0.2">
      <c r="D4565" s="164"/>
    </row>
    <row r="4566" spans="4:4" x14ac:dyDescent="0.2">
      <c r="D4566" s="164"/>
    </row>
    <row r="4567" spans="4:4" x14ac:dyDescent="0.2">
      <c r="D4567" s="164"/>
    </row>
    <row r="4568" spans="4:4" x14ac:dyDescent="0.2">
      <c r="D4568" s="164"/>
    </row>
    <row r="4569" spans="4:4" x14ac:dyDescent="0.2">
      <c r="D4569" s="164"/>
    </row>
    <row r="4570" spans="4:4" x14ac:dyDescent="0.2">
      <c r="D4570" s="164"/>
    </row>
    <row r="4571" spans="4:4" x14ac:dyDescent="0.2">
      <c r="D4571" s="164"/>
    </row>
    <row r="4572" spans="4:4" x14ac:dyDescent="0.2">
      <c r="D4572" s="164"/>
    </row>
    <row r="4573" spans="4:4" x14ac:dyDescent="0.2">
      <c r="D4573" s="164"/>
    </row>
    <row r="4574" spans="4:4" x14ac:dyDescent="0.2">
      <c r="D4574" s="164"/>
    </row>
    <row r="4575" spans="4:4" x14ac:dyDescent="0.2">
      <c r="D4575" s="164"/>
    </row>
    <row r="4576" spans="4:4" x14ac:dyDescent="0.2">
      <c r="D4576" s="164"/>
    </row>
    <row r="4577" spans="4:4" x14ac:dyDescent="0.2">
      <c r="D4577" s="164"/>
    </row>
    <row r="4578" spans="4:4" x14ac:dyDescent="0.2">
      <c r="D4578" s="164"/>
    </row>
    <row r="4579" spans="4:4" x14ac:dyDescent="0.2">
      <c r="D4579" s="164"/>
    </row>
    <row r="4580" spans="4:4" x14ac:dyDescent="0.2">
      <c r="D4580" s="164"/>
    </row>
    <row r="4581" spans="4:4" x14ac:dyDescent="0.2">
      <c r="D4581" s="164"/>
    </row>
    <row r="4582" spans="4:4" x14ac:dyDescent="0.2">
      <c r="D4582" s="164"/>
    </row>
    <row r="4583" spans="4:4" x14ac:dyDescent="0.2">
      <c r="D4583" s="164"/>
    </row>
    <row r="4584" spans="4:4" x14ac:dyDescent="0.2">
      <c r="D4584" s="164"/>
    </row>
    <row r="4585" spans="4:4" x14ac:dyDescent="0.2">
      <c r="D4585" s="164"/>
    </row>
    <row r="4586" spans="4:4" x14ac:dyDescent="0.2">
      <c r="D4586" s="164"/>
    </row>
    <row r="4587" spans="4:4" x14ac:dyDescent="0.2">
      <c r="D4587" s="164"/>
    </row>
    <row r="4588" spans="4:4" x14ac:dyDescent="0.2">
      <c r="D4588" s="164"/>
    </row>
    <row r="4589" spans="4:4" x14ac:dyDescent="0.2">
      <c r="D4589" s="164"/>
    </row>
    <row r="4590" spans="4:4" x14ac:dyDescent="0.2">
      <c r="D4590" s="164"/>
    </row>
    <row r="4591" spans="4:4" x14ac:dyDescent="0.2">
      <c r="D4591" s="164"/>
    </row>
    <row r="4592" spans="4:4" x14ac:dyDescent="0.2">
      <c r="D4592" s="164"/>
    </row>
    <row r="4593" spans="4:4" x14ac:dyDescent="0.2">
      <c r="D4593" s="164"/>
    </row>
    <row r="4594" spans="4:4" x14ac:dyDescent="0.2">
      <c r="D4594" s="164"/>
    </row>
    <row r="4595" spans="4:4" x14ac:dyDescent="0.2">
      <c r="D4595" s="164"/>
    </row>
    <row r="4596" spans="4:4" x14ac:dyDescent="0.2">
      <c r="D4596" s="164"/>
    </row>
    <row r="4597" spans="4:4" x14ac:dyDescent="0.2">
      <c r="D4597" s="164"/>
    </row>
    <row r="4598" spans="4:4" x14ac:dyDescent="0.2">
      <c r="D4598" s="164"/>
    </row>
    <row r="4599" spans="4:4" x14ac:dyDescent="0.2">
      <c r="D4599" s="164"/>
    </row>
    <row r="4600" spans="4:4" x14ac:dyDescent="0.2">
      <c r="D4600" s="164"/>
    </row>
    <row r="4601" spans="4:4" x14ac:dyDescent="0.2">
      <c r="D4601" s="164"/>
    </row>
    <row r="4602" spans="4:4" x14ac:dyDescent="0.2">
      <c r="D4602" s="164"/>
    </row>
    <row r="4603" spans="4:4" x14ac:dyDescent="0.2">
      <c r="D4603" s="164"/>
    </row>
    <row r="4604" spans="4:4" x14ac:dyDescent="0.2">
      <c r="D4604" s="164"/>
    </row>
    <row r="4605" spans="4:4" x14ac:dyDescent="0.2">
      <c r="D4605" s="164"/>
    </row>
    <row r="4606" spans="4:4" x14ac:dyDescent="0.2">
      <c r="D4606" s="164"/>
    </row>
    <row r="4607" spans="4:4" x14ac:dyDescent="0.2">
      <c r="D4607" s="164"/>
    </row>
    <row r="4608" spans="4:4" x14ac:dyDescent="0.2">
      <c r="D4608" s="164"/>
    </row>
    <row r="4609" spans="4:4" x14ac:dyDescent="0.2">
      <c r="D4609" s="164"/>
    </row>
    <row r="4610" spans="4:4" x14ac:dyDescent="0.2">
      <c r="D4610" s="164"/>
    </row>
    <row r="4611" spans="4:4" x14ac:dyDescent="0.2">
      <c r="D4611" s="164"/>
    </row>
    <row r="4612" spans="4:4" x14ac:dyDescent="0.2">
      <c r="D4612" s="164"/>
    </row>
    <row r="4613" spans="4:4" x14ac:dyDescent="0.2">
      <c r="D4613" s="164"/>
    </row>
    <row r="4614" spans="4:4" x14ac:dyDescent="0.2">
      <c r="D4614" s="164"/>
    </row>
    <row r="4615" spans="4:4" x14ac:dyDescent="0.2">
      <c r="D4615" s="164"/>
    </row>
    <row r="4616" spans="4:4" x14ac:dyDescent="0.2">
      <c r="D4616" s="164"/>
    </row>
    <row r="4617" spans="4:4" x14ac:dyDescent="0.2">
      <c r="D4617" s="164"/>
    </row>
    <row r="4618" spans="4:4" x14ac:dyDescent="0.2">
      <c r="D4618" s="164"/>
    </row>
    <row r="4619" spans="4:4" x14ac:dyDescent="0.2">
      <c r="D4619" s="164"/>
    </row>
    <row r="4620" spans="4:4" x14ac:dyDescent="0.2">
      <c r="D4620" s="164"/>
    </row>
    <row r="4621" spans="4:4" x14ac:dyDescent="0.2">
      <c r="D4621" s="164"/>
    </row>
    <row r="4622" spans="4:4" x14ac:dyDescent="0.2">
      <c r="D4622" s="164"/>
    </row>
    <row r="4623" spans="4:4" x14ac:dyDescent="0.2">
      <c r="D4623" s="164"/>
    </row>
    <row r="4624" spans="4:4" x14ac:dyDescent="0.2">
      <c r="D4624" s="164"/>
    </row>
    <row r="4625" spans="4:4" x14ac:dyDescent="0.2">
      <c r="D4625" s="164"/>
    </row>
    <row r="4626" spans="4:4" x14ac:dyDescent="0.2">
      <c r="D4626" s="164"/>
    </row>
    <row r="4627" spans="4:4" x14ac:dyDescent="0.2">
      <c r="D4627" s="164"/>
    </row>
    <row r="4628" spans="4:4" x14ac:dyDescent="0.2">
      <c r="D4628" s="164"/>
    </row>
    <row r="4629" spans="4:4" x14ac:dyDescent="0.2">
      <c r="D4629" s="164"/>
    </row>
    <row r="4630" spans="4:4" x14ac:dyDescent="0.2">
      <c r="D4630" s="164"/>
    </row>
    <row r="4631" spans="4:4" x14ac:dyDescent="0.2">
      <c r="D4631" s="164"/>
    </row>
    <row r="4632" spans="4:4" x14ac:dyDescent="0.2">
      <c r="D4632" s="164"/>
    </row>
    <row r="4633" spans="4:4" x14ac:dyDescent="0.2">
      <c r="D4633" s="164"/>
    </row>
    <row r="4634" spans="4:4" x14ac:dyDescent="0.2">
      <c r="D4634" s="164"/>
    </row>
    <row r="4635" spans="4:4" x14ac:dyDescent="0.2">
      <c r="D4635" s="164"/>
    </row>
    <row r="4636" spans="4:4" x14ac:dyDescent="0.2">
      <c r="D4636" s="164"/>
    </row>
    <row r="4637" spans="4:4" x14ac:dyDescent="0.2">
      <c r="D4637" s="164"/>
    </row>
    <row r="4638" spans="4:4" x14ac:dyDescent="0.2">
      <c r="D4638" s="164"/>
    </row>
    <row r="4639" spans="4:4" x14ac:dyDescent="0.2">
      <c r="D4639" s="164"/>
    </row>
    <row r="4640" spans="4:4" x14ac:dyDescent="0.2">
      <c r="D4640" s="164"/>
    </row>
    <row r="4641" spans="4:4" x14ac:dyDescent="0.2">
      <c r="D4641" s="164"/>
    </row>
    <row r="4642" spans="4:4" x14ac:dyDescent="0.2">
      <c r="D4642" s="164"/>
    </row>
    <row r="4643" spans="4:4" x14ac:dyDescent="0.2">
      <c r="D4643" s="164"/>
    </row>
    <row r="4644" spans="4:4" x14ac:dyDescent="0.2">
      <c r="D4644" s="164"/>
    </row>
    <row r="4645" spans="4:4" x14ac:dyDescent="0.2">
      <c r="D4645" s="164"/>
    </row>
    <row r="4646" spans="4:4" x14ac:dyDescent="0.2">
      <c r="D4646" s="164"/>
    </row>
    <row r="4647" spans="4:4" x14ac:dyDescent="0.2">
      <c r="D4647" s="164"/>
    </row>
    <row r="4648" spans="4:4" x14ac:dyDescent="0.2">
      <c r="D4648" s="164"/>
    </row>
    <row r="4649" spans="4:4" x14ac:dyDescent="0.2">
      <c r="D4649" s="164"/>
    </row>
    <row r="4650" spans="4:4" x14ac:dyDescent="0.2">
      <c r="D4650" s="164"/>
    </row>
    <row r="4651" spans="4:4" x14ac:dyDescent="0.2">
      <c r="D4651" s="164"/>
    </row>
    <row r="4652" spans="4:4" x14ac:dyDescent="0.2">
      <c r="D4652" s="164"/>
    </row>
    <row r="4653" spans="4:4" x14ac:dyDescent="0.2">
      <c r="D4653" s="164"/>
    </row>
    <row r="4654" spans="4:4" x14ac:dyDescent="0.2">
      <c r="D4654" s="164"/>
    </row>
    <row r="4655" spans="4:4" x14ac:dyDescent="0.2">
      <c r="D4655" s="164"/>
    </row>
    <row r="4656" spans="4:4" x14ac:dyDescent="0.2">
      <c r="D4656" s="164"/>
    </row>
    <row r="4657" spans="4:4" x14ac:dyDescent="0.2">
      <c r="D4657" s="164"/>
    </row>
    <row r="4658" spans="4:4" x14ac:dyDescent="0.2">
      <c r="D4658" s="164"/>
    </row>
    <row r="4659" spans="4:4" x14ac:dyDescent="0.2">
      <c r="D4659" s="164"/>
    </row>
    <row r="4660" spans="4:4" x14ac:dyDescent="0.2">
      <c r="D4660" s="164"/>
    </row>
    <row r="4661" spans="4:4" x14ac:dyDescent="0.2">
      <c r="D4661" s="164"/>
    </row>
    <row r="4662" spans="4:4" x14ac:dyDescent="0.2">
      <c r="D4662" s="164"/>
    </row>
    <row r="4663" spans="4:4" x14ac:dyDescent="0.2">
      <c r="D4663" s="164"/>
    </row>
    <row r="4664" spans="4:4" x14ac:dyDescent="0.2">
      <c r="D4664" s="164"/>
    </row>
    <row r="4665" spans="4:4" x14ac:dyDescent="0.2">
      <c r="D4665" s="164"/>
    </row>
    <row r="4666" spans="4:4" x14ac:dyDescent="0.2">
      <c r="D4666" s="164"/>
    </row>
    <row r="4667" spans="4:4" x14ac:dyDescent="0.2">
      <c r="D4667" s="164"/>
    </row>
    <row r="4668" spans="4:4" x14ac:dyDescent="0.2">
      <c r="D4668" s="164"/>
    </row>
    <row r="4669" spans="4:4" x14ac:dyDescent="0.2">
      <c r="D4669" s="164"/>
    </row>
    <row r="4670" spans="4:4" x14ac:dyDescent="0.2">
      <c r="D4670" s="164"/>
    </row>
    <row r="4671" spans="4:4" x14ac:dyDescent="0.2">
      <c r="D4671" s="164"/>
    </row>
    <row r="4672" spans="4:4" x14ac:dyDescent="0.2">
      <c r="D4672" s="164"/>
    </row>
    <row r="4673" spans="4:4" x14ac:dyDescent="0.2">
      <c r="D4673" s="164"/>
    </row>
    <row r="4674" spans="4:4" x14ac:dyDescent="0.2">
      <c r="D4674" s="164"/>
    </row>
    <row r="4675" spans="4:4" x14ac:dyDescent="0.2">
      <c r="D4675" s="164"/>
    </row>
    <row r="4676" spans="4:4" x14ac:dyDescent="0.2">
      <c r="D4676" s="164"/>
    </row>
    <row r="4677" spans="4:4" x14ac:dyDescent="0.2">
      <c r="D4677" s="164"/>
    </row>
    <row r="4678" spans="4:4" x14ac:dyDescent="0.2">
      <c r="D4678" s="164"/>
    </row>
    <row r="4679" spans="4:4" x14ac:dyDescent="0.2">
      <c r="D4679" s="164"/>
    </row>
    <row r="4680" spans="4:4" x14ac:dyDescent="0.2">
      <c r="D4680" s="164"/>
    </row>
    <row r="4681" spans="4:4" x14ac:dyDescent="0.2">
      <c r="D4681" s="164"/>
    </row>
    <row r="4682" spans="4:4" x14ac:dyDescent="0.2">
      <c r="D4682" s="164"/>
    </row>
    <row r="4683" spans="4:4" x14ac:dyDescent="0.2">
      <c r="D4683" s="164"/>
    </row>
    <row r="4684" spans="4:4" x14ac:dyDescent="0.2">
      <c r="D4684" s="164"/>
    </row>
    <row r="4685" spans="4:4" x14ac:dyDescent="0.2">
      <c r="D4685" s="164"/>
    </row>
    <row r="4686" spans="4:4" x14ac:dyDescent="0.2">
      <c r="D4686" s="164"/>
    </row>
    <row r="4687" spans="4:4" x14ac:dyDescent="0.2">
      <c r="D4687" s="164"/>
    </row>
    <row r="4688" spans="4:4" x14ac:dyDescent="0.2">
      <c r="D4688" s="164"/>
    </row>
    <row r="4689" spans="4:4" x14ac:dyDescent="0.2">
      <c r="D4689" s="164"/>
    </row>
    <row r="4690" spans="4:4" x14ac:dyDescent="0.2">
      <c r="D4690" s="164"/>
    </row>
    <row r="4691" spans="4:4" x14ac:dyDescent="0.2">
      <c r="D4691" s="164"/>
    </row>
    <row r="4692" spans="4:4" x14ac:dyDescent="0.2">
      <c r="D4692" s="164"/>
    </row>
    <row r="4693" spans="4:4" x14ac:dyDescent="0.2">
      <c r="D4693" s="164"/>
    </row>
    <row r="4694" spans="4:4" x14ac:dyDescent="0.2">
      <c r="D4694" s="164"/>
    </row>
    <row r="4695" spans="4:4" x14ac:dyDescent="0.2">
      <c r="D4695" s="164"/>
    </row>
    <row r="4696" spans="4:4" x14ac:dyDescent="0.2">
      <c r="D4696" s="164"/>
    </row>
    <row r="4697" spans="4:4" x14ac:dyDescent="0.2">
      <c r="D4697" s="164"/>
    </row>
    <row r="4698" spans="4:4" x14ac:dyDescent="0.2">
      <c r="D4698" s="164"/>
    </row>
    <row r="4699" spans="4:4" x14ac:dyDescent="0.2">
      <c r="D4699" s="164"/>
    </row>
    <row r="4700" spans="4:4" x14ac:dyDescent="0.2">
      <c r="D4700" s="164"/>
    </row>
    <row r="4701" spans="4:4" x14ac:dyDescent="0.2">
      <c r="D4701" s="164"/>
    </row>
    <row r="4702" spans="4:4" x14ac:dyDescent="0.2">
      <c r="D4702" s="164"/>
    </row>
    <row r="4703" spans="4:4" x14ac:dyDescent="0.2">
      <c r="D4703" s="164"/>
    </row>
    <row r="4704" spans="4:4" x14ac:dyDescent="0.2">
      <c r="D4704" s="164"/>
    </row>
    <row r="4705" spans="4:4" x14ac:dyDescent="0.2">
      <c r="D4705" s="164"/>
    </row>
    <row r="4706" spans="4:4" x14ac:dyDescent="0.2">
      <c r="D4706" s="164"/>
    </row>
    <row r="4707" spans="4:4" x14ac:dyDescent="0.2">
      <c r="D4707" s="164"/>
    </row>
    <row r="4708" spans="4:4" x14ac:dyDescent="0.2">
      <c r="D4708" s="164"/>
    </row>
    <row r="4709" spans="4:4" x14ac:dyDescent="0.2">
      <c r="D4709" s="164"/>
    </row>
    <row r="4710" spans="4:4" x14ac:dyDescent="0.2">
      <c r="D4710" s="164"/>
    </row>
    <row r="4711" spans="4:4" x14ac:dyDescent="0.2">
      <c r="D4711" s="164"/>
    </row>
    <row r="4712" spans="4:4" x14ac:dyDescent="0.2">
      <c r="D4712" s="164"/>
    </row>
    <row r="4713" spans="4:4" x14ac:dyDescent="0.2">
      <c r="D4713" s="164"/>
    </row>
    <row r="4714" spans="4:4" x14ac:dyDescent="0.2">
      <c r="D4714" s="164"/>
    </row>
    <row r="4715" spans="4:4" x14ac:dyDescent="0.2">
      <c r="D4715" s="164"/>
    </row>
    <row r="4716" spans="4:4" x14ac:dyDescent="0.2">
      <c r="D4716" s="164"/>
    </row>
    <row r="4717" spans="4:4" x14ac:dyDescent="0.2">
      <c r="D4717" s="164"/>
    </row>
    <row r="4718" spans="4:4" x14ac:dyDescent="0.2">
      <c r="D4718" s="164"/>
    </row>
    <row r="4719" spans="4:4" x14ac:dyDescent="0.2">
      <c r="D4719" s="164"/>
    </row>
    <row r="4720" spans="4:4" x14ac:dyDescent="0.2">
      <c r="D4720" s="164"/>
    </row>
    <row r="4721" spans="4:4" x14ac:dyDescent="0.2">
      <c r="D4721" s="164"/>
    </row>
    <row r="4722" spans="4:4" x14ac:dyDescent="0.2">
      <c r="D4722" s="164"/>
    </row>
    <row r="4723" spans="4:4" x14ac:dyDescent="0.2">
      <c r="D4723" s="164"/>
    </row>
    <row r="4724" spans="4:4" x14ac:dyDescent="0.2">
      <c r="D4724" s="164"/>
    </row>
    <row r="4725" spans="4:4" x14ac:dyDescent="0.2">
      <c r="D4725" s="164"/>
    </row>
    <row r="4726" spans="4:4" x14ac:dyDescent="0.2">
      <c r="D4726" s="164"/>
    </row>
    <row r="4727" spans="4:4" x14ac:dyDescent="0.2">
      <c r="D4727" s="164"/>
    </row>
    <row r="4728" spans="4:4" x14ac:dyDescent="0.2">
      <c r="D4728" s="164"/>
    </row>
    <row r="4729" spans="4:4" x14ac:dyDescent="0.2">
      <c r="D4729" s="164"/>
    </row>
    <row r="4730" spans="4:4" x14ac:dyDescent="0.2">
      <c r="D4730" s="164"/>
    </row>
    <row r="4731" spans="4:4" x14ac:dyDescent="0.2">
      <c r="D4731" s="164"/>
    </row>
    <row r="4732" spans="4:4" x14ac:dyDescent="0.2">
      <c r="D4732" s="164"/>
    </row>
    <row r="4733" spans="4:4" x14ac:dyDescent="0.2">
      <c r="D4733" s="164"/>
    </row>
    <row r="4734" spans="4:4" x14ac:dyDescent="0.2">
      <c r="D4734" s="164"/>
    </row>
    <row r="4735" spans="4:4" x14ac:dyDescent="0.2">
      <c r="D4735" s="164"/>
    </row>
    <row r="4736" spans="4:4" x14ac:dyDescent="0.2">
      <c r="D4736" s="164"/>
    </row>
    <row r="4737" spans="4:4" x14ac:dyDescent="0.2">
      <c r="D4737" s="164"/>
    </row>
    <row r="4738" spans="4:4" x14ac:dyDescent="0.2">
      <c r="D4738" s="164"/>
    </row>
    <row r="4739" spans="4:4" x14ac:dyDescent="0.2">
      <c r="D4739" s="164"/>
    </row>
    <row r="4740" spans="4:4" x14ac:dyDescent="0.2">
      <c r="D4740" s="164"/>
    </row>
    <row r="4741" spans="4:4" x14ac:dyDescent="0.2">
      <c r="D4741" s="164"/>
    </row>
    <row r="4742" spans="4:4" x14ac:dyDescent="0.2">
      <c r="D4742" s="164"/>
    </row>
    <row r="4743" spans="4:4" x14ac:dyDescent="0.2">
      <c r="D4743" s="164"/>
    </row>
    <row r="4744" spans="4:4" x14ac:dyDescent="0.2">
      <c r="D4744" s="164"/>
    </row>
    <row r="4745" spans="4:4" x14ac:dyDescent="0.2">
      <c r="D4745" s="164"/>
    </row>
    <row r="4746" spans="4:4" x14ac:dyDescent="0.2">
      <c r="D4746" s="164"/>
    </row>
    <row r="4747" spans="4:4" x14ac:dyDescent="0.2">
      <c r="D4747" s="164"/>
    </row>
    <row r="4748" spans="4:4" x14ac:dyDescent="0.2">
      <c r="D4748" s="164"/>
    </row>
    <row r="4749" spans="4:4" x14ac:dyDescent="0.2">
      <c r="D4749" s="164"/>
    </row>
    <row r="4750" spans="4:4" x14ac:dyDescent="0.2">
      <c r="D4750" s="164"/>
    </row>
    <row r="4751" spans="4:4" x14ac:dyDescent="0.2">
      <c r="D4751" s="164"/>
    </row>
    <row r="4752" spans="4:4" x14ac:dyDescent="0.2">
      <c r="D4752" s="164"/>
    </row>
    <row r="4753" spans="4:4" x14ac:dyDescent="0.2">
      <c r="D4753" s="164"/>
    </row>
    <row r="4754" spans="4:4" x14ac:dyDescent="0.2">
      <c r="D4754" s="164"/>
    </row>
    <row r="4755" spans="4:4" x14ac:dyDescent="0.2">
      <c r="D4755" s="164"/>
    </row>
    <row r="4756" spans="4:4" x14ac:dyDescent="0.2">
      <c r="D4756" s="164"/>
    </row>
    <row r="4757" spans="4:4" x14ac:dyDescent="0.2">
      <c r="D4757" s="164"/>
    </row>
    <row r="4758" spans="4:4" x14ac:dyDescent="0.2">
      <c r="D4758" s="164"/>
    </row>
    <row r="4759" spans="4:4" x14ac:dyDescent="0.2">
      <c r="D4759" s="164"/>
    </row>
    <row r="4760" spans="4:4" x14ac:dyDescent="0.2">
      <c r="D4760" s="164"/>
    </row>
    <row r="4761" spans="4:4" x14ac:dyDescent="0.2">
      <c r="D4761" s="164"/>
    </row>
    <row r="4762" spans="4:4" x14ac:dyDescent="0.2">
      <c r="D4762" s="164"/>
    </row>
    <row r="4763" spans="4:4" x14ac:dyDescent="0.2">
      <c r="D4763" s="164"/>
    </row>
    <row r="4764" spans="4:4" x14ac:dyDescent="0.2">
      <c r="D4764" s="164"/>
    </row>
    <row r="4765" spans="4:4" x14ac:dyDescent="0.2">
      <c r="D4765" s="164"/>
    </row>
    <row r="4766" spans="4:4" x14ac:dyDescent="0.2">
      <c r="D4766" s="164"/>
    </row>
    <row r="4767" spans="4:4" x14ac:dyDescent="0.2">
      <c r="D4767" s="164"/>
    </row>
    <row r="4768" spans="4:4" x14ac:dyDescent="0.2">
      <c r="D4768" s="164"/>
    </row>
    <row r="4769" spans="4:4" x14ac:dyDescent="0.2">
      <c r="D4769" s="164"/>
    </row>
    <row r="4770" spans="4:4" x14ac:dyDescent="0.2">
      <c r="D4770" s="164"/>
    </row>
    <row r="4771" spans="4:4" x14ac:dyDescent="0.2">
      <c r="D4771" s="164"/>
    </row>
    <row r="4772" spans="4:4" x14ac:dyDescent="0.2">
      <c r="D4772" s="164"/>
    </row>
    <row r="4773" spans="4:4" x14ac:dyDescent="0.2">
      <c r="D4773" s="164"/>
    </row>
    <row r="4774" spans="4:4" x14ac:dyDescent="0.2">
      <c r="D4774" s="164"/>
    </row>
    <row r="4775" spans="4:4" x14ac:dyDescent="0.2">
      <c r="D4775" s="164"/>
    </row>
    <row r="4776" spans="4:4" x14ac:dyDescent="0.2">
      <c r="D4776" s="164"/>
    </row>
    <row r="4777" spans="4:4" x14ac:dyDescent="0.2">
      <c r="D4777" s="164"/>
    </row>
    <row r="4778" spans="4:4" x14ac:dyDescent="0.2">
      <c r="D4778" s="164"/>
    </row>
    <row r="4779" spans="4:4" x14ac:dyDescent="0.2">
      <c r="D4779" s="164"/>
    </row>
    <row r="4780" spans="4:4" x14ac:dyDescent="0.2">
      <c r="D4780" s="164"/>
    </row>
    <row r="4781" spans="4:4" x14ac:dyDescent="0.2">
      <c r="D4781" s="164"/>
    </row>
    <row r="4782" spans="4:4" x14ac:dyDescent="0.2">
      <c r="D4782" s="164"/>
    </row>
    <row r="4783" spans="4:4" x14ac:dyDescent="0.2">
      <c r="D4783" s="164"/>
    </row>
    <row r="4784" spans="4:4" x14ac:dyDescent="0.2">
      <c r="D4784" s="164"/>
    </row>
    <row r="4785" spans="4:4" x14ac:dyDescent="0.2">
      <c r="D4785" s="164"/>
    </row>
    <row r="4786" spans="4:4" x14ac:dyDescent="0.2">
      <c r="D4786" s="164"/>
    </row>
    <row r="4787" spans="4:4" x14ac:dyDescent="0.2">
      <c r="D4787" s="164"/>
    </row>
    <row r="4788" spans="4:4" x14ac:dyDescent="0.2">
      <c r="D4788" s="164"/>
    </row>
    <row r="4789" spans="4:4" x14ac:dyDescent="0.2">
      <c r="D4789" s="164"/>
    </row>
    <row r="4790" spans="4:4" x14ac:dyDescent="0.2">
      <c r="D4790" s="164"/>
    </row>
    <row r="4791" spans="4:4" x14ac:dyDescent="0.2">
      <c r="D4791" s="164"/>
    </row>
    <row r="4792" spans="4:4" x14ac:dyDescent="0.2">
      <c r="D4792" s="164"/>
    </row>
    <row r="4793" spans="4:4" x14ac:dyDescent="0.2">
      <c r="D4793" s="164"/>
    </row>
    <row r="4794" spans="4:4" x14ac:dyDescent="0.2">
      <c r="D4794" s="164"/>
    </row>
    <row r="4795" spans="4:4" x14ac:dyDescent="0.2">
      <c r="D4795" s="164"/>
    </row>
    <row r="4796" spans="4:4" x14ac:dyDescent="0.2">
      <c r="D4796" s="164"/>
    </row>
    <row r="4797" spans="4:4" x14ac:dyDescent="0.2">
      <c r="D4797" s="164"/>
    </row>
    <row r="4798" spans="4:4" x14ac:dyDescent="0.2">
      <c r="D4798" s="164"/>
    </row>
    <row r="4799" spans="4:4" x14ac:dyDescent="0.2">
      <c r="D4799" s="164"/>
    </row>
    <row r="4800" spans="4:4" x14ac:dyDescent="0.2">
      <c r="D4800" s="164"/>
    </row>
    <row r="4801" spans="4:4" x14ac:dyDescent="0.2">
      <c r="D4801" s="164"/>
    </row>
    <row r="4802" spans="4:4" x14ac:dyDescent="0.2">
      <c r="D4802" s="164"/>
    </row>
    <row r="4803" spans="4:4" x14ac:dyDescent="0.2">
      <c r="D4803" s="164"/>
    </row>
    <row r="4804" spans="4:4" x14ac:dyDescent="0.2">
      <c r="D4804" s="164"/>
    </row>
    <row r="4805" spans="4:4" x14ac:dyDescent="0.2">
      <c r="D4805" s="164"/>
    </row>
    <row r="4806" spans="4:4" x14ac:dyDescent="0.2">
      <c r="D4806" s="164"/>
    </row>
    <row r="4807" spans="4:4" x14ac:dyDescent="0.2">
      <c r="D4807" s="164"/>
    </row>
    <row r="4808" spans="4:4" x14ac:dyDescent="0.2">
      <c r="D4808" s="164"/>
    </row>
    <row r="4809" spans="4:4" x14ac:dyDescent="0.2">
      <c r="D4809" s="164"/>
    </row>
    <row r="4810" spans="4:4" x14ac:dyDescent="0.2">
      <c r="D4810" s="164"/>
    </row>
    <row r="4811" spans="4:4" x14ac:dyDescent="0.2">
      <c r="D4811" s="164"/>
    </row>
    <row r="4812" spans="4:4" x14ac:dyDescent="0.2">
      <c r="D4812" s="164"/>
    </row>
    <row r="4813" spans="4:4" x14ac:dyDescent="0.2">
      <c r="D4813" s="164"/>
    </row>
    <row r="4814" spans="4:4" x14ac:dyDescent="0.2">
      <c r="D4814" s="164"/>
    </row>
    <row r="4815" spans="4:4" x14ac:dyDescent="0.2">
      <c r="D4815" s="164"/>
    </row>
    <row r="4816" spans="4:4" x14ac:dyDescent="0.2">
      <c r="D4816" s="164"/>
    </row>
    <row r="4817" spans="4:4" x14ac:dyDescent="0.2">
      <c r="D4817" s="164"/>
    </row>
    <row r="4818" spans="4:4" x14ac:dyDescent="0.2">
      <c r="D4818" s="164"/>
    </row>
    <row r="4819" spans="4:4" x14ac:dyDescent="0.2">
      <c r="D4819" s="164"/>
    </row>
    <row r="4820" spans="4:4" x14ac:dyDescent="0.2">
      <c r="D4820" s="164"/>
    </row>
    <row r="4821" spans="4:4" x14ac:dyDescent="0.2">
      <c r="D4821" s="164"/>
    </row>
    <row r="4822" spans="4:4" x14ac:dyDescent="0.2">
      <c r="D4822" s="164"/>
    </row>
    <row r="4823" spans="4:4" x14ac:dyDescent="0.2">
      <c r="D4823" s="164"/>
    </row>
    <row r="4824" spans="4:4" x14ac:dyDescent="0.2">
      <c r="D4824" s="164"/>
    </row>
    <row r="4825" spans="4:4" x14ac:dyDescent="0.2">
      <c r="D4825" s="164"/>
    </row>
    <row r="4826" spans="4:4" x14ac:dyDescent="0.2">
      <c r="D4826" s="164"/>
    </row>
    <row r="4827" spans="4:4" x14ac:dyDescent="0.2">
      <c r="D4827" s="164"/>
    </row>
    <row r="4828" spans="4:4" x14ac:dyDescent="0.2">
      <c r="D4828" s="164"/>
    </row>
    <row r="4829" spans="4:4" x14ac:dyDescent="0.2">
      <c r="D4829" s="164"/>
    </row>
    <row r="4830" spans="4:4" x14ac:dyDescent="0.2">
      <c r="D4830" s="164"/>
    </row>
    <row r="4831" spans="4:4" x14ac:dyDescent="0.2">
      <c r="D4831" s="164"/>
    </row>
    <row r="4832" spans="4:4" x14ac:dyDescent="0.2">
      <c r="D4832" s="164"/>
    </row>
    <row r="4833" spans="4:4" x14ac:dyDescent="0.2">
      <c r="D4833" s="164"/>
    </row>
    <row r="4834" spans="4:4" x14ac:dyDescent="0.2">
      <c r="D4834" s="164"/>
    </row>
    <row r="4835" spans="4:4" x14ac:dyDescent="0.2">
      <c r="D4835" s="164"/>
    </row>
    <row r="4836" spans="4:4" x14ac:dyDescent="0.2">
      <c r="D4836" s="164"/>
    </row>
    <row r="4837" spans="4:4" x14ac:dyDescent="0.2">
      <c r="D4837" s="164"/>
    </row>
    <row r="4838" spans="4:4" x14ac:dyDescent="0.2">
      <c r="D4838" s="164"/>
    </row>
    <row r="4839" spans="4:4" x14ac:dyDescent="0.2">
      <c r="D4839" s="164"/>
    </row>
    <row r="4840" spans="4:4" x14ac:dyDescent="0.2">
      <c r="D4840" s="164"/>
    </row>
    <row r="4841" spans="4:4" x14ac:dyDescent="0.2">
      <c r="D4841" s="164"/>
    </row>
    <row r="4842" spans="4:4" x14ac:dyDescent="0.2">
      <c r="D4842" s="164"/>
    </row>
    <row r="4843" spans="4:4" x14ac:dyDescent="0.2">
      <c r="D4843" s="164"/>
    </row>
    <row r="4844" spans="4:4" x14ac:dyDescent="0.2">
      <c r="D4844" s="164"/>
    </row>
    <row r="4845" spans="4:4" x14ac:dyDescent="0.2">
      <c r="D4845" s="164"/>
    </row>
    <row r="4846" spans="4:4" x14ac:dyDescent="0.2">
      <c r="D4846" s="164"/>
    </row>
    <row r="4847" spans="4:4" x14ac:dyDescent="0.2">
      <c r="D4847" s="164"/>
    </row>
    <row r="4848" spans="4:4" x14ac:dyDescent="0.2">
      <c r="D4848" s="164"/>
    </row>
    <row r="4849" spans="4:4" x14ac:dyDescent="0.2">
      <c r="D4849" s="164"/>
    </row>
    <row r="4850" spans="4:4" x14ac:dyDescent="0.2">
      <c r="D4850" s="164"/>
    </row>
    <row r="4851" spans="4:4" x14ac:dyDescent="0.2">
      <c r="D4851" s="164"/>
    </row>
    <row r="4852" spans="4:4" x14ac:dyDescent="0.2">
      <c r="D4852" s="164"/>
    </row>
    <row r="4853" spans="4:4" x14ac:dyDescent="0.2">
      <c r="D4853" s="164"/>
    </row>
    <row r="4854" spans="4:4" x14ac:dyDescent="0.2">
      <c r="D4854" s="164"/>
    </row>
    <row r="4855" spans="4:4" x14ac:dyDescent="0.2">
      <c r="D4855" s="164"/>
    </row>
    <row r="4856" spans="4:4" x14ac:dyDescent="0.2">
      <c r="D4856" s="164"/>
    </row>
    <row r="4857" spans="4:4" x14ac:dyDescent="0.2">
      <c r="D4857" s="164"/>
    </row>
    <row r="4858" spans="4:4" x14ac:dyDescent="0.2">
      <c r="D4858" s="164"/>
    </row>
    <row r="4859" spans="4:4" x14ac:dyDescent="0.2">
      <c r="D4859" s="164"/>
    </row>
    <row r="4860" spans="4:4" x14ac:dyDescent="0.2">
      <c r="D4860" s="164"/>
    </row>
    <row r="4861" spans="4:4" x14ac:dyDescent="0.2">
      <c r="D4861" s="164"/>
    </row>
    <row r="4862" spans="4:4" x14ac:dyDescent="0.2">
      <c r="D4862" s="164"/>
    </row>
    <row r="4863" spans="4:4" x14ac:dyDescent="0.2">
      <c r="D4863" s="164"/>
    </row>
    <row r="4864" spans="4:4" x14ac:dyDescent="0.2">
      <c r="D4864" s="164"/>
    </row>
    <row r="4865" spans="4:4" x14ac:dyDescent="0.2">
      <c r="D4865" s="164"/>
    </row>
    <row r="4866" spans="4:4" x14ac:dyDescent="0.2">
      <c r="D4866" s="164"/>
    </row>
    <row r="4867" spans="4:4" x14ac:dyDescent="0.2">
      <c r="D4867" s="164"/>
    </row>
    <row r="4868" spans="4:4" x14ac:dyDescent="0.2">
      <c r="D4868" s="164"/>
    </row>
    <row r="4869" spans="4:4" x14ac:dyDescent="0.2">
      <c r="D4869" s="164"/>
    </row>
    <row r="4870" spans="4:4" x14ac:dyDescent="0.2">
      <c r="D4870" s="164"/>
    </row>
    <row r="4871" spans="4:4" x14ac:dyDescent="0.2">
      <c r="D4871" s="164"/>
    </row>
    <row r="4872" spans="4:4" x14ac:dyDescent="0.2">
      <c r="D4872" s="164"/>
    </row>
    <row r="4873" spans="4:4" x14ac:dyDescent="0.2">
      <c r="D4873" s="164"/>
    </row>
    <row r="4874" spans="4:4" x14ac:dyDescent="0.2">
      <c r="D4874" s="164"/>
    </row>
    <row r="4875" spans="4:4" x14ac:dyDescent="0.2">
      <c r="D4875" s="164"/>
    </row>
    <row r="4876" spans="4:4" x14ac:dyDescent="0.2">
      <c r="D4876" s="164"/>
    </row>
    <row r="4877" spans="4:4" x14ac:dyDescent="0.2">
      <c r="D4877" s="164"/>
    </row>
    <row r="4878" spans="4:4" x14ac:dyDescent="0.2">
      <c r="D4878" s="164"/>
    </row>
    <row r="4879" spans="4:4" x14ac:dyDescent="0.2">
      <c r="D4879" s="164"/>
    </row>
    <row r="4880" spans="4:4" x14ac:dyDescent="0.2">
      <c r="D4880" s="164"/>
    </row>
    <row r="4881" spans="4:4" x14ac:dyDescent="0.2">
      <c r="D4881" s="164"/>
    </row>
    <row r="4882" spans="4:4" x14ac:dyDescent="0.2">
      <c r="D4882" s="164"/>
    </row>
    <row r="4883" spans="4:4" x14ac:dyDescent="0.2">
      <c r="D4883" s="164"/>
    </row>
    <row r="4884" spans="4:4" x14ac:dyDescent="0.2">
      <c r="D4884" s="164"/>
    </row>
    <row r="4885" spans="4:4" x14ac:dyDescent="0.2">
      <c r="D4885" s="164"/>
    </row>
    <row r="4886" spans="4:4" x14ac:dyDescent="0.2">
      <c r="D4886" s="164"/>
    </row>
    <row r="4887" spans="4:4" x14ac:dyDescent="0.2">
      <c r="D4887" s="164"/>
    </row>
    <row r="4888" spans="4:4" x14ac:dyDescent="0.2">
      <c r="D4888" s="164"/>
    </row>
    <row r="4889" spans="4:4" x14ac:dyDescent="0.2">
      <c r="D4889" s="164"/>
    </row>
    <row r="4890" spans="4:4" x14ac:dyDescent="0.2">
      <c r="D4890" s="164"/>
    </row>
    <row r="4891" spans="4:4" x14ac:dyDescent="0.2">
      <c r="D4891" s="164"/>
    </row>
    <row r="4892" spans="4:4" x14ac:dyDescent="0.2">
      <c r="D4892" s="164"/>
    </row>
    <row r="4893" spans="4:4" x14ac:dyDescent="0.2">
      <c r="D4893" s="164"/>
    </row>
    <row r="4894" spans="4:4" x14ac:dyDescent="0.2">
      <c r="D4894" s="164"/>
    </row>
    <row r="4895" spans="4:4" x14ac:dyDescent="0.2">
      <c r="D4895" s="164"/>
    </row>
    <row r="4896" spans="4:4" x14ac:dyDescent="0.2">
      <c r="D4896" s="164"/>
    </row>
    <row r="4897" spans="4:4" x14ac:dyDescent="0.2">
      <c r="D4897" s="164"/>
    </row>
    <row r="4898" spans="4:4" x14ac:dyDescent="0.2">
      <c r="D4898" s="164"/>
    </row>
    <row r="4899" spans="4:4" x14ac:dyDescent="0.2">
      <c r="D4899" s="164"/>
    </row>
    <row r="4900" spans="4:4" x14ac:dyDescent="0.2">
      <c r="D4900" s="164"/>
    </row>
    <row r="4901" spans="4:4" x14ac:dyDescent="0.2">
      <c r="D4901" s="164"/>
    </row>
    <row r="4902" spans="4:4" x14ac:dyDescent="0.2">
      <c r="D4902" s="164"/>
    </row>
    <row r="4903" spans="4:4" x14ac:dyDescent="0.2">
      <c r="D4903" s="164"/>
    </row>
    <row r="4904" spans="4:4" x14ac:dyDescent="0.2">
      <c r="D4904" s="164"/>
    </row>
    <row r="4905" spans="4:4" x14ac:dyDescent="0.2">
      <c r="D4905" s="164"/>
    </row>
    <row r="4906" spans="4:4" x14ac:dyDescent="0.2">
      <c r="D4906" s="164"/>
    </row>
    <row r="4907" spans="4:4" x14ac:dyDescent="0.2">
      <c r="D4907" s="164"/>
    </row>
    <row r="4908" spans="4:4" x14ac:dyDescent="0.2">
      <c r="D4908" s="164"/>
    </row>
    <row r="4909" spans="4:4" x14ac:dyDescent="0.2">
      <c r="D4909" s="164"/>
    </row>
    <row r="4910" spans="4:4" x14ac:dyDescent="0.2">
      <c r="D4910" s="164"/>
    </row>
    <row r="4911" spans="4:4" x14ac:dyDescent="0.2">
      <c r="D4911" s="164"/>
    </row>
    <row r="4912" spans="4:4" x14ac:dyDescent="0.2">
      <c r="D4912" s="164"/>
    </row>
    <row r="4913" spans="4:4" x14ac:dyDescent="0.2">
      <c r="D4913" s="164"/>
    </row>
    <row r="4914" spans="4:4" x14ac:dyDescent="0.2">
      <c r="D4914" s="164"/>
    </row>
    <row r="4915" spans="4:4" x14ac:dyDescent="0.2">
      <c r="D4915" s="164"/>
    </row>
    <row r="4916" spans="4:4" x14ac:dyDescent="0.2">
      <c r="D4916" s="164"/>
    </row>
    <row r="4917" spans="4:4" x14ac:dyDescent="0.2">
      <c r="D4917" s="164"/>
    </row>
    <row r="4918" spans="4:4" x14ac:dyDescent="0.2">
      <c r="D4918" s="164"/>
    </row>
    <row r="4919" spans="4:4" x14ac:dyDescent="0.2">
      <c r="D4919" s="164"/>
    </row>
    <row r="4920" spans="4:4" x14ac:dyDescent="0.2">
      <c r="D4920" s="164"/>
    </row>
    <row r="4921" spans="4:4" x14ac:dyDescent="0.2">
      <c r="D4921" s="164"/>
    </row>
    <row r="4922" spans="4:4" x14ac:dyDescent="0.2">
      <c r="D4922" s="164"/>
    </row>
    <row r="4923" spans="4:4" x14ac:dyDescent="0.2">
      <c r="D4923" s="164"/>
    </row>
    <row r="4924" spans="4:4" x14ac:dyDescent="0.2">
      <c r="D4924" s="164"/>
    </row>
    <row r="4925" spans="4:4" x14ac:dyDescent="0.2">
      <c r="D4925" s="164"/>
    </row>
    <row r="4926" spans="4:4" x14ac:dyDescent="0.2">
      <c r="D4926" s="164"/>
    </row>
    <row r="4927" spans="4:4" x14ac:dyDescent="0.2">
      <c r="D4927" s="164"/>
    </row>
    <row r="4928" spans="4:4" x14ac:dyDescent="0.2">
      <c r="D4928" s="164"/>
    </row>
    <row r="4929" spans="4:4" x14ac:dyDescent="0.2">
      <c r="D4929" s="164"/>
    </row>
    <row r="4930" spans="4:4" x14ac:dyDescent="0.2">
      <c r="D4930" s="164"/>
    </row>
    <row r="4931" spans="4:4" x14ac:dyDescent="0.2">
      <c r="D4931" s="164"/>
    </row>
    <row r="4932" spans="4:4" x14ac:dyDescent="0.2">
      <c r="D4932" s="164"/>
    </row>
    <row r="4933" spans="4:4" x14ac:dyDescent="0.2">
      <c r="D4933" s="164"/>
    </row>
    <row r="4934" spans="4:4" x14ac:dyDescent="0.2">
      <c r="D4934" s="164"/>
    </row>
    <row r="4935" spans="4:4" x14ac:dyDescent="0.2">
      <c r="D4935" s="164"/>
    </row>
    <row r="4936" spans="4:4" x14ac:dyDescent="0.2">
      <c r="D4936" s="164"/>
    </row>
    <row r="4937" spans="4:4" x14ac:dyDescent="0.2">
      <c r="D4937" s="164"/>
    </row>
    <row r="4938" spans="4:4" x14ac:dyDescent="0.2">
      <c r="D4938" s="164"/>
    </row>
    <row r="4939" spans="4:4" x14ac:dyDescent="0.2">
      <c r="D4939" s="164"/>
    </row>
    <row r="4940" spans="4:4" x14ac:dyDescent="0.2">
      <c r="D4940" s="164"/>
    </row>
    <row r="4941" spans="4:4" x14ac:dyDescent="0.2">
      <c r="D4941" s="164"/>
    </row>
    <row r="4942" spans="4:4" x14ac:dyDescent="0.2">
      <c r="D4942" s="164"/>
    </row>
    <row r="4943" spans="4:4" x14ac:dyDescent="0.2">
      <c r="D4943" s="164"/>
    </row>
    <row r="4944" spans="4:4" x14ac:dyDescent="0.2">
      <c r="D4944" s="164"/>
    </row>
    <row r="4945" spans="4:4" x14ac:dyDescent="0.2">
      <c r="D4945" s="164"/>
    </row>
    <row r="4946" spans="4:4" x14ac:dyDescent="0.2">
      <c r="D4946" s="164"/>
    </row>
    <row r="4947" spans="4:4" x14ac:dyDescent="0.2">
      <c r="D4947" s="164"/>
    </row>
    <row r="4948" spans="4:4" x14ac:dyDescent="0.2">
      <c r="D4948" s="164"/>
    </row>
    <row r="4949" spans="4:4" x14ac:dyDescent="0.2">
      <c r="D4949" s="164"/>
    </row>
    <row r="4950" spans="4:4" x14ac:dyDescent="0.2">
      <c r="D4950" s="164"/>
    </row>
    <row r="4951" spans="4:4" x14ac:dyDescent="0.2">
      <c r="D4951" s="164"/>
    </row>
    <row r="4952" spans="4:4" x14ac:dyDescent="0.2">
      <c r="D4952" s="164"/>
    </row>
    <row r="4953" spans="4:4" x14ac:dyDescent="0.2">
      <c r="D4953" s="164"/>
    </row>
    <row r="4954" spans="4:4" x14ac:dyDescent="0.2">
      <c r="D4954" s="164"/>
    </row>
    <row r="4955" spans="4:4" x14ac:dyDescent="0.2">
      <c r="D4955" s="164"/>
    </row>
    <row r="4956" spans="4:4" x14ac:dyDescent="0.2">
      <c r="D4956" s="164"/>
    </row>
    <row r="4957" spans="4:4" x14ac:dyDescent="0.2">
      <c r="D4957" s="164"/>
    </row>
    <row r="4958" spans="4:4" x14ac:dyDescent="0.2">
      <c r="D4958" s="164"/>
    </row>
    <row r="4959" spans="4:4" x14ac:dyDescent="0.2">
      <c r="D4959" s="164"/>
    </row>
    <row r="4960" spans="4:4" x14ac:dyDescent="0.2">
      <c r="D4960" s="164"/>
    </row>
    <row r="4961" spans="4:4" x14ac:dyDescent="0.2">
      <c r="D4961" s="164"/>
    </row>
    <row r="4962" spans="4:4" x14ac:dyDescent="0.2">
      <c r="D4962" s="164"/>
    </row>
    <row r="4963" spans="4:4" x14ac:dyDescent="0.2">
      <c r="D4963" s="164"/>
    </row>
    <row r="4964" spans="4:4" x14ac:dyDescent="0.2">
      <c r="D4964" s="164"/>
    </row>
    <row r="4965" spans="4:4" x14ac:dyDescent="0.2">
      <c r="D4965" s="164"/>
    </row>
    <row r="4966" spans="4:4" x14ac:dyDescent="0.2">
      <c r="D4966" s="164"/>
    </row>
    <row r="4967" spans="4:4" x14ac:dyDescent="0.2">
      <c r="D4967" s="164"/>
    </row>
    <row r="4968" spans="4:4" x14ac:dyDescent="0.2">
      <c r="D4968" s="164"/>
    </row>
    <row r="4969" spans="4:4" x14ac:dyDescent="0.2">
      <c r="D4969" s="164"/>
    </row>
    <row r="4970" spans="4:4" x14ac:dyDescent="0.2">
      <c r="D4970" s="164"/>
    </row>
    <row r="4971" spans="4:4" x14ac:dyDescent="0.2">
      <c r="D4971" s="164"/>
    </row>
    <row r="4972" spans="4:4" x14ac:dyDescent="0.2">
      <c r="D4972" s="164"/>
    </row>
    <row r="4973" spans="4:4" x14ac:dyDescent="0.2">
      <c r="D4973" s="164"/>
    </row>
    <row r="4974" spans="4:4" x14ac:dyDescent="0.2">
      <c r="D4974" s="164"/>
    </row>
    <row r="4975" spans="4:4" x14ac:dyDescent="0.2">
      <c r="D4975" s="164"/>
    </row>
    <row r="4976" spans="4:4" x14ac:dyDescent="0.2">
      <c r="D4976" s="164"/>
    </row>
    <row r="4977" spans="4:4" x14ac:dyDescent="0.2">
      <c r="D4977" s="164"/>
    </row>
    <row r="4978" spans="4:4" x14ac:dyDescent="0.2">
      <c r="D4978" s="164"/>
    </row>
    <row r="4979" spans="4:4" x14ac:dyDescent="0.2">
      <c r="D4979" s="164"/>
    </row>
    <row r="4980" spans="4:4" x14ac:dyDescent="0.2">
      <c r="D4980" s="164"/>
    </row>
    <row r="4981" spans="4:4" x14ac:dyDescent="0.2">
      <c r="D4981" s="164"/>
    </row>
    <row r="4982" spans="4:4" x14ac:dyDescent="0.2">
      <c r="D4982" s="164"/>
    </row>
    <row r="4983" spans="4:4" x14ac:dyDescent="0.2">
      <c r="D4983" s="164"/>
    </row>
    <row r="4984" spans="4:4" x14ac:dyDescent="0.2">
      <c r="D4984" s="164"/>
    </row>
    <row r="4985" spans="4:4" x14ac:dyDescent="0.2">
      <c r="D4985" s="164"/>
    </row>
    <row r="4986" spans="4:4" x14ac:dyDescent="0.2">
      <c r="D4986" s="164"/>
    </row>
    <row r="4987" spans="4:4" x14ac:dyDescent="0.2">
      <c r="D4987" s="164"/>
    </row>
    <row r="4988" spans="4:4" x14ac:dyDescent="0.2">
      <c r="D4988" s="164"/>
    </row>
    <row r="4989" spans="4:4" x14ac:dyDescent="0.2">
      <c r="D4989" s="164"/>
    </row>
    <row r="4990" spans="4:4" x14ac:dyDescent="0.2">
      <c r="D4990" s="164"/>
    </row>
    <row r="4991" spans="4:4" x14ac:dyDescent="0.2">
      <c r="D4991" s="164"/>
    </row>
    <row r="4992" spans="4:4" x14ac:dyDescent="0.2">
      <c r="D4992" s="164"/>
    </row>
    <row r="4993" spans="4:4" x14ac:dyDescent="0.2">
      <c r="D4993" s="164"/>
    </row>
    <row r="4994" spans="4:4" x14ac:dyDescent="0.2">
      <c r="D4994" s="164"/>
    </row>
    <row r="4995" spans="4:4" x14ac:dyDescent="0.2">
      <c r="D4995" s="164"/>
    </row>
    <row r="4996" spans="4:4" x14ac:dyDescent="0.2">
      <c r="D4996" s="164"/>
    </row>
    <row r="4997" spans="4:4" x14ac:dyDescent="0.2">
      <c r="D4997" s="164"/>
    </row>
    <row r="4998" spans="4:4" x14ac:dyDescent="0.2">
      <c r="D4998" s="164"/>
    </row>
    <row r="4999" spans="4:4" x14ac:dyDescent="0.2">
      <c r="D4999" s="164"/>
    </row>
    <row r="5000" spans="4:4" x14ac:dyDescent="0.2">
      <c r="D5000" s="164"/>
    </row>
  </sheetData>
  <mergeCells count="6">
    <mergeCell ref="A204:G208"/>
    <mergeCell ref="A1:G1"/>
    <mergeCell ref="C2:G2"/>
    <mergeCell ref="C3:G3"/>
    <mergeCell ref="C4:G4"/>
    <mergeCell ref="A203:C203"/>
  </mergeCells>
  <pageMargins left="0.59055118110236204" right="0.23622047244094502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00" customWidth="1"/>
    <col min="3" max="3" width="38.28515625" style="100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2" width="0" hidden="1" customWidth="1"/>
    <col min="29" max="29" width="0" hidden="1" customWidth="1"/>
    <col min="31" max="41" width="0" hidden="1" customWidth="1"/>
    <col min="53" max="53" width="73.42578125" customWidth="1"/>
  </cols>
  <sheetData>
    <row r="1" spans="1:60" ht="15.75" customHeight="1" x14ac:dyDescent="0.25">
      <c r="A1" s="277" t="s">
        <v>7</v>
      </c>
      <c r="B1" s="277"/>
      <c r="C1" s="277"/>
      <c r="D1" s="277"/>
      <c r="E1" s="277"/>
      <c r="F1" s="277"/>
      <c r="G1" s="277"/>
      <c r="AG1" t="s">
        <v>188</v>
      </c>
    </row>
    <row r="2" spans="1:60" ht="24.95" customHeight="1" x14ac:dyDescent="0.2">
      <c r="A2" s="165" t="s">
        <v>8</v>
      </c>
      <c r="B2" s="79" t="s">
        <v>41</v>
      </c>
      <c r="C2" s="278" t="s">
        <v>42</v>
      </c>
      <c r="D2" s="279"/>
      <c r="E2" s="279"/>
      <c r="F2" s="279"/>
      <c r="G2" s="280"/>
      <c r="AG2" t="s">
        <v>189</v>
      </c>
    </row>
    <row r="3" spans="1:60" ht="24.95" customHeight="1" x14ac:dyDescent="0.2">
      <c r="A3" s="165" t="s">
        <v>9</v>
      </c>
      <c r="B3" s="79" t="s">
        <v>44</v>
      </c>
      <c r="C3" s="278" t="s">
        <v>45</v>
      </c>
      <c r="D3" s="279"/>
      <c r="E3" s="279"/>
      <c r="F3" s="279"/>
      <c r="G3" s="280"/>
      <c r="AC3" s="100" t="s">
        <v>189</v>
      </c>
      <c r="AG3" t="s">
        <v>190</v>
      </c>
    </row>
    <row r="4" spans="1:60" ht="24.95" customHeight="1" x14ac:dyDescent="0.2">
      <c r="A4" s="166" t="s">
        <v>10</v>
      </c>
      <c r="B4" s="167" t="s">
        <v>50</v>
      </c>
      <c r="C4" s="281" t="s">
        <v>51</v>
      </c>
      <c r="D4" s="282"/>
      <c r="E4" s="282"/>
      <c r="F4" s="282"/>
      <c r="G4" s="283"/>
      <c r="AG4" t="s">
        <v>191</v>
      </c>
    </row>
    <row r="5" spans="1:60" x14ac:dyDescent="0.2">
      <c r="D5" s="164"/>
    </row>
    <row r="6" spans="1:60" ht="38.25" x14ac:dyDescent="0.2">
      <c r="A6" s="173" t="s">
        <v>192</v>
      </c>
      <c r="B6" s="171" t="s">
        <v>193</v>
      </c>
      <c r="C6" s="171" t="s">
        <v>194</v>
      </c>
      <c r="D6" s="172" t="s">
        <v>195</v>
      </c>
      <c r="E6" s="173" t="s">
        <v>196</v>
      </c>
      <c r="F6" s="168" t="s">
        <v>197</v>
      </c>
      <c r="G6" s="173" t="s">
        <v>31</v>
      </c>
      <c r="H6" s="174" t="s">
        <v>32</v>
      </c>
      <c r="I6" s="174" t="s">
        <v>198</v>
      </c>
      <c r="J6" s="174" t="s">
        <v>33</v>
      </c>
      <c r="K6" s="174" t="s">
        <v>199</v>
      </c>
      <c r="L6" s="174" t="s">
        <v>200</v>
      </c>
      <c r="M6" s="174" t="s">
        <v>201</v>
      </c>
      <c r="N6" s="174" t="s">
        <v>202</v>
      </c>
      <c r="O6" s="174" t="s">
        <v>203</v>
      </c>
      <c r="P6" s="174" t="s">
        <v>204</v>
      </c>
      <c r="Q6" s="174" t="s">
        <v>205</v>
      </c>
      <c r="R6" s="174" t="s">
        <v>206</v>
      </c>
      <c r="S6" s="174" t="s">
        <v>207</v>
      </c>
      <c r="T6" s="174" t="s">
        <v>208</v>
      </c>
      <c r="U6" s="174" t="s">
        <v>209</v>
      </c>
      <c r="V6" s="174" t="s">
        <v>210</v>
      </c>
    </row>
    <row r="7" spans="1:60" x14ac:dyDescent="0.2">
      <c r="A7" s="176" t="s">
        <v>211</v>
      </c>
      <c r="B7" s="179" t="s">
        <v>152</v>
      </c>
      <c r="C7" s="180" t="s">
        <v>128</v>
      </c>
      <c r="D7" s="175"/>
      <c r="E7" s="186"/>
      <c r="F7" s="190"/>
      <c r="G7" s="190">
        <f>SUMIF(AG8:AG39,"&lt;&gt;NOR",G8:G39)</f>
        <v>0</v>
      </c>
      <c r="H7" s="190"/>
      <c r="I7" s="190">
        <f>SUM(I8:I39)</f>
        <v>0</v>
      </c>
      <c r="J7" s="190"/>
      <c r="K7" s="190">
        <f>SUM(K8:K39)</f>
        <v>0</v>
      </c>
      <c r="L7" s="190"/>
      <c r="M7" s="190">
        <f>SUM(M8:M39)</f>
        <v>0</v>
      </c>
      <c r="N7" s="190"/>
      <c r="O7" s="190">
        <f>SUM(O8:O39)</f>
        <v>0</v>
      </c>
      <c r="P7" s="190"/>
      <c r="Q7" s="190">
        <f>SUM(Q8:Q39)</f>
        <v>0</v>
      </c>
      <c r="R7" s="190"/>
      <c r="S7" s="190"/>
      <c r="T7" s="190"/>
      <c r="U7" s="191">
        <f>SUM(U8:U39)</f>
        <v>0</v>
      </c>
      <c r="V7" s="190"/>
      <c r="AG7" t="s">
        <v>212</v>
      </c>
    </row>
    <row r="8" spans="1:60" outlineLevel="1" x14ac:dyDescent="0.2">
      <c r="A8" s="170">
        <v>1</v>
      </c>
      <c r="B8" s="181" t="s">
        <v>1349</v>
      </c>
      <c r="C8" s="209" t="s">
        <v>1350</v>
      </c>
      <c r="D8" s="183" t="s">
        <v>303</v>
      </c>
      <c r="E8" s="187">
        <v>6</v>
      </c>
      <c r="F8" s="192"/>
      <c r="G8" s="193">
        <f>ROUND(E8*F8,2)</f>
        <v>0</v>
      </c>
      <c r="H8" s="192"/>
      <c r="I8" s="193">
        <f>ROUND(E8*H8,2)</f>
        <v>0</v>
      </c>
      <c r="J8" s="192"/>
      <c r="K8" s="193">
        <f>ROUND(E8*J8,2)</f>
        <v>0</v>
      </c>
      <c r="L8" s="193">
        <v>15</v>
      </c>
      <c r="M8" s="193">
        <f>G8*(1+L8/100)</f>
        <v>0</v>
      </c>
      <c r="N8" s="193">
        <v>0</v>
      </c>
      <c r="O8" s="193">
        <f>ROUND(E8*N8,2)</f>
        <v>0</v>
      </c>
      <c r="P8" s="193">
        <v>0</v>
      </c>
      <c r="Q8" s="193">
        <f>ROUND(E8*P8,2)</f>
        <v>0</v>
      </c>
      <c r="R8" s="193"/>
      <c r="S8" s="193" t="s">
        <v>269</v>
      </c>
      <c r="T8" s="193">
        <v>0</v>
      </c>
      <c r="U8" s="194">
        <f>ROUND(E8*T8,2)</f>
        <v>0</v>
      </c>
      <c r="V8" s="193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 t="s">
        <v>1351</v>
      </c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</row>
    <row r="9" spans="1:60" outlineLevel="1" x14ac:dyDescent="0.2">
      <c r="A9" s="170"/>
      <c r="B9" s="181"/>
      <c r="C9" s="272" t="s">
        <v>1350</v>
      </c>
      <c r="D9" s="273"/>
      <c r="E9" s="274"/>
      <c r="F9" s="275"/>
      <c r="G9" s="276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4"/>
      <c r="V9" s="193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 t="s">
        <v>220</v>
      </c>
      <c r="AH9" s="169"/>
      <c r="AI9" s="169"/>
      <c r="AJ9" s="169"/>
      <c r="AK9" s="169"/>
      <c r="AL9" s="169"/>
      <c r="AM9" s="169"/>
      <c r="AN9" s="169"/>
      <c r="AO9" s="169"/>
      <c r="AP9" s="169"/>
      <c r="AQ9" s="169"/>
      <c r="AR9" s="169"/>
      <c r="AS9" s="169"/>
      <c r="AT9" s="169"/>
      <c r="AU9" s="169"/>
      <c r="AV9" s="169"/>
      <c r="AW9" s="169"/>
      <c r="AX9" s="169"/>
      <c r="AY9" s="169"/>
      <c r="AZ9" s="169"/>
      <c r="BA9" s="177" t="str">
        <f>C9</f>
        <v>Potrubí HT připojovací DN 40 x 1,8 mm</v>
      </c>
      <c r="BB9" s="169"/>
      <c r="BC9" s="169"/>
      <c r="BD9" s="169"/>
      <c r="BE9" s="169"/>
      <c r="BF9" s="169"/>
      <c r="BG9" s="169"/>
      <c r="BH9" s="169"/>
    </row>
    <row r="10" spans="1:60" outlineLevel="1" x14ac:dyDescent="0.2">
      <c r="A10" s="170">
        <v>2</v>
      </c>
      <c r="B10" s="181" t="s">
        <v>1352</v>
      </c>
      <c r="C10" s="209" t="s">
        <v>1353</v>
      </c>
      <c r="D10" s="183" t="s">
        <v>303</v>
      </c>
      <c r="E10" s="187">
        <v>20</v>
      </c>
      <c r="F10" s="192"/>
      <c r="G10" s="193">
        <f>ROUND(E10*F10,2)</f>
        <v>0</v>
      </c>
      <c r="H10" s="192"/>
      <c r="I10" s="193">
        <f>ROUND(E10*H10,2)</f>
        <v>0</v>
      </c>
      <c r="J10" s="192"/>
      <c r="K10" s="193">
        <f>ROUND(E10*J10,2)</f>
        <v>0</v>
      </c>
      <c r="L10" s="193">
        <v>15</v>
      </c>
      <c r="M10" s="193">
        <f>G10*(1+L10/100)</f>
        <v>0</v>
      </c>
      <c r="N10" s="193">
        <v>0</v>
      </c>
      <c r="O10" s="193">
        <f>ROUND(E10*N10,2)</f>
        <v>0</v>
      </c>
      <c r="P10" s="193">
        <v>0</v>
      </c>
      <c r="Q10" s="193">
        <f>ROUND(E10*P10,2)</f>
        <v>0</v>
      </c>
      <c r="R10" s="193"/>
      <c r="S10" s="193" t="s">
        <v>269</v>
      </c>
      <c r="T10" s="193">
        <v>0</v>
      </c>
      <c r="U10" s="194">
        <f>ROUND(E10*T10,2)</f>
        <v>0</v>
      </c>
      <c r="V10" s="193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 t="s">
        <v>1351</v>
      </c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  <c r="AS10" s="169"/>
      <c r="AT10" s="169"/>
      <c r="AU10" s="169"/>
      <c r="AV10" s="169"/>
      <c r="AW10" s="169"/>
      <c r="AX10" s="169"/>
      <c r="AY10" s="169"/>
      <c r="AZ10" s="169"/>
      <c r="BA10" s="169"/>
      <c r="BB10" s="169"/>
      <c r="BC10" s="169"/>
      <c r="BD10" s="169"/>
      <c r="BE10" s="169"/>
      <c r="BF10" s="169"/>
      <c r="BG10" s="169"/>
      <c r="BH10" s="169"/>
    </row>
    <row r="11" spans="1:60" outlineLevel="1" x14ac:dyDescent="0.2">
      <c r="A11" s="170"/>
      <c r="B11" s="181"/>
      <c r="C11" s="272" t="s">
        <v>1353</v>
      </c>
      <c r="D11" s="273"/>
      <c r="E11" s="274"/>
      <c r="F11" s="275"/>
      <c r="G11" s="276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4"/>
      <c r="V11" s="193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 t="s">
        <v>220</v>
      </c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77" t="str">
        <f>C11</f>
        <v>Potrubí HT odpadní svislé DN 50 x 1,8 mm</v>
      </c>
      <c r="BB11" s="169"/>
      <c r="BC11" s="169"/>
      <c r="BD11" s="169"/>
      <c r="BE11" s="169"/>
      <c r="BF11" s="169"/>
      <c r="BG11" s="169"/>
      <c r="BH11" s="169"/>
    </row>
    <row r="12" spans="1:60" outlineLevel="1" x14ac:dyDescent="0.2">
      <c r="A12" s="170">
        <v>3</v>
      </c>
      <c r="B12" s="181" t="s">
        <v>1354</v>
      </c>
      <c r="C12" s="209" t="s">
        <v>1355</v>
      </c>
      <c r="D12" s="183" t="s">
        <v>303</v>
      </c>
      <c r="E12" s="187">
        <v>2</v>
      </c>
      <c r="F12" s="192"/>
      <c r="G12" s="193">
        <f>ROUND(E12*F12,2)</f>
        <v>0</v>
      </c>
      <c r="H12" s="192"/>
      <c r="I12" s="193">
        <f>ROUND(E12*H12,2)</f>
        <v>0</v>
      </c>
      <c r="J12" s="192"/>
      <c r="K12" s="193">
        <f>ROUND(E12*J12,2)</f>
        <v>0</v>
      </c>
      <c r="L12" s="193">
        <v>15</v>
      </c>
      <c r="M12" s="193">
        <f>G12*(1+L12/100)</f>
        <v>0</v>
      </c>
      <c r="N12" s="193">
        <v>0</v>
      </c>
      <c r="O12" s="193">
        <f>ROUND(E12*N12,2)</f>
        <v>0</v>
      </c>
      <c r="P12" s="193">
        <v>0</v>
      </c>
      <c r="Q12" s="193">
        <f>ROUND(E12*P12,2)</f>
        <v>0</v>
      </c>
      <c r="R12" s="193"/>
      <c r="S12" s="193" t="s">
        <v>269</v>
      </c>
      <c r="T12" s="193">
        <v>0</v>
      </c>
      <c r="U12" s="194">
        <f>ROUND(E12*T12,2)</f>
        <v>0</v>
      </c>
      <c r="V12" s="193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 t="s">
        <v>1351</v>
      </c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</row>
    <row r="13" spans="1:60" outlineLevel="1" x14ac:dyDescent="0.2">
      <c r="A13" s="170"/>
      <c r="B13" s="181"/>
      <c r="C13" s="272" t="s">
        <v>1355</v>
      </c>
      <c r="D13" s="273"/>
      <c r="E13" s="274"/>
      <c r="F13" s="275"/>
      <c r="G13" s="276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4"/>
      <c r="V13" s="193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 t="s">
        <v>220</v>
      </c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77" t="str">
        <f>C13</f>
        <v>Potrubí HT odpadní svislé DN 70 x 1,9 mm</v>
      </c>
      <c r="BB13" s="169"/>
      <c r="BC13" s="169"/>
      <c r="BD13" s="169"/>
      <c r="BE13" s="169"/>
      <c r="BF13" s="169"/>
      <c r="BG13" s="169"/>
      <c r="BH13" s="169"/>
    </row>
    <row r="14" spans="1:60" outlineLevel="1" x14ac:dyDescent="0.2">
      <c r="A14" s="170">
        <v>4</v>
      </c>
      <c r="B14" s="181" t="s">
        <v>1356</v>
      </c>
      <c r="C14" s="209" t="s">
        <v>1357</v>
      </c>
      <c r="D14" s="183" t="s">
        <v>303</v>
      </c>
      <c r="E14" s="187">
        <v>21</v>
      </c>
      <c r="F14" s="192"/>
      <c r="G14" s="193">
        <f>ROUND(E14*F14,2)</f>
        <v>0</v>
      </c>
      <c r="H14" s="192"/>
      <c r="I14" s="193">
        <f>ROUND(E14*H14,2)</f>
        <v>0</v>
      </c>
      <c r="J14" s="192"/>
      <c r="K14" s="193">
        <f>ROUND(E14*J14,2)</f>
        <v>0</v>
      </c>
      <c r="L14" s="193">
        <v>15</v>
      </c>
      <c r="M14" s="193">
        <f>G14*(1+L14/100)</f>
        <v>0</v>
      </c>
      <c r="N14" s="193">
        <v>0</v>
      </c>
      <c r="O14" s="193">
        <f>ROUND(E14*N14,2)</f>
        <v>0</v>
      </c>
      <c r="P14" s="193">
        <v>0</v>
      </c>
      <c r="Q14" s="193">
        <f>ROUND(E14*P14,2)</f>
        <v>0</v>
      </c>
      <c r="R14" s="193"/>
      <c r="S14" s="193" t="s">
        <v>269</v>
      </c>
      <c r="T14" s="193">
        <v>0</v>
      </c>
      <c r="U14" s="194">
        <f>ROUND(E14*T14,2)</f>
        <v>0</v>
      </c>
      <c r="V14" s="193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 t="s">
        <v>1351</v>
      </c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69"/>
      <c r="AT14" s="169"/>
      <c r="AU14" s="169"/>
      <c r="AV14" s="169"/>
      <c r="AW14" s="169"/>
      <c r="AX14" s="169"/>
      <c r="AY14" s="169"/>
      <c r="AZ14" s="169"/>
      <c r="BA14" s="169"/>
      <c r="BB14" s="169"/>
      <c r="BC14" s="169"/>
      <c r="BD14" s="169"/>
      <c r="BE14" s="169"/>
      <c r="BF14" s="169"/>
      <c r="BG14" s="169"/>
      <c r="BH14" s="169"/>
    </row>
    <row r="15" spans="1:60" outlineLevel="1" x14ac:dyDescent="0.2">
      <c r="A15" s="170"/>
      <c r="B15" s="181"/>
      <c r="C15" s="272" t="s">
        <v>1357</v>
      </c>
      <c r="D15" s="273"/>
      <c r="E15" s="274"/>
      <c r="F15" s="275"/>
      <c r="G15" s="276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4"/>
      <c r="V15" s="193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 t="s">
        <v>220</v>
      </c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  <c r="AS15" s="169"/>
      <c r="AT15" s="169"/>
      <c r="AU15" s="169"/>
      <c r="AV15" s="169"/>
      <c r="AW15" s="169"/>
      <c r="AX15" s="169"/>
      <c r="AY15" s="169"/>
      <c r="AZ15" s="169"/>
      <c r="BA15" s="177" t="str">
        <f>C15</f>
        <v>Potrubí HT odpadní svislé DN 100 x 2,7 mm</v>
      </c>
      <c r="BB15" s="169"/>
      <c r="BC15" s="169"/>
      <c r="BD15" s="169"/>
      <c r="BE15" s="169"/>
      <c r="BF15" s="169"/>
      <c r="BG15" s="169"/>
      <c r="BH15" s="169"/>
    </row>
    <row r="16" spans="1:60" outlineLevel="1" x14ac:dyDescent="0.2">
      <c r="A16" s="170">
        <v>5</v>
      </c>
      <c r="B16" s="181" t="s">
        <v>1358</v>
      </c>
      <c r="C16" s="209" t="s">
        <v>1359</v>
      </c>
      <c r="D16" s="183" t="s">
        <v>303</v>
      </c>
      <c r="E16" s="187">
        <v>9</v>
      </c>
      <c r="F16" s="192"/>
      <c r="G16" s="193">
        <f>ROUND(E16*F16,2)</f>
        <v>0</v>
      </c>
      <c r="H16" s="192"/>
      <c r="I16" s="193">
        <f>ROUND(E16*H16,2)</f>
        <v>0</v>
      </c>
      <c r="J16" s="192"/>
      <c r="K16" s="193">
        <f>ROUND(E16*J16,2)</f>
        <v>0</v>
      </c>
      <c r="L16" s="193">
        <v>15</v>
      </c>
      <c r="M16" s="193">
        <f>G16*(1+L16/100)</f>
        <v>0</v>
      </c>
      <c r="N16" s="193">
        <v>0</v>
      </c>
      <c r="O16" s="193">
        <f>ROUND(E16*N16,2)</f>
        <v>0</v>
      </c>
      <c r="P16" s="193">
        <v>0</v>
      </c>
      <c r="Q16" s="193">
        <f>ROUND(E16*P16,2)</f>
        <v>0</v>
      </c>
      <c r="R16" s="193"/>
      <c r="S16" s="193" t="s">
        <v>269</v>
      </c>
      <c r="T16" s="193">
        <v>0</v>
      </c>
      <c r="U16" s="194">
        <f>ROUND(E16*T16,2)</f>
        <v>0</v>
      </c>
      <c r="V16" s="193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 t="s">
        <v>1351</v>
      </c>
      <c r="AH16" s="169"/>
      <c r="AI16" s="169"/>
      <c r="AJ16" s="169"/>
      <c r="AK16" s="169"/>
      <c r="AL16" s="169"/>
      <c r="AM16" s="169"/>
      <c r="AN16" s="169"/>
      <c r="AO16" s="169"/>
      <c r="AP16" s="169"/>
      <c r="AQ16" s="169"/>
      <c r="AR16" s="169"/>
      <c r="AS16" s="169"/>
      <c r="AT16" s="169"/>
      <c r="AU16" s="169"/>
      <c r="AV16" s="169"/>
      <c r="AW16" s="169"/>
      <c r="AX16" s="169"/>
      <c r="AY16" s="169"/>
      <c r="AZ16" s="169"/>
      <c r="BA16" s="169"/>
      <c r="BB16" s="169"/>
      <c r="BC16" s="169"/>
      <c r="BD16" s="169"/>
      <c r="BE16" s="169"/>
      <c r="BF16" s="169"/>
      <c r="BG16" s="169"/>
      <c r="BH16" s="169"/>
    </row>
    <row r="17" spans="1:60" outlineLevel="1" x14ac:dyDescent="0.2">
      <c r="A17" s="170"/>
      <c r="B17" s="181"/>
      <c r="C17" s="272" t="s">
        <v>1359</v>
      </c>
      <c r="D17" s="273"/>
      <c r="E17" s="274"/>
      <c r="F17" s="275"/>
      <c r="G17" s="276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4"/>
      <c r="V17" s="193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 t="s">
        <v>220</v>
      </c>
      <c r="AH17" s="169"/>
      <c r="AI17" s="169"/>
      <c r="AJ17" s="169"/>
      <c r="AK17" s="169"/>
      <c r="AL17" s="169"/>
      <c r="AM17" s="169"/>
      <c r="AN17" s="169"/>
      <c r="AO17" s="169"/>
      <c r="AP17" s="169"/>
      <c r="AQ17" s="169"/>
      <c r="AR17" s="169"/>
      <c r="AS17" s="169"/>
      <c r="AT17" s="169"/>
      <c r="AU17" s="169"/>
      <c r="AV17" s="169"/>
      <c r="AW17" s="169"/>
      <c r="AX17" s="169"/>
      <c r="AY17" s="169"/>
      <c r="AZ17" s="169"/>
      <c r="BA17" s="177" t="str">
        <f>C17</f>
        <v>Potrubí KG svodné (ležaté) v zemi DN 100 x 3,2 mm</v>
      </c>
      <c r="BB17" s="169"/>
      <c r="BC17" s="169"/>
      <c r="BD17" s="169"/>
      <c r="BE17" s="169"/>
      <c r="BF17" s="169"/>
      <c r="BG17" s="169"/>
      <c r="BH17" s="169"/>
    </row>
    <row r="18" spans="1:60" outlineLevel="1" x14ac:dyDescent="0.2">
      <c r="A18" s="170">
        <v>6</v>
      </c>
      <c r="B18" s="181" t="s">
        <v>1360</v>
      </c>
      <c r="C18" s="209" t="s">
        <v>1361</v>
      </c>
      <c r="D18" s="183" t="s">
        <v>303</v>
      </c>
      <c r="E18" s="187">
        <v>18</v>
      </c>
      <c r="F18" s="192"/>
      <c r="G18" s="193">
        <f>ROUND(E18*F18,2)</f>
        <v>0</v>
      </c>
      <c r="H18" s="192"/>
      <c r="I18" s="193">
        <f>ROUND(E18*H18,2)</f>
        <v>0</v>
      </c>
      <c r="J18" s="192"/>
      <c r="K18" s="193">
        <f>ROUND(E18*J18,2)</f>
        <v>0</v>
      </c>
      <c r="L18" s="193">
        <v>15</v>
      </c>
      <c r="M18" s="193">
        <f>G18*(1+L18/100)</f>
        <v>0</v>
      </c>
      <c r="N18" s="193">
        <v>0</v>
      </c>
      <c r="O18" s="193">
        <f>ROUND(E18*N18,2)</f>
        <v>0</v>
      </c>
      <c r="P18" s="193">
        <v>0</v>
      </c>
      <c r="Q18" s="193">
        <f>ROUND(E18*P18,2)</f>
        <v>0</v>
      </c>
      <c r="R18" s="193"/>
      <c r="S18" s="193" t="s">
        <v>269</v>
      </c>
      <c r="T18" s="193">
        <v>0</v>
      </c>
      <c r="U18" s="194">
        <f>ROUND(E18*T18,2)</f>
        <v>0</v>
      </c>
      <c r="V18" s="193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 t="s">
        <v>1351</v>
      </c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69"/>
      <c r="BA18" s="169"/>
      <c r="BB18" s="169"/>
      <c r="BC18" s="169"/>
      <c r="BD18" s="169"/>
      <c r="BE18" s="169"/>
      <c r="BF18" s="169"/>
      <c r="BG18" s="169"/>
      <c r="BH18" s="169"/>
    </row>
    <row r="19" spans="1:60" outlineLevel="1" x14ac:dyDescent="0.2">
      <c r="A19" s="170"/>
      <c r="B19" s="181"/>
      <c r="C19" s="272" t="s">
        <v>1361</v>
      </c>
      <c r="D19" s="273"/>
      <c r="E19" s="274"/>
      <c r="F19" s="275"/>
      <c r="G19" s="276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4"/>
      <c r="V19" s="193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 t="s">
        <v>220</v>
      </c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69"/>
      <c r="BA19" s="177" t="str">
        <f>C19</f>
        <v>Potrubí KG svodné (ležaté) v zemi DN 125 x 3,2 mm</v>
      </c>
      <c r="BB19" s="169"/>
      <c r="BC19" s="169"/>
      <c r="BD19" s="169"/>
      <c r="BE19" s="169"/>
      <c r="BF19" s="169"/>
      <c r="BG19" s="169"/>
      <c r="BH19" s="169"/>
    </row>
    <row r="20" spans="1:60" outlineLevel="1" x14ac:dyDescent="0.2">
      <c r="A20" s="170">
        <v>7</v>
      </c>
      <c r="B20" s="181" t="s">
        <v>1362</v>
      </c>
      <c r="C20" s="209" t="s">
        <v>1363</v>
      </c>
      <c r="D20" s="183" t="s">
        <v>303</v>
      </c>
      <c r="E20" s="187">
        <v>10</v>
      </c>
      <c r="F20" s="192"/>
      <c r="G20" s="193">
        <f>ROUND(E20*F20,2)</f>
        <v>0</v>
      </c>
      <c r="H20" s="192"/>
      <c r="I20" s="193">
        <f>ROUND(E20*H20,2)</f>
        <v>0</v>
      </c>
      <c r="J20" s="192"/>
      <c r="K20" s="193">
        <f>ROUND(E20*J20,2)</f>
        <v>0</v>
      </c>
      <c r="L20" s="193">
        <v>15</v>
      </c>
      <c r="M20" s="193">
        <f>G20*(1+L20/100)</f>
        <v>0</v>
      </c>
      <c r="N20" s="193">
        <v>0</v>
      </c>
      <c r="O20" s="193">
        <f>ROUND(E20*N20,2)</f>
        <v>0</v>
      </c>
      <c r="P20" s="193">
        <v>0</v>
      </c>
      <c r="Q20" s="193">
        <f>ROUND(E20*P20,2)</f>
        <v>0</v>
      </c>
      <c r="R20" s="193"/>
      <c r="S20" s="193" t="s">
        <v>269</v>
      </c>
      <c r="T20" s="193">
        <v>0</v>
      </c>
      <c r="U20" s="194">
        <f>ROUND(E20*T20,2)</f>
        <v>0</v>
      </c>
      <c r="V20" s="193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 t="s">
        <v>1351</v>
      </c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69"/>
      <c r="BA20" s="169"/>
      <c r="BB20" s="169"/>
      <c r="BC20" s="169"/>
      <c r="BD20" s="169"/>
      <c r="BE20" s="169"/>
      <c r="BF20" s="169"/>
      <c r="BG20" s="169"/>
      <c r="BH20" s="169"/>
    </row>
    <row r="21" spans="1:60" outlineLevel="1" x14ac:dyDescent="0.2">
      <c r="A21" s="170"/>
      <c r="B21" s="181"/>
      <c r="C21" s="272" t="s">
        <v>1363</v>
      </c>
      <c r="D21" s="273"/>
      <c r="E21" s="274"/>
      <c r="F21" s="275"/>
      <c r="G21" s="276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4"/>
      <c r="V21" s="193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 t="s">
        <v>220</v>
      </c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69"/>
      <c r="BA21" s="177" t="str">
        <f>C21</f>
        <v>Potrubí KG svodné (ležaté) v zemi DN 150 x 4,0 mm</v>
      </c>
      <c r="BB21" s="169"/>
      <c r="BC21" s="169"/>
      <c r="BD21" s="169"/>
      <c r="BE21" s="169"/>
      <c r="BF21" s="169"/>
      <c r="BG21" s="169"/>
      <c r="BH21" s="169"/>
    </row>
    <row r="22" spans="1:60" outlineLevel="1" x14ac:dyDescent="0.2">
      <c r="A22" s="170">
        <v>8</v>
      </c>
      <c r="B22" s="181" t="s">
        <v>1364</v>
      </c>
      <c r="C22" s="209" t="s">
        <v>1365</v>
      </c>
      <c r="D22" s="183" t="s">
        <v>338</v>
      </c>
      <c r="E22" s="187">
        <v>6</v>
      </c>
      <c r="F22" s="192"/>
      <c r="G22" s="193">
        <f>ROUND(E22*F22,2)</f>
        <v>0</v>
      </c>
      <c r="H22" s="192"/>
      <c r="I22" s="193">
        <f>ROUND(E22*H22,2)</f>
        <v>0</v>
      </c>
      <c r="J22" s="192"/>
      <c r="K22" s="193">
        <f>ROUND(E22*J22,2)</f>
        <v>0</v>
      </c>
      <c r="L22" s="193">
        <v>15</v>
      </c>
      <c r="M22" s="193">
        <f>G22*(1+L22/100)</f>
        <v>0</v>
      </c>
      <c r="N22" s="193">
        <v>0</v>
      </c>
      <c r="O22" s="193">
        <f>ROUND(E22*N22,2)</f>
        <v>0</v>
      </c>
      <c r="P22" s="193">
        <v>0</v>
      </c>
      <c r="Q22" s="193">
        <f>ROUND(E22*P22,2)</f>
        <v>0</v>
      </c>
      <c r="R22" s="193"/>
      <c r="S22" s="193" t="s">
        <v>269</v>
      </c>
      <c r="T22" s="193">
        <v>0</v>
      </c>
      <c r="U22" s="194">
        <f>ROUND(E22*T22,2)</f>
        <v>0</v>
      </c>
      <c r="V22" s="193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 t="s">
        <v>1351</v>
      </c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69"/>
      <c r="BA22" s="169"/>
      <c r="BB22" s="169"/>
      <c r="BC22" s="169"/>
      <c r="BD22" s="169"/>
      <c r="BE22" s="169"/>
      <c r="BF22" s="169"/>
      <c r="BG22" s="169"/>
      <c r="BH22" s="169"/>
    </row>
    <row r="23" spans="1:60" outlineLevel="1" x14ac:dyDescent="0.2">
      <c r="A23" s="170"/>
      <c r="B23" s="181"/>
      <c r="C23" s="272" t="s">
        <v>1365</v>
      </c>
      <c r="D23" s="273"/>
      <c r="E23" s="274"/>
      <c r="F23" s="275"/>
      <c r="G23" s="276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4"/>
      <c r="V23" s="193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 t="s">
        <v>220</v>
      </c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77" t="str">
        <f>C23</f>
        <v>Vyvedení odpadní výpustky D 40 x 1,8</v>
      </c>
      <c r="BB23" s="169"/>
      <c r="BC23" s="169"/>
      <c r="BD23" s="169"/>
      <c r="BE23" s="169"/>
      <c r="BF23" s="169"/>
      <c r="BG23" s="169"/>
      <c r="BH23" s="169"/>
    </row>
    <row r="24" spans="1:60" outlineLevel="1" x14ac:dyDescent="0.2">
      <c r="A24" s="170">
        <v>9</v>
      </c>
      <c r="B24" s="181" t="s">
        <v>1366</v>
      </c>
      <c r="C24" s="209" t="s">
        <v>1367</v>
      </c>
      <c r="D24" s="183" t="s">
        <v>338</v>
      </c>
      <c r="E24" s="187">
        <v>5</v>
      </c>
      <c r="F24" s="192"/>
      <c r="G24" s="193">
        <f>ROUND(E24*F24,2)</f>
        <v>0</v>
      </c>
      <c r="H24" s="192"/>
      <c r="I24" s="193">
        <f>ROUND(E24*H24,2)</f>
        <v>0</v>
      </c>
      <c r="J24" s="192"/>
      <c r="K24" s="193">
        <f>ROUND(E24*J24,2)</f>
        <v>0</v>
      </c>
      <c r="L24" s="193">
        <v>15</v>
      </c>
      <c r="M24" s="193">
        <f>G24*(1+L24/100)</f>
        <v>0</v>
      </c>
      <c r="N24" s="193">
        <v>0</v>
      </c>
      <c r="O24" s="193">
        <f>ROUND(E24*N24,2)</f>
        <v>0</v>
      </c>
      <c r="P24" s="193">
        <v>0</v>
      </c>
      <c r="Q24" s="193">
        <f>ROUND(E24*P24,2)</f>
        <v>0</v>
      </c>
      <c r="R24" s="193"/>
      <c r="S24" s="193" t="s">
        <v>269</v>
      </c>
      <c r="T24" s="193">
        <v>0</v>
      </c>
      <c r="U24" s="194">
        <f>ROUND(E24*T24,2)</f>
        <v>0</v>
      </c>
      <c r="V24" s="193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 t="s">
        <v>1351</v>
      </c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</row>
    <row r="25" spans="1:60" outlineLevel="1" x14ac:dyDescent="0.2">
      <c r="A25" s="170"/>
      <c r="B25" s="181"/>
      <c r="C25" s="272" t="s">
        <v>1367</v>
      </c>
      <c r="D25" s="273"/>
      <c r="E25" s="274"/>
      <c r="F25" s="275"/>
      <c r="G25" s="276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4"/>
      <c r="V25" s="193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 t="s">
        <v>220</v>
      </c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77" t="str">
        <f>C25</f>
        <v>Vyvedení odpadní výpustky D 50 x 1,8</v>
      </c>
      <c r="BB25" s="169"/>
      <c r="BC25" s="169"/>
      <c r="BD25" s="169"/>
      <c r="BE25" s="169"/>
      <c r="BF25" s="169"/>
      <c r="BG25" s="169"/>
      <c r="BH25" s="169"/>
    </row>
    <row r="26" spans="1:60" outlineLevel="1" x14ac:dyDescent="0.2">
      <c r="A26" s="170">
        <v>10</v>
      </c>
      <c r="B26" s="181" t="s">
        <v>1368</v>
      </c>
      <c r="C26" s="209" t="s">
        <v>1369</v>
      </c>
      <c r="D26" s="183" t="s">
        <v>338</v>
      </c>
      <c r="E26" s="187">
        <v>3</v>
      </c>
      <c r="F26" s="192"/>
      <c r="G26" s="193">
        <f>ROUND(E26*F26,2)</f>
        <v>0</v>
      </c>
      <c r="H26" s="192"/>
      <c r="I26" s="193">
        <f>ROUND(E26*H26,2)</f>
        <v>0</v>
      </c>
      <c r="J26" s="192"/>
      <c r="K26" s="193">
        <f>ROUND(E26*J26,2)</f>
        <v>0</v>
      </c>
      <c r="L26" s="193">
        <v>15</v>
      </c>
      <c r="M26" s="193">
        <f>G26*(1+L26/100)</f>
        <v>0</v>
      </c>
      <c r="N26" s="193">
        <v>0</v>
      </c>
      <c r="O26" s="193">
        <f>ROUND(E26*N26,2)</f>
        <v>0</v>
      </c>
      <c r="P26" s="193">
        <v>0</v>
      </c>
      <c r="Q26" s="193">
        <f>ROUND(E26*P26,2)</f>
        <v>0</v>
      </c>
      <c r="R26" s="193"/>
      <c r="S26" s="193" t="s">
        <v>269</v>
      </c>
      <c r="T26" s="193">
        <v>0</v>
      </c>
      <c r="U26" s="194">
        <f>ROUND(E26*T26,2)</f>
        <v>0</v>
      </c>
      <c r="V26" s="193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 t="s">
        <v>1351</v>
      </c>
      <c r="AH26" s="169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</row>
    <row r="27" spans="1:60" outlineLevel="1" x14ac:dyDescent="0.2">
      <c r="A27" s="170"/>
      <c r="B27" s="181"/>
      <c r="C27" s="272" t="s">
        <v>1369</v>
      </c>
      <c r="D27" s="273"/>
      <c r="E27" s="274"/>
      <c r="F27" s="275"/>
      <c r="G27" s="276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4"/>
      <c r="V27" s="193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 t="s">
        <v>220</v>
      </c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77" t="str">
        <f>C27</f>
        <v>Vyvedení odpadní výpustky D 110 x 2,3</v>
      </c>
      <c r="BB27" s="169"/>
      <c r="BC27" s="169"/>
      <c r="BD27" s="169"/>
      <c r="BE27" s="169"/>
      <c r="BF27" s="169"/>
      <c r="BG27" s="169"/>
      <c r="BH27" s="169"/>
    </row>
    <row r="28" spans="1:60" outlineLevel="1" x14ac:dyDescent="0.2">
      <c r="A28" s="170">
        <v>11</v>
      </c>
      <c r="B28" s="181" t="s">
        <v>1370</v>
      </c>
      <c r="C28" s="209" t="s">
        <v>1371</v>
      </c>
      <c r="D28" s="183" t="s">
        <v>338</v>
      </c>
      <c r="E28" s="187">
        <v>1</v>
      </c>
      <c r="F28" s="192"/>
      <c r="G28" s="193">
        <f>ROUND(E28*F28,2)</f>
        <v>0</v>
      </c>
      <c r="H28" s="192"/>
      <c r="I28" s="193">
        <f>ROUND(E28*H28,2)</f>
        <v>0</v>
      </c>
      <c r="J28" s="192"/>
      <c r="K28" s="193">
        <f>ROUND(E28*J28,2)</f>
        <v>0</v>
      </c>
      <c r="L28" s="193">
        <v>15</v>
      </c>
      <c r="M28" s="193">
        <f>G28*(1+L28/100)</f>
        <v>0</v>
      </c>
      <c r="N28" s="193">
        <v>0</v>
      </c>
      <c r="O28" s="193">
        <f>ROUND(E28*N28,2)</f>
        <v>0</v>
      </c>
      <c r="P28" s="193">
        <v>0</v>
      </c>
      <c r="Q28" s="193">
        <f>ROUND(E28*P28,2)</f>
        <v>0</v>
      </c>
      <c r="R28" s="193"/>
      <c r="S28" s="193" t="s">
        <v>269</v>
      </c>
      <c r="T28" s="193">
        <v>0</v>
      </c>
      <c r="U28" s="194">
        <f>ROUND(E28*T28,2)</f>
        <v>0</v>
      </c>
      <c r="V28" s="193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 t="s">
        <v>1351</v>
      </c>
      <c r="AH28" s="169"/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169"/>
      <c r="BC28" s="169"/>
      <c r="BD28" s="169"/>
      <c r="BE28" s="169"/>
      <c r="BF28" s="169"/>
      <c r="BG28" s="169"/>
      <c r="BH28" s="169"/>
    </row>
    <row r="29" spans="1:60" outlineLevel="1" x14ac:dyDescent="0.2">
      <c r="A29" s="170"/>
      <c r="B29" s="181"/>
      <c r="C29" s="272" t="s">
        <v>1371</v>
      </c>
      <c r="D29" s="273"/>
      <c r="E29" s="274"/>
      <c r="F29" s="275"/>
      <c r="G29" s="276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4"/>
      <c r="V29" s="193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 t="s">
        <v>220</v>
      </c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77" t="str">
        <f>C29</f>
        <v>Vpusť podlahová se zápach.uzávěr. DN100</v>
      </c>
      <c r="BB29" s="169"/>
      <c r="BC29" s="169"/>
      <c r="BD29" s="169"/>
      <c r="BE29" s="169"/>
      <c r="BF29" s="169"/>
      <c r="BG29" s="169"/>
      <c r="BH29" s="169"/>
    </row>
    <row r="30" spans="1:60" outlineLevel="1" x14ac:dyDescent="0.2">
      <c r="A30" s="170">
        <v>12</v>
      </c>
      <c r="B30" s="181" t="s">
        <v>1372</v>
      </c>
      <c r="C30" s="209" t="s">
        <v>1373</v>
      </c>
      <c r="D30" s="183" t="s">
        <v>338</v>
      </c>
      <c r="E30" s="187">
        <v>2</v>
      </c>
      <c r="F30" s="192"/>
      <c r="G30" s="193">
        <f>ROUND(E30*F30,2)</f>
        <v>0</v>
      </c>
      <c r="H30" s="192"/>
      <c r="I30" s="193">
        <f>ROUND(E30*H30,2)</f>
        <v>0</v>
      </c>
      <c r="J30" s="192"/>
      <c r="K30" s="193">
        <f>ROUND(E30*J30,2)</f>
        <v>0</v>
      </c>
      <c r="L30" s="193">
        <v>15</v>
      </c>
      <c r="M30" s="193">
        <f>G30*(1+L30/100)</f>
        <v>0</v>
      </c>
      <c r="N30" s="193">
        <v>0</v>
      </c>
      <c r="O30" s="193">
        <f>ROUND(E30*N30,2)</f>
        <v>0</v>
      </c>
      <c r="P30" s="193">
        <v>0</v>
      </c>
      <c r="Q30" s="193">
        <f>ROUND(E30*P30,2)</f>
        <v>0</v>
      </c>
      <c r="R30" s="193"/>
      <c r="S30" s="193" t="s">
        <v>269</v>
      </c>
      <c r="T30" s="193">
        <v>0</v>
      </c>
      <c r="U30" s="194">
        <f>ROUND(E30*T30,2)</f>
        <v>0</v>
      </c>
      <c r="V30" s="193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 t="s">
        <v>1351</v>
      </c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  <c r="BA30" s="169"/>
      <c r="BB30" s="169"/>
      <c r="BC30" s="169"/>
      <c r="BD30" s="169"/>
      <c r="BE30" s="169"/>
      <c r="BF30" s="169"/>
      <c r="BG30" s="169"/>
      <c r="BH30" s="169"/>
    </row>
    <row r="31" spans="1:60" outlineLevel="1" x14ac:dyDescent="0.2">
      <c r="A31" s="170"/>
      <c r="B31" s="181"/>
      <c r="C31" s="272" t="s">
        <v>1373</v>
      </c>
      <c r="D31" s="273"/>
      <c r="E31" s="274"/>
      <c r="F31" s="275"/>
      <c r="G31" s="276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4"/>
      <c r="V31" s="193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 t="s">
        <v>220</v>
      </c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77" t="str">
        <f>C31</f>
        <v>Hlavice ventilační z PVC  HL 810 DN 100</v>
      </c>
      <c r="BB31" s="169"/>
      <c r="BC31" s="169"/>
      <c r="BD31" s="169"/>
      <c r="BE31" s="169"/>
      <c r="BF31" s="169"/>
      <c r="BG31" s="169"/>
      <c r="BH31" s="169"/>
    </row>
    <row r="32" spans="1:60" outlineLevel="1" x14ac:dyDescent="0.2">
      <c r="A32" s="170">
        <v>13</v>
      </c>
      <c r="B32" s="181" t="s">
        <v>1374</v>
      </c>
      <c r="C32" s="209" t="s">
        <v>1375</v>
      </c>
      <c r="D32" s="183" t="s">
        <v>338</v>
      </c>
      <c r="E32" s="187">
        <v>1</v>
      </c>
      <c r="F32" s="192"/>
      <c r="G32" s="193">
        <f>ROUND(E32*F32,2)</f>
        <v>0</v>
      </c>
      <c r="H32" s="192"/>
      <c r="I32" s="193">
        <f>ROUND(E32*H32,2)</f>
        <v>0</v>
      </c>
      <c r="J32" s="192"/>
      <c r="K32" s="193">
        <f>ROUND(E32*J32,2)</f>
        <v>0</v>
      </c>
      <c r="L32" s="193">
        <v>15</v>
      </c>
      <c r="M32" s="193">
        <f>G32*(1+L32/100)</f>
        <v>0</v>
      </c>
      <c r="N32" s="193">
        <v>0</v>
      </c>
      <c r="O32" s="193">
        <f>ROUND(E32*N32,2)</f>
        <v>0</v>
      </c>
      <c r="P32" s="193">
        <v>0</v>
      </c>
      <c r="Q32" s="193">
        <f>ROUND(E32*P32,2)</f>
        <v>0</v>
      </c>
      <c r="R32" s="193"/>
      <c r="S32" s="193" t="s">
        <v>269</v>
      </c>
      <c r="T32" s="193">
        <v>0</v>
      </c>
      <c r="U32" s="194">
        <f>ROUND(E32*T32,2)</f>
        <v>0</v>
      </c>
      <c r="V32" s="193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 t="s">
        <v>1351</v>
      </c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  <c r="BF32" s="169"/>
      <c r="BG32" s="169"/>
      <c r="BH32" s="169"/>
    </row>
    <row r="33" spans="1:60" outlineLevel="1" x14ac:dyDescent="0.2">
      <c r="A33" s="170"/>
      <c r="B33" s="181"/>
      <c r="C33" s="272" t="s">
        <v>1375</v>
      </c>
      <c r="D33" s="273"/>
      <c r="E33" s="274"/>
      <c r="F33" s="275"/>
      <c r="G33" s="276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4"/>
      <c r="V33" s="193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 t="s">
        <v>220</v>
      </c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77" t="str">
        <f>C33</f>
        <v>Hlavice ventilační přivětrávací HL900</v>
      </c>
      <c r="BB33" s="169"/>
      <c r="BC33" s="169"/>
      <c r="BD33" s="169"/>
      <c r="BE33" s="169"/>
      <c r="BF33" s="169"/>
      <c r="BG33" s="169"/>
      <c r="BH33" s="169"/>
    </row>
    <row r="34" spans="1:60" outlineLevel="1" x14ac:dyDescent="0.2">
      <c r="A34" s="170">
        <v>14</v>
      </c>
      <c r="B34" s="181" t="s">
        <v>1376</v>
      </c>
      <c r="C34" s="209" t="s">
        <v>1377</v>
      </c>
      <c r="D34" s="183" t="s">
        <v>303</v>
      </c>
      <c r="E34" s="187">
        <v>27</v>
      </c>
      <c r="F34" s="192"/>
      <c r="G34" s="193">
        <f>ROUND(E34*F34,2)</f>
        <v>0</v>
      </c>
      <c r="H34" s="192"/>
      <c r="I34" s="193">
        <f>ROUND(E34*H34,2)</f>
        <v>0</v>
      </c>
      <c r="J34" s="192"/>
      <c r="K34" s="193">
        <f>ROUND(E34*J34,2)</f>
        <v>0</v>
      </c>
      <c r="L34" s="193">
        <v>15</v>
      </c>
      <c r="M34" s="193">
        <f>G34*(1+L34/100)</f>
        <v>0</v>
      </c>
      <c r="N34" s="193">
        <v>0</v>
      </c>
      <c r="O34" s="193">
        <f>ROUND(E34*N34,2)</f>
        <v>0</v>
      </c>
      <c r="P34" s="193">
        <v>0</v>
      </c>
      <c r="Q34" s="193">
        <f>ROUND(E34*P34,2)</f>
        <v>0</v>
      </c>
      <c r="R34" s="193"/>
      <c r="S34" s="193" t="s">
        <v>269</v>
      </c>
      <c r="T34" s="193">
        <v>0</v>
      </c>
      <c r="U34" s="194">
        <f>ROUND(E34*T34,2)</f>
        <v>0</v>
      </c>
      <c r="V34" s="193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 t="s">
        <v>1351</v>
      </c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</row>
    <row r="35" spans="1:60" outlineLevel="1" x14ac:dyDescent="0.2">
      <c r="A35" s="170"/>
      <c r="B35" s="181"/>
      <c r="C35" s="272" t="s">
        <v>1377</v>
      </c>
      <c r="D35" s="273"/>
      <c r="E35" s="274"/>
      <c r="F35" s="275"/>
      <c r="G35" s="276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4"/>
      <c r="V35" s="193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 t="s">
        <v>220</v>
      </c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77" t="str">
        <f>C35</f>
        <v>Zkouška těsnosti kanalizace vodou DN 125</v>
      </c>
      <c r="BB35" s="169"/>
      <c r="BC35" s="169"/>
      <c r="BD35" s="169"/>
      <c r="BE35" s="169"/>
      <c r="BF35" s="169"/>
      <c r="BG35" s="169"/>
      <c r="BH35" s="169"/>
    </row>
    <row r="36" spans="1:60" outlineLevel="1" x14ac:dyDescent="0.2">
      <c r="A36" s="170">
        <v>15</v>
      </c>
      <c r="B36" s="181" t="s">
        <v>1378</v>
      </c>
      <c r="C36" s="209" t="s">
        <v>1379</v>
      </c>
      <c r="D36" s="183" t="s">
        <v>303</v>
      </c>
      <c r="E36" s="187">
        <v>10</v>
      </c>
      <c r="F36" s="192"/>
      <c r="G36" s="193">
        <f>ROUND(E36*F36,2)</f>
        <v>0</v>
      </c>
      <c r="H36" s="192"/>
      <c r="I36" s="193">
        <f>ROUND(E36*H36,2)</f>
        <v>0</v>
      </c>
      <c r="J36" s="192"/>
      <c r="K36" s="193">
        <f>ROUND(E36*J36,2)</f>
        <v>0</v>
      </c>
      <c r="L36" s="193">
        <v>15</v>
      </c>
      <c r="M36" s="193">
        <f>G36*(1+L36/100)</f>
        <v>0</v>
      </c>
      <c r="N36" s="193">
        <v>0</v>
      </c>
      <c r="O36" s="193">
        <f>ROUND(E36*N36,2)</f>
        <v>0</v>
      </c>
      <c r="P36" s="193">
        <v>0</v>
      </c>
      <c r="Q36" s="193">
        <f>ROUND(E36*P36,2)</f>
        <v>0</v>
      </c>
      <c r="R36" s="193"/>
      <c r="S36" s="193" t="s">
        <v>269</v>
      </c>
      <c r="T36" s="193">
        <v>0</v>
      </c>
      <c r="U36" s="194">
        <f>ROUND(E36*T36,2)</f>
        <v>0</v>
      </c>
      <c r="V36" s="193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 t="s">
        <v>1351</v>
      </c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</row>
    <row r="37" spans="1:60" outlineLevel="1" x14ac:dyDescent="0.2">
      <c r="A37" s="170"/>
      <c r="B37" s="181"/>
      <c r="C37" s="272" t="s">
        <v>1379</v>
      </c>
      <c r="D37" s="273"/>
      <c r="E37" s="274"/>
      <c r="F37" s="275"/>
      <c r="G37" s="276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4"/>
      <c r="V37" s="193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 t="s">
        <v>220</v>
      </c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77" t="str">
        <f>C37</f>
        <v>Zkouška těsnosti kanalizace vodou DN 200</v>
      </c>
      <c r="BB37" s="169"/>
      <c r="BC37" s="169"/>
      <c r="BD37" s="169"/>
      <c r="BE37" s="169"/>
      <c r="BF37" s="169"/>
      <c r="BG37" s="169"/>
      <c r="BH37" s="169"/>
    </row>
    <row r="38" spans="1:60" outlineLevel="1" x14ac:dyDescent="0.2">
      <c r="A38" s="170">
        <v>16</v>
      </c>
      <c r="B38" s="181" t="s">
        <v>1380</v>
      </c>
      <c r="C38" s="209" t="s">
        <v>1381</v>
      </c>
      <c r="D38" s="183" t="s">
        <v>303</v>
      </c>
      <c r="E38" s="187">
        <v>49</v>
      </c>
      <c r="F38" s="192"/>
      <c r="G38" s="193">
        <f>ROUND(E38*F38,2)</f>
        <v>0</v>
      </c>
      <c r="H38" s="192"/>
      <c r="I38" s="193">
        <f>ROUND(E38*H38,2)</f>
        <v>0</v>
      </c>
      <c r="J38" s="192"/>
      <c r="K38" s="193">
        <f>ROUND(E38*J38,2)</f>
        <v>0</v>
      </c>
      <c r="L38" s="193">
        <v>15</v>
      </c>
      <c r="M38" s="193">
        <f>G38*(1+L38/100)</f>
        <v>0</v>
      </c>
      <c r="N38" s="193">
        <v>0</v>
      </c>
      <c r="O38" s="193">
        <f>ROUND(E38*N38,2)</f>
        <v>0</v>
      </c>
      <c r="P38" s="193">
        <v>0</v>
      </c>
      <c r="Q38" s="193">
        <f>ROUND(E38*P38,2)</f>
        <v>0</v>
      </c>
      <c r="R38" s="193"/>
      <c r="S38" s="193" t="s">
        <v>269</v>
      </c>
      <c r="T38" s="193">
        <v>0</v>
      </c>
      <c r="U38" s="194">
        <f>ROUND(E38*T38,2)</f>
        <v>0</v>
      </c>
      <c r="V38" s="193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 t="s">
        <v>1351</v>
      </c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</row>
    <row r="39" spans="1:60" outlineLevel="1" x14ac:dyDescent="0.2">
      <c r="A39" s="170"/>
      <c r="B39" s="181"/>
      <c r="C39" s="272" t="s">
        <v>1381</v>
      </c>
      <c r="D39" s="273"/>
      <c r="E39" s="274"/>
      <c r="F39" s="275"/>
      <c r="G39" s="276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4"/>
      <c r="V39" s="193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 t="s">
        <v>220</v>
      </c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77" t="str">
        <f>C39</f>
        <v>Zkouška těsnosti kanalizace kouřem DN 300</v>
      </c>
      <c r="BB39" s="169"/>
      <c r="BC39" s="169"/>
      <c r="BD39" s="169"/>
      <c r="BE39" s="169"/>
      <c r="BF39" s="169"/>
      <c r="BG39" s="169"/>
      <c r="BH39" s="169"/>
    </row>
    <row r="40" spans="1:60" x14ac:dyDescent="0.2">
      <c r="A40" s="178" t="s">
        <v>211</v>
      </c>
      <c r="B40" s="182" t="s">
        <v>153</v>
      </c>
      <c r="C40" s="211" t="s">
        <v>130</v>
      </c>
      <c r="D40" s="185"/>
      <c r="E40" s="189"/>
      <c r="F40" s="195"/>
      <c r="G40" s="195">
        <f>SUMIF(AG41:AG90,"&lt;&gt;NOR",G41:G90)</f>
        <v>0</v>
      </c>
      <c r="H40" s="195"/>
      <c r="I40" s="195">
        <f>SUM(I41:I90)</f>
        <v>0</v>
      </c>
      <c r="J40" s="195"/>
      <c r="K40" s="195">
        <f>SUM(K41:K90)</f>
        <v>0</v>
      </c>
      <c r="L40" s="195"/>
      <c r="M40" s="195">
        <f>SUM(M41:M90)</f>
        <v>0</v>
      </c>
      <c r="N40" s="195"/>
      <c r="O40" s="195">
        <f>SUM(O41:O90)</f>
        <v>0</v>
      </c>
      <c r="P40" s="195"/>
      <c r="Q40" s="195">
        <f>SUM(Q41:Q90)</f>
        <v>0</v>
      </c>
      <c r="R40" s="195"/>
      <c r="S40" s="195"/>
      <c r="T40" s="195"/>
      <c r="U40" s="196">
        <f>SUM(U41:U90)</f>
        <v>0</v>
      </c>
      <c r="V40" s="195"/>
      <c r="AG40" t="s">
        <v>212</v>
      </c>
    </row>
    <row r="41" spans="1:60" outlineLevel="1" x14ac:dyDescent="0.2">
      <c r="A41" s="170">
        <v>17</v>
      </c>
      <c r="B41" s="181" t="s">
        <v>1382</v>
      </c>
      <c r="C41" s="209" t="s">
        <v>1383</v>
      </c>
      <c r="D41" s="183" t="s">
        <v>303</v>
      </c>
      <c r="E41" s="187">
        <v>84</v>
      </c>
      <c r="F41" s="192"/>
      <c r="G41" s="193">
        <f>ROUND(E41*F41,2)</f>
        <v>0</v>
      </c>
      <c r="H41" s="192"/>
      <c r="I41" s="193">
        <f>ROUND(E41*H41,2)</f>
        <v>0</v>
      </c>
      <c r="J41" s="192"/>
      <c r="K41" s="193">
        <f>ROUND(E41*J41,2)</f>
        <v>0</v>
      </c>
      <c r="L41" s="193">
        <v>15</v>
      </c>
      <c r="M41" s="193">
        <f>G41*(1+L41/100)</f>
        <v>0</v>
      </c>
      <c r="N41" s="193">
        <v>0</v>
      </c>
      <c r="O41" s="193">
        <f>ROUND(E41*N41,2)</f>
        <v>0</v>
      </c>
      <c r="P41" s="193">
        <v>0</v>
      </c>
      <c r="Q41" s="193">
        <f>ROUND(E41*P41,2)</f>
        <v>0</v>
      </c>
      <c r="R41" s="193"/>
      <c r="S41" s="193" t="s">
        <v>269</v>
      </c>
      <c r="T41" s="193">
        <v>0</v>
      </c>
      <c r="U41" s="194">
        <f>ROUND(E41*T41,2)</f>
        <v>0</v>
      </c>
      <c r="V41" s="193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 t="s">
        <v>1351</v>
      </c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</row>
    <row r="42" spans="1:60" outlineLevel="1" x14ac:dyDescent="0.2">
      <c r="A42" s="170"/>
      <c r="B42" s="181"/>
      <c r="C42" s="272" t="s">
        <v>1383</v>
      </c>
      <c r="D42" s="273"/>
      <c r="E42" s="274"/>
      <c r="F42" s="275"/>
      <c r="G42" s="276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4"/>
      <c r="V42" s="193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 t="s">
        <v>220</v>
      </c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77" t="str">
        <f>C42</f>
        <v>Izolace potrubí Mirelon PRO 22x20 mm šedočerná</v>
      </c>
      <c r="BB42" s="169"/>
      <c r="BC42" s="169"/>
      <c r="BD42" s="169"/>
      <c r="BE42" s="169"/>
      <c r="BF42" s="169"/>
      <c r="BG42" s="169"/>
      <c r="BH42" s="169"/>
    </row>
    <row r="43" spans="1:60" outlineLevel="1" x14ac:dyDescent="0.2">
      <c r="A43" s="170">
        <v>18</v>
      </c>
      <c r="B43" s="181" t="s">
        <v>1384</v>
      </c>
      <c r="C43" s="209" t="s">
        <v>1385</v>
      </c>
      <c r="D43" s="183" t="s">
        <v>303</v>
      </c>
      <c r="E43" s="187">
        <v>77</v>
      </c>
      <c r="F43" s="192"/>
      <c r="G43" s="193">
        <f>ROUND(E43*F43,2)</f>
        <v>0</v>
      </c>
      <c r="H43" s="192"/>
      <c r="I43" s="193">
        <f>ROUND(E43*H43,2)</f>
        <v>0</v>
      </c>
      <c r="J43" s="192"/>
      <c r="K43" s="193">
        <f>ROUND(E43*J43,2)</f>
        <v>0</v>
      </c>
      <c r="L43" s="193">
        <v>15</v>
      </c>
      <c r="M43" s="193">
        <f>G43*(1+L43/100)</f>
        <v>0</v>
      </c>
      <c r="N43" s="193">
        <v>0</v>
      </c>
      <c r="O43" s="193">
        <f>ROUND(E43*N43,2)</f>
        <v>0</v>
      </c>
      <c r="P43" s="193">
        <v>0</v>
      </c>
      <c r="Q43" s="193">
        <f>ROUND(E43*P43,2)</f>
        <v>0</v>
      </c>
      <c r="R43" s="193"/>
      <c r="S43" s="193" t="s">
        <v>269</v>
      </c>
      <c r="T43" s="193">
        <v>0</v>
      </c>
      <c r="U43" s="194">
        <f>ROUND(E43*T43,2)</f>
        <v>0</v>
      </c>
      <c r="V43" s="193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 t="s">
        <v>1351</v>
      </c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</row>
    <row r="44" spans="1:60" outlineLevel="1" x14ac:dyDescent="0.2">
      <c r="A44" s="170"/>
      <c r="B44" s="181"/>
      <c r="C44" s="272" t="s">
        <v>1385</v>
      </c>
      <c r="D44" s="273"/>
      <c r="E44" s="274"/>
      <c r="F44" s="275"/>
      <c r="G44" s="276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4"/>
      <c r="V44" s="193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 t="s">
        <v>220</v>
      </c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77" t="str">
        <f>C44</f>
        <v>Izolace potrubí Mirelon PRO 28x20 mm šedočerná</v>
      </c>
      <c r="BB44" s="169"/>
      <c r="BC44" s="169"/>
      <c r="BD44" s="169"/>
      <c r="BE44" s="169"/>
      <c r="BF44" s="169"/>
      <c r="BG44" s="169"/>
      <c r="BH44" s="169"/>
    </row>
    <row r="45" spans="1:60" outlineLevel="1" x14ac:dyDescent="0.2">
      <c r="A45" s="170">
        <v>19</v>
      </c>
      <c r="B45" s="181" t="s">
        <v>1386</v>
      </c>
      <c r="C45" s="209" t="s">
        <v>1387</v>
      </c>
      <c r="D45" s="183" t="s">
        <v>303</v>
      </c>
      <c r="E45" s="187">
        <v>12</v>
      </c>
      <c r="F45" s="192"/>
      <c r="G45" s="193">
        <f>ROUND(E45*F45,2)</f>
        <v>0</v>
      </c>
      <c r="H45" s="192"/>
      <c r="I45" s="193">
        <f>ROUND(E45*H45,2)</f>
        <v>0</v>
      </c>
      <c r="J45" s="192"/>
      <c r="K45" s="193">
        <f>ROUND(E45*J45,2)</f>
        <v>0</v>
      </c>
      <c r="L45" s="193">
        <v>15</v>
      </c>
      <c r="M45" s="193">
        <f>G45*(1+L45/100)</f>
        <v>0</v>
      </c>
      <c r="N45" s="193">
        <v>0</v>
      </c>
      <c r="O45" s="193">
        <f>ROUND(E45*N45,2)</f>
        <v>0</v>
      </c>
      <c r="P45" s="193">
        <v>0</v>
      </c>
      <c r="Q45" s="193">
        <f>ROUND(E45*P45,2)</f>
        <v>0</v>
      </c>
      <c r="R45" s="193"/>
      <c r="S45" s="193" t="s">
        <v>269</v>
      </c>
      <c r="T45" s="193">
        <v>0</v>
      </c>
      <c r="U45" s="194">
        <f>ROUND(E45*T45,2)</f>
        <v>0</v>
      </c>
      <c r="V45" s="193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 t="s">
        <v>1351</v>
      </c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</row>
    <row r="46" spans="1:60" outlineLevel="1" x14ac:dyDescent="0.2">
      <c r="A46" s="170"/>
      <c r="B46" s="181"/>
      <c r="C46" s="272" t="s">
        <v>1387</v>
      </c>
      <c r="D46" s="273"/>
      <c r="E46" s="274"/>
      <c r="F46" s="275"/>
      <c r="G46" s="276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4"/>
      <c r="V46" s="193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 t="s">
        <v>220</v>
      </c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77" t="str">
        <f>C46</f>
        <v>Izolace potrubí Mirelon PRO 35x20 mm šedočerná</v>
      </c>
      <c r="BB46" s="169"/>
      <c r="BC46" s="169"/>
      <c r="BD46" s="169"/>
      <c r="BE46" s="169"/>
      <c r="BF46" s="169"/>
      <c r="BG46" s="169"/>
      <c r="BH46" s="169"/>
    </row>
    <row r="47" spans="1:60" outlineLevel="1" x14ac:dyDescent="0.2">
      <c r="A47" s="170">
        <v>20</v>
      </c>
      <c r="B47" s="181" t="s">
        <v>1388</v>
      </c>
      <c r="C47" s="209" t="s">
        <v>1389</v>
      </c>
      <c r="D47" s="183" t="s">
        <v>338</v>
      </c>
      <c r="E47" s="187">
        <v>2</v>
      </c>
      <c r="F47" s="192"/>
      <c r="G47" s="193">
        <f>ROUND(E47*F47,2)</f>
        <v>0</v>
      </c>
      <c r="H47" s="192"/>
      <c r="I47" s="193">
        <f>ROUND(E47*H47,2)</f>
        <v>0</v>
      </c>
      <c r="J47" s="192"/>
      <c r="K47" s="193">
        <f>ROUND(E47*J47,2)</f>
        <v>0</v>
      </c>
      <c r="L47" s="193">
        <v>15</v>
      </c>
      <c r="M47" s="193">
        <f>G47*(1+L47/100)</f>
        <v>0</v>
      </c>
      <c r="N47" s="193">
        <v>0</v>
      </c>
      <c r="O47" s="193">
        <f>ROUND(E47*N47,2)</f>
        <v>0</v>
      </c>
      <c r="P47" s="193">
        <v>0</v>
      </c>
      <c r="Q47" s="193">
        <f>ROUND(E47*P47,2)</f>
        <v>0</v>
      </c>
      <c r="R47" s="193"/>
      <c r="S47" s="193" t="s">
        <v>269</v>
      </c>
      <c r="T47" s="193">
        <v>0</v>
      </c>
      <c r="U47" s="194">
        <f>ROUND(E47*T47,2)</f>
        <v>0</v>
      </c>
      <c r="V47" s="193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 t="s">
        <v>1390</v>
      </c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</row>
    <row r="48" spans="1:60" outlineLevel="1" x14ac:dyDescent="0.2">
      <c r="A48" s="170"/>
      <c r="B48" s="181"/>
      <c r="C48" s="272" t="s">
        <v>1389</v>
      </c>
      <c r="D48" s="273"/>
      <c r="E48" s="274"/>
      <c r="F48" s="275"/>
      <c r="G48" s="276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4"/>
      <c r="V48" s="193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 t="s">
        <v>220</v>
      </c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77" t="str">
        <f>C48</f>
        <v>Šroubení radiátorové přímé V 4300 3/4"</v>
      </c>
      <c r="BB48" s="169"/>
      <c r="BC48" s="169"/>
      <c r="BD48" s="169"/>
      <c r="BE48" s="169"/>
      <c r="BF48" s="169"/>
      <c r="BG48" s="169"/>
      <c r="BH48" s="169"/>
    </row>
    <row r="49" spans="1:60" outlineLevel="1" x14ac:dyDescent="0.2">
      <c r="A49" s="170">
        <v>21</v>
      </c>
      <c r="B49" s="181" t="s">
        <v>1391</v>
      </c>
      <c r="C49" s="209" t="s">
        <v>1392</v>
      </c>
      <c r="D49" s="183" t="s">
        <v>338</v>
      </c>
      <c r="E49" s="187">
        <v>3</v>
      </c>
      <c r="F49" s="192"/>
      <c r="G49" s="193">
        <f>ROUND(E49*F49,2)</f>
        <v>0</v>
      </c>
      <c r="H49" s="192"/>
      <c r="I49" s="193">
        <f>ROUND(E49*H49,2)</f>
        <v>0</v>
      </c>
      <c r="J49" s="192"/>
      <c r="K49" s="193">
        <f>ROUND(E49*J49,2)</f>
        <v>0</v>
      </c>
      <c r="L49" s="193">
        <v>15</v>
      </c>
      <c r="M49" s="193">
        <f>G49*(1+L49/100)</f>
        <v>0</v>
      </c>
      <c r="N49" s="193">
        <v>0</v>
      </c>
      <c r="O49" s="193">
        <f>ROUND(E49*N49,2)</f>
        <v>0</v>
      </c>
      <c r="P49" s="193">
        <v>0</v>
      </c>
      <c r="Q49" s="193">
        <f>ROUND(E49*P49,2)</f>
        <v>0</v>
      </c>
      <c r="R49" s="193"/>
      <c r="S49" s="193" t="s">
        <v>269</v>
      </c>
      <c r="T49" s="193">
        <v>0</v>
      </c>
      <c r="U49" s="194">
        <f>ROUND(E49*T49,2)</f>
        <v>0</v>
      </c>
      <c r="V49" s="193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 t="s">
        <v>1390</v>
      </c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</row>
    <row r="50" spans="1:60" outlineLevel="1" x14ac:dyDescent="0.2">
      <c r="A50" s="170"/>
      <c r="B50" s="181"/>
      <c r="C50" s="272" t="s">
        <v>1392</v>
      </c>
      <c r="D50" s="273"/>
      <c r="E50" s="274"/>
      <c r="F50" s="275"/>
      <c r="G50" s="276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4"/>
      <c r="V50" s="193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 t="s">
        <v>220</v>
      </c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77" t="str">
        <f>C50</f>
        <v>Šroubení radiátorové přímé V 4300  1"</v>
      </c>
      <c r="BB50" s="169"/>
      <c r="BC50" s="169"/>
      <c r="BD50" s="169"/>
      <c r="BE50" s="169"/>
      <c r="BF50" s="169"/>
      <c r="BG50" s="169"/>
      <c r="BH50" s="169"/>
    </row>
    <row r="51" spans="1:60" outlineLevel="1" x14ac:dyDescent="0.2">
      <c r="A51" s="170">
        <v>22</v>
      </c>
      <c r="B51" s="181" t="s">
        <v>1393</v>
      </c>
      <c r="C51" s="209" t="s">
        <v>1394</v>
      </c>
      <c r="D51" s="183" t="s">
        <v>672</v>
      </c>
      <c r="E51" s="187">
        <v>1</v>
      </c>
      <c r="F51" s="192"/>
      <c r="G51" s="193">
        <f>ROUND(E51*F51,2)</f>
        <v>0</v>
      </c>
      <c r="H51" s="192"/>
      <c r="I51" s="193">
        <f>ROUND(E51*H51,2)</f>
        <v>0</v>
      </c>
      <c r="J51" s="192"/>
      <c r="K51" s="193">
        <f>ROUND(E51*J51,2)</f>
        <v>0</v>
      </c>
      <c r="L51" s="193">
        <v>15</v>
      </c>
      <c r="M51" s="193">
        <f>G51*(1+L51/100)</f>
        <v>0</v>
      </c>
      <c r="N51" s="193">
        <v>0</v>
      </c>
      <c r="O51" s="193">
        <f>ROUND(E51*N51,2)</f>
        <v>0</v>
      </c>
      <c r="P51" s="193">
        <v>0</v>
      </c>
      <c r="Q51" s="193">
        <f>ROUND(E51*P51,2)</f>
        <v>0</v>
      </c>
      <c r="R51" s="193"/>
      <c r="S51" s="193" t="s">
        <v>269</v>
      </c>
      <c r="T51" s="193">
        <v>0</v>
      </c>
      <c r="U51" s="194">
        <f>ROUND(E51*T51,2)</f>
        <v>0</v>
      </c>
      <c r="V51" s="193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 t="s">
        <v>1351</v>
      </c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</row>
    <row r="52" spans="1:60" outlineLevel="1" x14ac:dyDescent="0.2">
      <c r="A52" s="170"/>
      <c r="B52" s="181"/>
      <c r="C52" s="272" t="s">
        <v>1394</v>
      </c>
      <c r="D52" s="273"/>
      <c r="E52" s="274"/>
      <c r="F52" s="275"/>
      <c r="G52" s="276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4"/>
      <c r="V52" s="193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 t="s">
        <v>220</v>
      </c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77" t="str">
        <f>C52</f>
        <v>Materiál spojovací, těsnící a fitinky mosazné</v>
      </c>
      <c r="BB52" s="169"/>
      <c r="BC52" s="169"/>
      <c r="BD52" s="169"/>
      <c r="BE52" s="169"/>
      <c r="BF52" s="169"/>
      <c r="BG52" s="169"/>
      <c r="BH52" s="169"/>
    </row>
    <row r="53" spans="1:60" outlineLevel="1" x14ac:dyDescent="0.2">
      <c r="A53" s="170">
        <v>23</v>
      </c>
      <c r="B53" s="181" t="s">
        <v>1395</v>
      </c>
      <c r="C53" s="209" t="s">
        <v>1396</v>
      </c>
      <c r="D53" s="183" t="s">
        <v>303</v>
      </c>
      <c r="E53" s="187">
        <v>84</v>
      </c>
      <c r="F53" s="192"/>
      <c r="G53" s="193">
        <f>ROUND(E53*F53,2)</f>
        <v>0</v>
      </c>
      <c r="H53" s="192"/>
      <c r="I53" s="193">
        <f>ROUND(E53*H53,2)</f>
        <v>0</v>
      </c>
      <c r="J53" s="192"/>
      <c r="K53" s="193">
        <f>ROUND(E53*J53,2)</f>
        <v>0</v>
      </c>
      <c r="L53" s="193">
        <v>15</v>
      </c>
      <c r="M53" s="193">
        <f>G53*(1+L53/100)</f>
        <v>0</v>
      </c>
      <c r="N53" s="193">
        <v>0</v>
      </c>
      <c r="O53" s="193">
        <f>ROUND(E53*N53,2)</f>
        <v>0</v>
      </c>
      <c r="P53" s="193">
        <v>0</v>
      </c>
      <c r="Q53" s="193">
        <f>ROUND(E53*P53,2)</f>
        <v>0</v>
      </c>
      <c r="R53" s="193"/>
      <c r="S53" s="193" t="s">
        <v>269</v>
      </c>
      <c r="T53" s="193">
        <v>0</v>
      </c>
      <c r="U53" s="194">
        <f>ROUND(E53*T53,2)</f>
        <v>0</v>
      </c>
      <c r="V53" s="193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 t="s">
        <v>1351</v>
      </c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</row>
    <row r="54" spans="1:60" outlineLevel="1" x14ac:dyDescent="0.2">
      <c r="A54" s="170"/>
      <c r="B54" s="181"/>
      <c r="C54" s="272" t="s">
        <v>1396</v>
      </c>
      <c r="D54" s="273"/>
      <c r="E54" s="274"/>
      <c r="F54" s="275"/>
      <c r="G54" s="276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4"/>
      <c r="V54" s="193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 t="s">
        <v>220</v>
      </c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77" t="str">
        <f>C54</f>
        <v>Potrubí z PP-R 80 PN 20, DN 20</v>
      </c>
      <c r="BB54" s="169"/>
      <c r="BC54" s="169"/>
      <c r="BD54" s="169"/>
      <c r="BE54" s="169"/>
      <c r="BF54" s="169"/>
      <c r="BG54" s="169"/>
      <c r="BH54" s="169"/>
    </row>
    <row r="55" spans="1:60" outlineLevel="1" x14ac:dyDescent="0.2">
      <c r="A55" s="170">
        <v>24</v>
      </c>
      <c r="B55" s="181" t="s">
        <v>1397</v>
      </c>
      <c r="C55" s="209" t="s">
        <v>1398</v>
      </c>
      <c r="D55" s="183" t="s">
        <v>303</v>
      </c>
      <c r="E55" s="187">
        <v>77</v>
      </c>
      <c r="F55" s="192"/>
      <c r="G55" s="193">
        <f>ROUND(E55*F55,2)</f>
        <v>0</v>
      </c>
      <c r="H55" s="192"/>
      <c r="I55" s="193">
        <f>ROUND(E55*H55,2)</f>
        <v>0</v>
      </c>
      <c r="J55" s="192"/>
      <c r="K55" s="193">
        <f>ROUND(E55*J55,2)</f>
        <v>0</v>
      </c>
      <c r="L55" s="193">
        <v>15</v>
      </c>
      <c r="M55" s="193">
        <f>G55*(1+L55/100)</f>
        <v>0</v>
      </c>
      <c r="N55" s="193">
        <v>0</v>
      </c>
      <c r="O55" s="193">
        <f>ROUND(E55*N55,2)</f>
        <v>0</v>
      </c>
      <c r="P55" s="193">
        <v>0</v>
      </c>
      <c r="Q55" s="193">
        <f>ROUND(E55*P55,2)</f>
        <v>0</v>
      </c>
      <c r="R55" s="193"/>
      <c r="S55" s="193" t="s">
        <v>269</v>
      </c>
      <c r="T55" s="193">
        <v>0</v>
      </c>
      <c r="U55" s="194">
        <f>ROUND(E55*T55,2)</f>
        <v>0</v>
      </c>
      <c r="V55" s="193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 t="s">
        <v>1351</v>
      </c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</row>
    <row r="56" spans="1:60" outlineLevel="1" x14ac:dyDescent="0.2">
      <c r="A56" s="170"/>
      <c r="B56" s="181"/>
      <c r="C56" s="272" t="s">
        <v>1398</v>
      </c>
      <c r="D56" s="273"/>
      <c r="E56" s="274"/>
      <c r="F56" s="275"/>
      <c r="G56" s="276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4"/>
      <c r="V56" s="193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 t="s">
        <v>220</v>
      </c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77" t="str">
        <f>C56</f>
        <v>Potrubí z PP-R 80 PN 20, DN 25</v>
      </c>
      <c r="BB56" s="169"/>
      <c r="BC56" s="169"/>
      <c r="BD56" s="169"/>
      <c r="BE56" s="169"/>
      <c r="BF56" s="169"/>
      <c r="BG56" s="169"/>
      <c r="BH56" s="169"/>
    </row>
    <row r="57" spans="1:60" outlineLevel="1" x14ac:dyDescent="0.2">
      <c r="A57" s="170">
        <v>25</v>
      </c>
      <c r="B57" s="181" t="s">
        <v>1399</v>
      </c>
      <c r="C57" s="209" t="s">
        <v>1400</v>
      </c>
      <c r="D57" s="183" t="s">
        <v>303</v>
      </c>
      <c r="E57" s="187">
        <v>12</v>
      </c>
      <c r="F57" s="192"/>
      <c r="G57" s="193">
        <f>ROUND(E57*F57,2)</f>
        <v>0</v>
      </c>
      <c r="H57" s="192"/>
      <c r="I57" s="193">
        <f>ROUND(E57*H57,2)</f>
        <v>0</v>
      </c>
      <c r="J57" s="192"/>
      <c r="K57" s="193">
        <f>ROUND(E57*J57,2)</f>
        <v>0</v>
      </c>
      <c r="L57" s="193">
        <v>15</v>
      </c>
      <c r="M57" s="193">
        <f>G57*(1+L57/100)</f>
        <v>0</v>
      </c>
      <c r="N57" s="193">
        <v>0</v>
      </c>
      <c r="O57" s="193">
        <f>ROUND(E57*N57,2)</f>
        <v>0</v>
      </c>
      <c r="P57" s="193">
        <v>0</v>
      </c>
      <c r="Q57" s="193">
        <f>ROUND(E57*P57,2)</f>
        <v>0</v>
      </c>
      <c r="R57" s="193"/>
      <c r="S57" s="193" t="s">
        <v>269</v>
      </c>
      <c r="T57" s="193">
        <v>0</v>
      </c>
      <c r="U57" s="194">
        <f>ROUND(E57*T57,2)</f>
        <v>0</v>
      </c>
      <c r="V57" s="193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 t="s">
        <v>1351</v>
      </c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</row>
    <row r="58" spans="1:60" outlineLevel="1" x14ac:dyDescent="0.2">
      <c r="A58" s="170"/>
      <c r="B58" s="181"/>
      <c r="C58" s="272" t="s">
        <v>1400</v>
      </c>
      <c r="D58" s="273"/>
      <c r="E58" s="274"/>
      <c r="F58" s="275"/>
      <c r="G58" s="276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4"/>
      <c r="V58" s="193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 t="s">
        <v>220</v>
      </c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77" t="str">
        <f>C58</f>
        <v>Potrubí z PP-R 80 PN 20, DN 32</v>
      </c>
      <c r="BB58" s="169"/>
      <c r="BC58" s="169"/>
      <c r="BD58" s="169"/>
      <c r="BE58" s="169"/>
      <c r="BF58" s="169"/>
      <c r="BG58" s="169"/>
      <c r="BH58" s="169"/>
    </row>
    <row r="59" spans="1:60" outlineLevel="1" x14ac:dyDescent="0.2">
      <c r="A59" s="170">
        <v>26</v>
      </c>
      <c r="B59" s="181" t="s">
        <v>1401</v>
      </c>
      <c r="C59" s="209" t="s">
        <v>1402</v>
      </c>
      <c r="D59" s="183" t="s">
        <v>303</v>
      </c>
      <c r="E59" s="187">
        <v>161</v>
      </c>
      <c r="F59" s="192"/>
      <c r="G59" s="193">
        <f>ROUND(E59*F59,2)</f>
        <v>0</v>
      </c>
      <c r="H59" s="192"/>
      <c r="I59" s="193">
        <f>ROUND(E59*H59,2)</f>
        <v>0</v>
      </c>
      <c r="J59" s="192"/>
      <c r="K59" s="193">
        <f>ROUND(E59*J59,2)</f>
        <v>0</v>
      </c>
      <c r="L59" s="193">
        <v>15</v>
      </c>
      <c r="M59" s="193">
        <f>G59*(1+L59/100)</f>
        <v>0</v>
      </c>
      <c r="N59" s="193">
        <v>0</v>
      </c>
      <c r="O59" s="193">
        <f>ROUND(E59*N59,2)</f>
        <v>0</v>
      </c>
      <c r="P59" s="193">
        <v>0</v>
      </c>
      <c r="Q59" s="193">
        <f>ROUND(E59*P59,2)</f>
        <v>0</v>
      </c>
      <c r="R59" s="193"/>
      <c r="S59" s="193" t="s">
        <v>269</v>
      </c>
      <c r="T59" s="193">
        <v>0</v>
      </c>
      <c r="U59" s="194">
        <f>ROUND(E59*T59,2)</f>
        <v>0</v>
      </c>
      <c r="V59" s="193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 t="s">
        <v>1351</v>
      </c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</row>
    <row r="60" spans="1:60" outlineLevel="1" x14ac:dyDescent="0.2">
      <c r="A60" s="170"/>
      <c r="B60" s="181"/>
      <c r="C60" s="272" t="s">
        <v>1402</v>
      </c>
      <c r="D60" s="273"/>
      <c r="E60" s="274"/>
      <c r="F60" s="275"/>
      <c r="G60" s="276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4"/>
      <c r="V60" s="193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 t="s">
        <v>220</v>
      </c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77" t="str">
        <f>C60</f>
        <v>Montáž izolačních skruží na potrubí přímé DN 25</v>
      </c>
      <c r="BB60" s="169"/>
      <c r="BC60" s="169"/>
      <c r="BD60" s="169"/>
      <c r="BE60" s="169"/>
      <c r="BF60" s="169"/>
      <c r="BG60" s="169"/>
      <c r="BH60" s="169"/>
    </row>
    <row r="61" spans="1:60" outlineLevel="1" x14ac:dyDescent="0.2">
      <c r="A61" s="170">
        <v>27</v>
      </c>
      <c r="B61" s="181" t="s">
        <v>1403</v>
      </c>
      <c r="C61" s="209" t="s">
        <v>1404</v>
      </c>
      <c r="D61" s="183" t="s">
        <v>303</v>
      </c>
      <c r="E61" s="187">
        <v>12</v>
      </c>
      <c r="F61" s="192"/>
      <c r="G61" s="193">
        <f>ROUND(E61*F61,2)</f>
        <v>0</v>
      </c>
      <c r="H61" s="192"/>
      <c r="I61" s="193">
        <f>ROUND(E61*H61,2)</f>
        <v>0</v>
      </c>
      <c r="J61" s="192"/>
      <c r="K61" s="193">
        <f>ROUND(E61*J61,2)</f>
        <v>0</v>
      </c>
      <c r="L61" s="193">
        <v>15</v>
      </c>
      <c r="M61" s="193">
        <f>G61*(1+L61/100)</f>
        <v>0</v>
      </c>
      <c r="N61" s="193">
        <v>0</v>
      </c>
      <c r="O61" s="193">
        <f>ROUND(E61*N61,2)</f>
        <v>0</v>
      </c>
      <c r="P61" s="193">
        <v>0</v>
      </c>
      <c r="Q61" s="193">
        <f>ROUND(E61*P61,2)</f>
        <v>0</v>
      </c>
      <c r="R61" s="193"/>
      <c r="S61" s="193" t="s">
        <v>269</v>
      </c>
      <c r="T61" s="193">
        <v>0</v>
      </c>
      <c r="U61" s="194">
        <f>ROUND(E61*T61,2)</f>
        <v>0</v>
      </c>
      <c r="V61" s="193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 t="s">
        <v>1351</v>
      </c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</row>
    <row r="62" spans="1:60" outlineLevel="1" x14ac:dyDescent="0.2">
      <c r="A62" s="170"/>
      <c r="B62" s="181"/>
      <c r="C62" s="272" t="s">
        <v>1404</v>
      </c>
      <c r="D62" s="273"/>
      <c r="E62" s="274"/>
      <c r="F62" s="275"/>
      <c r="G62" s="276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4"/>
      <c r="V62" s="193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 t="s">
        <v>220</v>
      </c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77" t="str">
        <f>C62</f>
        <v>Montáž izolačních skruží na potrubí přímé DN 40</v>
      </c>
      <c r="BB62" s="169"/>
      <c r="BC62" s="169"/>
      <c r="BD62" s="169"/>
      <c r="BE62" s="169"/>
      <c r="BF62" s="169"/>
      <c r="BG62" s="169"/>
      <c r="BH62" s="169"/>
    </row>
    <row r="63" spans="1:60" outlineLevel="1" x14ac:dyDescent="0.2">
      <c r="A63" s="170">
        <v>28</v>
      </c>
      <c r="B63" s="181" t="s">
        <v>1405</v>
      </c>
      <c r="C63" s="209" t="s">
        <v>1406</v>
      </c>
      <c r="D63" s="183" t="s">
        <v>338</v>
      </c>
      <c r="E63" s="187">
        <v>24</v>
      </c>
      <c r="F63" s="192"/>
      <c r="G63" s="193">
        <f>ROUND(E63*F63,2)</f>
        <v>0</v>
      </c>
      <c r="H63" s="192"/>
      <c r="I63" s="193">
        <f>ROUND(E63*H63,2)</f>
        <v>0</v>
      </c>
      <c r="J63" s="192"/>
      <c r="K63" s="193">
        <f>ROUND(E63*J63,2)</f>
        <v>0</v>
      </c>
      <c r="L63" s="193">
        <v>15</v>
      </c>
      <c r="M63" s="193">
        <f>G63*(1+L63/100)</f>
        <v>0</v>
      </c>
      <c r="N63" s="193">
        <v>0</v>
      </c>
      <c r="O63" s="193">
        <f>ROUND(E63*N63,2)</f>
        <v>0</v>
      </c>
      <c r="P63" s="193">
        <v>0</v>
      </c>
      <c r="Q63" s="193">
        <f>ROUND(E63*P63,2)</f>
        <v>0</v>
      </c>
      <c r="R63" s="193"/>
      <c r="S63" s="193" t="s">
        <v>269</v>
      </c>
      <c r="T63" s="193">
        <v>0</v>
      </c>
      <c r="U63" s="194">
        <f>ROUND(E63*T63,2)</f>
        <v>0</v>
      </c>
      <c r="V63" s="193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 t="s">
        <v>1351</v>
      </c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</row>
    <row r="64" spans="1:60" outlineLevel="1" x14ac:dyDescent="0.2">
      <c r="A64" s="170"/>
      <c r="B64" s="181"/>
      <c r="C64" s="272" t="s">
        <v>1406</v>
      </c>
      <c r="D64" s="273"/>
      <c r="E64" s="274"/>
      <c r="F64" s="275"/>
      <c r="G64" s="276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4"/>
      <c r="V64" s="193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 t="s">
        <v>220</v>
      </c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77" t="str">
        <f>C64</f>
        <v>Vyvedení a upevnění výpustek DN 15</v>
      </c>
      <c r="BB64" s="169"/>
      <c r="BC64" s="169"/>
      <c r="BD64" s="169"/>
      <c r="BE64" s="169"/>
      <c r="BF64" s="169"/>
      <c r="BG64" s="169"/>
      <c r="BH64" s="169"/>
    </row>
    <row r="65" spans="1:60" outlineLevel="1" x14ac:dyDescent="0.2">
      <c r="A65" s="170">
        <v>29</v>
      </c>
      <c r="B65" s="181" t="s">
        <v>1407</v>
      </c>
      <c r="C65" s="209" t="s">
        <v>1408</v>
      </c>
      <c r="D65" s="183" t="s">
        <v>338</v>
      </c>
      <c r="E65" s="187">
        <v>3</v>
      </c>
      <c r="F65" s="192"/>
      <c r="G65" s="193">
        <f>ROUND(E65*F65,2)</f>
        <v>0</v>
      </c>
      <c r="H65" s="192"/>
      <c r="I65" s="193">
        <f>ROUND(E65*H65,2)</f>
        <v>0</v>
      </c>
      <c r="J65" s="192"/>
      <c r="K65" s="193">
        <f>ROUND(E65*J65,2)</f>
        <v>0</v>
      </c>
      <c r="L65" s="193">
        <v>15</v>
      </c>
      <c r="M65" s="193">
        <f>G65*(1+L65/100)</f>
        <v>0</v>
      </c>
      <c r="N65" s="193">
        <v>0</v>
      </c>
      <c r="O65" s="193">
        <f>ROUND(E65*N65,2)</f>
        <v>0</v>
      </c>
      <c r="P65" s="193">
        <v>0</v>
      </c>
      <c r="Q65" s="193">
        <f>ROUND(E65*P65,2)</f>
        <v>0</v>
      </c>
      <c r="R65" s="193"/>
      <c r="S65" s="193" t="s">
        <v>269</v>
      </c>
      <c r="T65" s="193">
        <v>0</v>
      </c>
      <c r="U65" s="194">
        <f>ROUND(E65*T65,2)</f>
        <v>0</v>
      </c>
      <c r="V65" s="193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 t="s">
        <v>1351</v>
      </c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</row>
    <row r="66" spans="1:60" outlineLevel="1" x14ac:dyDescent="0.2">
      <c r="A66" s="170"/>
      <c r="B66" s="181"/>
      <c r="C66" s="272" t="s">
        <v>1408</v>
      </c>
      <c r="D66" s="273"/>
      <c r="E66" s="274"/>
      <c r="F66" s="275"/>
      <c r="G66" s="276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4"/>
      <c r="V66" s="193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 t="s">
        <v>220</v>
      </c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77" t="str">
        <f>C66</f>
        <v>Vyvedení a upevnění výpustek DN 20</v>
      </c>
      <c r="BB66" s="169"/>
      <c r="BC66" s="169"/>
      <c r="BD66" s="169"/>
      <c r="BE66" s="169"/>
      <c r="BF66" s="169"/>
      <c r="BG66" s="169"/>
      <c r="BH66" s="169"/>
    </row>
    <row r="67" spans="1:60" outlineLevel="1" x14ac:dyDescent="0.2">
      <c r="A67" s="170">
        <v>30</v>
      </c>
      <c r="B67" s="181" t="s">
        <v>1409</v>
      </c>
      <c r="C67" s="209" t="s">
        <v>1410</v>
      </c>
      <c r="D67" s="183" t="s">
        <v>338</v>
      </c>
      <c r="E67" s="187">
        <v>28</v>
      </c>
      <c r="F67" s="192"/>
      <c r="G67" s="193">
        <f>ROUND(E67*F67,2)</f>
        <v>0</v>
      </c>
      <c r="H67" s="192"/>
      <c r="I67" s="193">
        <f>ROUND(E67*H67,2)</f>
        <v>0</v>
      </c>
      <c r="J67" s="192"/>
      <c r="K67" s="193">
        <f>ROUND(E67*J67,2)</f>
        <v>0</v>
      </c>
      <c r="L67" s="193">
        <v>15</v>
      </c>
      <c r="M67" s="193">
        <f>G67*(1+L67/100)</f>
        <v>0</v>
      </c>
      <c r="N67" s="193">
        <v>0</v>
      </c>
      <c r="O67" s="193">
        <f>ROUND(E67*N67,2)</f>
        <v>0</v>
      </c>
      <c r="P67" s="193">
        <v>0</v>
      </c>
      <c r="Q67" s="193">
        <f>ROUND(E67*P67,2)</f>
        <v>0</v>
      </c>
      <c r="R67" s="193"/>
      <c r="S67" s="193" t="s">
        <v>269</v>
      </c>
      <c r="T67" s="193">
        <v>0</v>
      </c>
      <c r="U67" s="194">
        <f>ROUND(E67*T67,2)</f>
        <v>0</v>
      </c>
      <c r="V67" s="193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 t="s">
        <v>1351</v>
      </c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169"/>
    </row>
    <row r="68" spans="1:60" outlineLevel="1" x14ac:dyDescent="0.2">
      <c r="A68" s="170"/>
      <c r="B68" s="181"/>
      <c r="C68" s="272" t="s">
        <v>1410</v>
      </c>
      <c r="D68" s="273"/>
      <c r="E68" s="274"/>
      <c r="F68" s="275"/>
      <c r="G68" s="276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4"/>
      <c r="V68" s="193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 t="s">
        <v>220</v>
      </c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77" t="str">
        <f>C68</f>
        <v>Vyvedení a upevnění výpustek DN 25</v>
      </c>
      <c r="BB68" s="169"/>
      <c r="BC68" s="169"/>
      <c r="BD68" s="169"/>
      <c r="BE68" s="169"/>
      <c r="BF68" s="169"/>
      <c r="BG68" s="169"/>
      <c r="BH68" s="169"/>
    </row>
    <row r="69" spans="1:60" outlineLevel="1" x14ac:dyDescent="0.2">
      <c r="A69" s="170">
        <v>31</v>
      </c>
      <c r="B69" s="181" t="s">
        <v>1411</v>
      </c>
      <c r="C69" s="209" t="s">
        <v>1412</v>
      </c>
      <c r="D69" s="183" t="s">
        <v>338</v>
      </c>
      <c r="E69" s="187">
        <v>24</v>
      </c>
      <c r="F69" s="192"/>
      <c r="G69" s="193">
        <f>ROUND(E69*F69,2)</f>
        <v>0</v>
      </c>
      <c r="H69" s="192"/>
      <c r="I69" s="193">
        <f>ROUND(E69*H69,2)</f>
        <v>0</v>
      </c>
      <c r="J69" s="192"/>
      <c r="K69" s="193">
        <f>ROUND(E69*J69,2)</f>
        <v>0</v>
      </c>
      <c r="L69" s="193">
        <v>15</v>
      </c>
      <c r="M69" s="193">
        <f>G69*(1+L69/100)</f>
        <v>0</v>
      </c>
      <c r="N69" s="193">
        <v>0</v>
      </c>
      <c r="O69" s="193">
        <f>ROUND(E69*N69,2)</f>
        <v>0</v>
      </c>
      <c r="P69" s="193">
        <v>0</v>
      </c>
      <c r="Q69" s="193">
        <f>ROUND(E69*P69,2)</f>
        <v>0</v>
      </c>
      <c r="R69" s="193"/>
      <c r="S69" s="193" t="s">
        <v>269</v>
      </c>
      <c r="T69" s="193">
        <v>0</v>
      </c>
      <c r="U69" s="194">
        <f>ROUND(E69*T69,2)</f>
        <v>0</v>
      </c>
      <c r="V69" s="193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 t="s">
        <v>1351</v>
      </c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/>
      <c r="BA69" s="169"/>
      <c r="BB69" s="169"/>
      <c r="BC69" s="169"/>
      <c r="BD69" s="169"/>
      <c r="BE69" s="169"/>
      <c r="BF69" s="169"/>
      <c r="BG69" s="169"/>
      <c r="BH69" s="169"/>
    </row>
    <row r="70" spans="1:60" outlineLevel="1" x14ac:dyDescent="0.2">
      <c r="A70" s="170"/>
      <c r="B70" s="181"/>
      <c r="C70" s="272" t="s">
        <v>1412</v>
      </c>
      <c r="D70" s="273"/>
      <c r="E70" s="274"/>
      <c r="F70" s="275"/>
      <c r="G70" s="276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4"/>
      <c r="V70" s="193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 t="s">
        <v>220</v>
      </c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  <c r="BA70" s="177" t="str">
        <f>C70</f>
        <v>Nástěnka K 247, pro výtokový ventil G 1/2</v>
      </c>
      <c r="BB70" s="169"/>
      <c r="BC70" s="169"/>
      <c r="BD70" s="169"/>
      <c r="BE70" s="169"/>
      <c r="BF70" s="169"/>
      <c r="BG70" s="169"/>
      <c r="BH70" s="169"/>
    </row>
    <row r="71" spans="1:60" outlineLevel="1" x14ac:dyDescent="0.2">
      <c r="A71" s="170">
        <v>32</v>
      </c>
      <c r="B71" s="181" t="s">
        <v>1413</v>
      </c>
      <c r="C71" s="209" t="s">
        <v>1414</v>
      </c>
      <c r="D71" s="183" t="s">
        <v>338</v>
      </c>
      <c r="E71" s="187">
        <v>1</v>
      </c>
      <c r="F71" s="192"/>
      <c r="G71" s="193">
        <f>ROUND(E71*F71,2)</f>
        <v>0</v>
      </c>
      <c r="H71" s="192"/>
      <c r="I71" s="193">
        <f>ROUND(E71*H71,2)</f>
        <v>0</v>
      </c>
      <c r="J71" s="192"/>
      <c r="K71" s="193">
        <f>ROUND(E71*J71,2)</f>
        <v>0</v>
      </c>
      <c r="L71" s="193">
        <v>15</v>
      </c>
      <c r="M71" s="193">
        <f>G71*(1+L71/100)</f>
        <v>0</v>
      </c>
      <c r="N71" s="193">
        <v>0</v>
      </c>
      <c r="O71" s="193">
        <f>ROUND(E71*N71,2)</f>
        <v>0</v>
      </c>
      <c r="P71" s="193">
        <v>0</v>
      </c>
      <c r="Q71" s="193">
        <f>ROUND(E71*P71,2)</f>
        <v>0</v>
      </c>
      <c r="R71" s="193"/>
      <c r="S71" s="193" t="s">
        <v>269</v>
      </c>
      <c r="T71" s="193">
        <v>0</v>
      </c>
      <c r="U71" s="194">
        <f>ROUND(E71*T71,2)</f>
        <v>0</v>
      </c>
      <c r="V71" s="193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 t="s">
        <v>1351</v>
      </c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69"/>
      <c r="AZ71" s="169"/>
      <c r="BA71" s="169"/>
      <c r="BB71" s="169"/>
      <c r="BC71" s="169"/>
      <c r="BD71" s="169"/>
      <c r="BE71" s="169"/>
      <c r="BF71" s="169"/>
      <c r="BG71" s="169"/>
      <c r="BH71" s="169"/>
    </row>
    <row r="72" spans="1:60" outlineLevel="1" x14ac:dyDescent="0.2">
      <c r="A72" s="170"/>
      <c r="B72" s="181"/>
      <c r="C72" s="272" t="s">
        <v>1414</v>
      </c>
      <c r="D72" s="273"/>
      <c r="E72" s="274"/>
      <c r="F72" s="275"/>
      <c r="G72" s="276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4"/>
      <c r="V72" s="193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 t="s">
        <v>220</v>
      </c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77" t="str">
        <f>C72</f>
        <v>Ventil pojistný pružinový P10-237-616, G 1"</v>
      </c>
      <c r="BB72" s="169"/>
      <c r="BC72" s="169"/>
      <c r="BD72" s="169"/>
      <c r="BE72" s="169"/>
      <c r="BF72" s="169"/>
      <c r="BG72" s="169"/>
      <c r="BH72" s="169"/>
    </row>
    <row r="73" spans="1:60" outlineLevel="1" x14ac:dyDescent="0.2">
      <c r="A73" s="170">
        <v>33</v>
      </c>
      <c r="B73" s="181" t="s">
        <v>1415</v>
      </c>
      <c r="C73" s="209" t="s">
        <v>1416</v>
      </c>
      <c r="D73" s="183" t="s">
        <v>338</v>
      </c>
      <c r="E73" s="187">
        <v>2</v>
      </c>
      <c r="F73" s="192"/>
      <c r="G73" s="193">
        <f>ROUND(E73*F73,2)</f>
        <v>0</v>
      </c>
      <c r="H73" s="192"/>
      <c r="I73" s="193">
        <f>ROUND(E73*H73,2)</f>
        <v>0</v>
      </c>
      <c r="J73" s="192"/>
      <c r="K73" s="193">
        <f>ROUND(E73*J73,2)</f>
        <v>0</v>
      </c>
      <c r="L73" s="193">
        <v>15</v>
      </c>
      <c r="M73" s="193">
        <f>G73*(1+L73/100)</f>
        <v>0</v>
      </c>
      <c r="N73" s="193">
        <v>0</v>
      </c>
      <c r="O73" s="193">
        <f>ROUND(E73*N73,2)</f>
        <v>0</v>
      </c>
      <c r="P73" s="193">
        <v>0</v>
      </c>
      <c r="Q73" s="193">
        <f>ROUND(E73*P73,2)</f>
        <v>0</v>
      </c>
      <c r="R73" s="193"/>
      <c r="S73" s="193" t="s">
        <v>269</v>
      </c>
      <c r="T73" s="193">
        <v>0</v>
      </c>
      <c r="U73" s="194">
        <f>ROUND(E73*T73,2)</f>
        <v>0</v>
      </c>
      <c r="V73" s="193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 t="s">
        <v>1351</v>
      </c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</row>
    <row r="74" spans="1:60" outlineLevel="1" x14ac:dyDescent="0.2">
      <c r="A74" s="170"/>
      <c r="B74" s="181"/>
      <c r="C74" s="272" t="s">
        <v>1416</v>
      </c>
      <c r="D74" s="273"/>
      <c r="E74" s="274"/>
      <c r="F74" s="275"/>
      <c r="G74" s="276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4"/>
      <c r="V74" s="193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 t="s">
        <v>220</v>
      </c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77" t="str">
        <f>C74</f>
        <v>Kohout kulový,vnitřní-vnitřní z. IVAR.KK 51 DN 20</v>
      </c>
      <c r="BB74" s="169"/>
      <c r="BC74" s="169"/>
      <c r="BD74" s="169"/>
      <c r="BE74" s="169"/>
      <c r="BF74" s="169"/>
      <c r="BG74" s="169"/>
      <c r="BH74" s="169"/>
    </row>
    <row r="75" spans="1:60" outlineLevel="1" x14ac:dyDescent="0.2">
      <c r="A75" s="170">
        <v>34</v>
      </c>
      <c r="B75" s="181" t="s">
        <v>1417</v>
      </c>
      <c r="C75" s="209" t="s">
        <v>1418</v>
      </c>
      <c r="D75" s="183" t="s">
        <v>338</v>
      </c>
      <c r="E75" s="187">
        <v>1</v>
      </c>
      <c r="F75" s="192"/>
      <c r="G75" s="193">
        <f>ROUND(E75*F75,2)</f>
        <v>0</v>
      </c>
      <c r="H75" s="192"/>
      <c r="I75" s="193">
        <f>ROUND(E75*H75,2)</f>
        <v>0</v>
      </c>
      <c r="J75" s="192"/>
      <c r="K75" s="193">
        <f>ROUND(E75*J75,2)</f>
        <v>0</v>
      </c>
      <c r="L75" s="193">
        <v>15</v>
      </c>
      <c r="M75" s="193">
        <f>G75*(1+L75/100)</f>
        <v>0</v>
      </c>
      <c r="N75" s="193">
        <v>0</v>
      </c>
      <c r="O75" s="193">
        <f>ROUND(E75*N75,2)</f>
        <v>0</v>
      </c>
      <c r="P75" s="193">
        <v>0</v>
      </c>
      <c r="Q75" s="193">
        <f>ROUND(E75*P75,2)</f>
        <v>0</v>
      </c>
      <c r="R75" s="193"/>
      <c r="S75" s="193" t="s">
        <v>269</v>
      </c>
      <c r="T75" s="193">
        <v>0</v>
      </c>
      <c r="U75" s="194">
        <f>ROUND(E75*T75,2)</f>
        <v>0</v>
      </c>
      <c r="V75" s="193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 t="s">
        <v>1351</v>
      </c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</row>
    <row r="76" spans="1:60" outlineLevel="1" x14ac:dyDescent="0.2">
      <c r="A76" s="170"/>
      <c r="B76" s="181"/>
      <c r="C76" s="272" t="s">
        <v>1418</v>
      </c>
      <c r="D76" s="273"/>
      <c r="E76" s="274"/>
      <c r="F76" s="275"/>
      <c r="G76" s="276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4"/>
      <c r="V76" s="193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 t="s">
        <v>220</v>
      </c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77" t="str">
        <f>C76</f>
        <v>Kohout kulový,vnitřní-vnitřní z. IVAR.KK 51 DN 25</v>
      </c>
      <c r="BB76" s="169"/>
      <c r="BC76" s="169"/>
      <c r="BD76" s="169"/>
      <c r="BE76" s="169"/>
      <c r="BF76" s="169"/>
      <c r="BG76" s="169"/>
      <c r="BH76" s="169"/>
    </row>
    <row r="77" spans="1:60" outlineLevel="1" x14ac:dyDescent="0.2">
      <c r="A77" s="170">
        <v>35</v>
      </c>
      <c r="B77" s="181" t="s">
        <v>1419</v>
      </c>
      <c r="C77" s="209" t="s">
        <v>1420</v>
      </c>
      <c r="D77" s="183" t="s">
        <v>338</v>
      </c>
      <c r="E77" s="187">
        <v>1</v>
      </c>
      <c r="F77" s="192"/>
      <c r="G77" s="193">
        <f>ROUND(E77*F77,2)</f>
        <v>0</v>
      </c>
      <c r="H77" s="192"/>
      <c r="I77" s="193">
        <f>ROUND(E77*H77,2)</f>
        <v>0</v>
      </c>
      <c r="J77" s="192"/>
      <c r="K77" s="193">
        <f>ROUND(E77*J77,2)</f>
        <v>0</v>
      </c>
      <c r="L77" s="193">
        <v>15</v>
      </c>
      <c r="M77" s="193">
        <f>G77*(1+L77/100)</f>
        <v>0</v>
      </c>
      <c r="N77" s="193">
        <v>0</v>
      </c>
      <c r="O77" s="193">
        <f>ROUND(E77*N77,2)</f>
        <v>0</v>
      </c>
      <c r="P77" s="193">
        <v>0</v>
      </c>
      <c r="Q77" s="193">
        <f>ROUND(E77*P77,2)</f>
        <v>0</v>
      </c>
      <c r="R77" s="193"/>
      <c r="S77" s="193" t="s">
        <v>269</v>
      </c>
      <c r="T77" s="193">
        <v>0</v>
      </c>
      <c r="U77" s="194">
        <f>ROUND(E77*T77,2)</f>
        <v>0</v>
      </c>
      <c r="V77" s="193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 t="s">
        <v>1351</v>
      </c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</row>
    <row r="78" spans="1:60" outlineLevel="1" x14ac:dyDescent="0.2">
      <c r="A78" s="170"/>
      <c r="B78" s="181"/>
      <c r="C78" s="272" t="s">
        <v>1420</v>
      </c>
      <c r="D78" s="273"/>
      <c r="E78" s="274"/>
      <c r="F78" s="275"/>
      <c r="G78" s="276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4"/>
      <c r="V78" s="193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 t="s">
        <v>220</v>
      </c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77" t="str">
        <f>C78</f>
        <v>Filtr mechanických nečistot</v>
      </c>
      <c r="BB78" s="169"/>
      <c r="BC78" s="169"/>
      <c r="BD78" s="169"/>
      <c r="BE78" s="169"/>
      <c r="BF78" s="169"/>
      <c r="BG78" s="169"/>
      <c r="BH78" s="169"/>
    </row>
    <row r="79" spans="1:60" outlineLevel="1" x14ac:dyDescent="0.2">
      <c r="A79" s="170">
        <v>36</v>
      </c>
      <c r="B79" s="181" t="s">
        <v>1421</v>
      </c>
      <c r="C79" s="209" t="s">
        <v>1422</v>
      </c>
      <c r="D79" s="183" t="s">
        <v>338</v>
      </c>
      <c r="E79" s="187">
        <v>1</v>
      </c>
      <c r="F79" s="192"/>
      <c r="G79" s="193">
        <f>ROUND(E79*F79,2)</f>
        <v>0</v>
      </c>
      <c r="H79" s="192"/>
      <c r="I79" s="193">
        <f>ROUND(E79*H79,2)</f>
        <v>0</v>
      </c>
      <c r="J79" s="192"/>
      <c r="K79" s="193">
        <f>ROUND(E79*J79,2)</f>
        <v>0</v>
      </c>
      <c r="L79" s="193">
        <v>15</v>
      </c>
      <c r="M79" s="193">
        <f>G79*(1+L79/100)</f>
        <v>0</v>
      </c>
      <c r="N79" s="193">
        <v>0</v>
      </c>
      <c r="O79" s="193">
        <f>ROUND(E79*N79,2)</f>
        <v>0</v>
      </c>
      <c r="P79" s="193">
        <v>0</v>
      </c>
      <c r="Q79" s="193">
        <f>ROUND(E79*P79,2)</f>
        <v>0</v>
      </c>
      <c r="R79" s="193"/>
      <c r="S79" s="193" t="s">
        <v>269</v>
      </c>
      <c r="T79" s="193">
        <v>0</v>
      </c>
      <c r="U79" s="194">
        <f>ROUND(E79*T79,2)</f>
        <v>0</v>
      </c>
      <c r="V79" s="193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 t="s">
        <v>1351</v>
      </c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</row>
    <row r="80" spans="1:60" outlineLevel="1" x14ac:dyDescent="0.2">
      <c r="A80" s="170"/>
      <c r="B80" s="181"/>
      <c r="C80" s="272" t="s">
        <v>1422</v>
      </c>
      <c r="D80" s="273"/>
      <c r="E80" s="274"/>
      <c r="F80" s="275"/>
      <c r="G80" s="276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4"/>
      <c r="V80" s="193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 t="s">
        <v>220</v>
      </c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77" t="str">
        <f>C80</f>
        <v>Klapka zpětná vodorovná CLAPET FIV.08406 DN 25</v>
      </c>
      <c r="BB80" s="169"/>
      <c r="BC80" s="169"/>
      <c r="BD80" s="169"/>
      <c r="BE80" s="169"/>
      <c r="BF80" s="169"/>
      <c r="BG80" s="169"/>
      <c r="BH80" s="169"/>
    </row>
    <row r="81" spans="1:60" outlineLevel="1" x14ac:dyDescent="0.2">
      <c r="A81" s="170">
        <v>37</v>
      </c>
      <c r="B81" s="181" t="s">
        <v>1423</v>
      </c>
      <c r="C81" s="209" t="s">
        <v>1424</v>
      </c>
      <c r="D81" s="183" t="s">
        <v>338</v>
      </c>
      <c r="E81" s="187">
        <v>1</v>
      </c>
      <c r="F81" s="192"/>
      <c r="G81" s="193">
        <f>ROUND(E81*F81,2)</f>
        <v>0</v>
      </c>
      <c r="H81" s="192"/>
      <c r="I81" s="193">
        <f>ROUND(E81*H81,2)</f>
        <v>0</v>
      </c>
      <c r="J81" s="192"/>
      <c r="K81" s="193">
        <f>ROUND(E81*J81,2)</f>
        <v>0</v>
      </c>
      <c r="L81" s="193">
        <v>15</v>
      </c>
      <c r="M81" s="193">
        <f>G81*(1+L81/100)</f>
        <v>0</v>
      </c>
      <c r="N81" s="193">
        <v>0</v>
      </c>
      <c r="O81" s="193">
        <f>ROUND(E81*N81,2)</f>
        <v>0</v>
      </c>
      <c r="P81" s="193">
        <v>0</v>
      </c>
      <c r="Q81" s="193">
        <f>ROUND(E81*P81,2)</f>
        <v>0</v>
      </c>
      <c r="R81" s="193"/>
      <c r="S81" s="193" t="s">
        <v>269</v>
      </c>
      <c r="T81" s="193">
        <v>0</v>
      </c>
      <c r="U81" s="194">
        <f>ROUND(E81*T81,2)</f>
        <v>0</v>
      </c>
      <c r="V81" s="193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 t="s">
        <v>1351</v>
      </c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</row>
    <row r="82" spans="1:60" outlineLevel="1" x14ac:dyDescent="0.2">
      <c r="A82" s="170"/>
      <c r="B82" s="181"/>
      <c r="C82" s="272" t="s">
        <v>1424</v>
      </c>
      <c r="D82" s="273"/>
      <c r="E82" s="274"/>
      <c r="F82" s="275"/>
      <c r="G82" s="276"/>
      <c r="H82" s="193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4"/>
      <c r="V82" s="193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 t="s">
        <v>220</v>
      </c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77" t="str">
        <f>C82</f>
        <v>Filtrball DN 20</v>
      </c>
      <c r="BB82" s="169"/>
      <c r="BC82" s="169"/>
      <c r="BD82" s="169"/>
      <c r="BE82" s="169"/>
      <c r="BF82" s="169"/>
      <c r="BG82" s="169"/>
      <c r="BH82" s="169"/>
    </row>
    <row r="83" spans="1:60" outlineLevel="1" x14ac:dyDescent="0.2">
      <c r="A83" s="170">
        <v>38</v>
      </c>
      <c r="B83" s="181" t="s">
        <v>1425</v>
      </c>
      <c r="C83" s="209" t="s">
        <v>1426</v>
      </c>
      <c r="D83" s="183" t="s">
        <v>338</v>
      </c>
      <c r="E83" s="187">
        <v>2</v>
      </c>
      <c r="F83" s="192"/>
      <c r="G83" s="193">
        <f>ROUND(E83*F83,2)</f>
        <v>0</v>
      </c>
      <c r="H83" s="192"/>
      <c r="I83" s="193">
        <f>ROUND(E83*H83,2)</f>
        <v>0</v>
      </c>
      <c r="J83" s="192"/>
      <c r="K83" s="193">
        <f>ROUND(E83*J83,2)</f>
        <v>0</v>
      </c>
      <c r="L83" s="193">
        <v>15</v>
      </c>
      <c r="M83" s="193">
        <f>G83*(1+L83/100)</f>
        <v>0</v>
      </c>
      <c r="N83" s="193">
        <v>0</v>
      </c>
      <c r="O83" s="193">
        <f>ROUND(E83*N83,2)</f>
        <v>0</v>
      </c>
      <c r="P83" s="193">
        <v>0</v>
      </c>
      <c r="Q83" s="193">
        <f>ROUND(E83*P83,2)</f>
        <v>0</v>
      </c>
      <c r="R83" s="193"/>
      <c r="S83" s="193" t="s">
        <v>269</v>
      </c>
      <c r="T83" s="193">
        <v>0</v>
      </c>
      <c r="U83" s="194">
        <f>ROUND(E83*T83,2)</f>
        <v>0</v>
      </c>
      <c r="V83" s="193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 t="s">
        <v>1351</v>
      </c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</row>
    <row r="84" spans="1:60" outlineLevel="1" x14ac:dyDescent="0.2">
      <c r="A84" s="170"/>
      <c r="B84" s="181"/>
      <c r="C84" s="272" t="s">
        <v>1426</v>
      </c>
      <c r="D84" s="273"/>
      <c r="E84" s="274"/>
      <c r="F84" s="275"/>
      <c r="G84" s="276"/>
      <c r="H84" s="193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4"/>
      <c r="V84" s="193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 t="s">
        <v>220</v>
      </c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77" t="str">
        <f>C84</f>
        <v>Montáž vodovodních armatur 2závity, G 3/4</v>
      </c>
      <c r="BB84" s="169"/>
      <c r="BC84" s="169"/>
      <c r="BD84" s="169"/>
      <c r="BE84" s="169"/>
      <c r="BF84" s="169"/>
      <c r="BG84" s="169"/>
      <c r="BH84" s="169"/>
    </row>
    <row r="85" spans="1:60" outlineLevel="1" x14ac:dyDescent="0.2">
      <c r="A85" s="170">
        <v>39</v>
      </c>
      <c r="B85" s="181" t="s">
        <v>1427</v>
      </c>
      <c r="C85" s="209" t="s">
        <v>1428</v>
      </c>
      <c r="D85" s="183" t="s">
        <v>338</v>
      </c>
      <c r="E85" s="187">
        <v>5</v>
      </c>
      <c r="F85" s="192"/>
      <c r="G85" s="193">
        <f>ROUND(E85*F85,2)</f>
        <v>0</v>
      </c>
      <c r="H85" s="192"/>
      <c r="I85" s="193">
        <f>ROUND(E85*H85,2)</f>
        <v>0</v>
      </c>
      <c r="J85" s="192"/>
      <c r="K85" s="193">
        <f>ROUND(E85*J85,2)</f>
        <v>0</v>
      </c>
      <c r="L85" s="193">
        <v>15</v>
      </c>
      <c r="M85" s="193">
        <f>G85*(1+L85/100)</f>
        <v>0</v>
      </c>
      <c r="N85" s="193">
        <v>0</v>
      </c>
      <c r="O85" s="193">
        <f>ROUND(E85*N85,2)</f>
        <v>0</v>
      </c>
      <c r="P85" s="193">
        <v>0</v>
      </c>
      <c r="Q85" s="193">
        <f>ROUND(E85*P85,2)</f>
        <v>0</v>
      </c>
      <c r="R85" s="193"/>
      <c r="S85" s="193" t="s">
        <v>269</v>
      </c>
      <c r="T85" s="193">
        <v>0</v>
      </c>
      <c r="U85" s="194">
        <f>ROUND(E85*T85,2)</f>
        <v>0</v>
      </c>
      <c r="V85" s="193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 t="s">
        <v>1351</v>
      </c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</row>
    <row r="86" spans="1:60" outlineLevel="1" x14ac:dyDescent="0.2">
      <c r="A86" s="170"/>
      <c r="B86" s="181"/>
      <c r="C86" s="272" t="s">
        <v>1428</v>
      </c>
      <c r="D86" s="273"/>
      <c r="E86" s="274"/>
      <c r="F86" s="275"/>
      <c r="G86" s="276"/>
      <c r="H86" s="193"/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4"/>
      <c r="V86" s="193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 t="s">
        <v>220</v>
      </c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77" t="str">
        <f>C86</f>
        <v>Montáž vodovodních armatur 2závity, G 1</v>
      </c>
      <c r="BB86" s="169"/>
      <c r="BC86" s="169"/>
      <c r="BD86" s="169"/>
      <c r="BE86" s="169"/>
      <c r="BF86" s="169"/>
      <c r="BG86" s="169"/>
      <c r="BH86" s="169"/>
    </row>
    <row r="87" spans="1:60" outlineLevel="1" x14ac:dyDescent="0.2">
      <c r="A87" s="170">
        <v>40</v>
      </c>
      <c r="B87" s="181" t="s">
        <v>1429</v>
      </c>
      <c r="C87" s="209" t="s">
        <v>1430</v>
      </c>
      <c r="D87" s="183" t="s">
        <v>303</v>
      </c>
      <c r="E87" s="187">
        <v>173</v>
      </c>
      <c r="F87" s="192"/>
      <c r="G87" s="193">
        <f>ROUND(E87*F87,2)</f>
        <v>0</v>
      </c>
      <c r="H87" s="192"/>
      <c r="I87" s="193">
        <f>ROUND(E87*H87,2)</f>
        <v>0</v>
      </c>
      <c r="J87" s="192"/>
      <c r="K87" s="193">
        <f>ROUND(E87*J87,2)</f>
        <v>0</v>
      </c>
      <c r="L87" s="193">
        <v>15</v>
      </c>
      <c r="M87" s="193">
        <f>G87*(1+L87/100)</f>
        <v>0</v>
      </c>
      <c r="N87" s="193">
        <v>0</v>
      </c>
      <c r="O87" s="193">
        <f>ROUND(E87*N87,2)</f>
        <v>0</v>
      </c>
      <c r="P87" s="193">
        <v>0</v>
      </c>
      <c r="Q87" s="193">
        <f>ROUND(E87*P87,2)</f>
        <v>0</v>
      </c>
      <c r="R87" s="193"/>
      <c r="S87" s="193" t="s">
        <v>269</v>
      </c>
      <c r="T87" s="193">
        <v>0</v>
      </c>
      <c r="U87" s="194">
        <f>ROUND(E87*T87,2)</f>
        <v>0</v>
      </c>
      <c r="V87" s="193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 t="s">
        <v>1351</v>
      </c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</row>
    <row r="88" spans="1:60" outlineLevel="1" x14ac:dyDescent="0.2">
      <c r="A88" s="170"/>
      <c r="B88" s="181"/>
      <c r="C88" s="272" t="s">
        <v>1430</v>
      </c>
      <c r="D88" s="273"/>
      <c r="E88" s="274"/>
      <c r="F88" s="275"/>
      <c r="G88" s="276"/>
      <c r="H88" s="193"/>
      <c r="I88" s="193"/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4"/>
      <c r="V88" s="193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 t="s">
        <v>220</v>
      </c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77" t="str">
        <f>C88</f>
        <v>Zkouška tlaku potrubí závitového DN 50</v>
      </c>
      <c r="BB88" s="169"/>
      <c r="BC88" s="169"/>
      <c r="BD88" s="169"/>
      <c r="BE88" s="169"/>
      <c r="BF88" s="169"/>
      <c r="BG88" s="169"/>
      <c r="BH88" s="169"/>
    </row>
    <row r="89" spans="1:60" outlineLevel="1" x14ac:dyDescent="0.2">
      <c r="A89" s="170">
        <v>41</v>
      </c>
      <c r="B89" s="181" t="s">
        <v>1431</v>
      </c>
      <c r="C89" s="209" t="s">
        <v>1432</v>
      </c>
      <c r="D89" s="183" t="s">
        <v>303</v>
      </c>
      <c r="E89" s="187">
        <v>173</v>
      </c>
      <c r="F89" s="192"/>
      <c r="G89" s="193">
        <f>ROUND(E89*F89,2)</f>
        <v>0</v>
      </c>
      <c r="H89" s="192"/>
      <c r="I89" s="193">
        <f>ROUND(E89*H89,2)</f>
        <v>0</v>
      </c>
      <c r="J89" s="192"/>
      <c r="K89" s="193">
        <f>ROUND(E89*J89,2)</f>
        <v>0</v>
      </c>
      <c r="L89" s="193">
        <v>15</v>
      </c>
      <c r="M89" s="193">
        <f>G89*(1+L89/100)</f>
        <v>0</v>
      </c>
      <c r="N89" s="193">
        <v>0</v>
      </c>
      <c r="O89" s="193">
        <f>ROUND(E89*N89,2)</f>
        <v>0</v>
      </c>
      <c r="P89" s="193">
        <v>0</v>
      </c>
      <c r="Q89" s="193">
        <f>ROUND(E89*P89,2)</f>
        <v>0</v>
      </c>
      <c r="R89" s="193"/>
      <c r="S89" s="193" t="s">
        <v>269</v>
      </c>
      <c r="T89" s="193">
        <v>0</v>
      </c>
      <c r="U89" s="194">
        <f>ROUND(E89*T89,2)</f>
        <v>0</v>
      </c>
      <c r="V89" s="193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 t="s">
        <v>1351</v>
      </c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</row>
    <row r="90" spans="1:60" outlineLevel="1" x14ac:dyDescent="0.2">
      <c r="A90" s="170"/>
      <c r="B90" s="181"/>
      <c r="C90" s="272" t="s">
        <v>1432</v>
      </c>
      <c r="D90" s="273"/>
      <c r="E90" s="274"/>
      <c r="F90" s="275"/>
      <c r="G90" s="276"/>
      <c r="H90" s="193"/>
      <c r="I90" s="193"/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4"/>
      <c r="V90" s="193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 t="s">
        <v>220</v>
      </c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77" t="str">
        <f>C90</f>
        <v>Proplach a dezinfekce vodovod.potrubí DN 80</v>
      </c>
      <c r="BB90" s="169"/>
      <c r="BC90" s="169"/>
      <c r="BD90" s="169"/>
      <c r="BE90" s="169"/>
      <c r="BF90" s="169"/>
      <c r="BG90" s="169"/>
      <c r="BH90" s="169"/>
    </row>
    <row r="91" spans="1:60" x14ac:dyDescent="0.2">
      <c r="A91" s="178" t="s">
        <v>211</v>
      </c>
      <c r="B91" s="182" t="s">
        <v>154</v>
      </c>
      <c r="C91" s="211" t="s">
        <v>132</v>
      </c>
      <c r="D91" s="185"/>
      <c r="E91" s="189"/>
      <c r="F91" s="195"/>
      <c r="G91" s="195">
        <f>SUMIF(AG92:AG97,"&lt;&gt;NOR",G92:G97)</f>
        <v>0</v>
      </c>
      <c r="H91" s="195"/>
      <c r="I91" s="195">
        <f>SUM(I92:I97)</f>
        <v>0</v>
      </c>
      <c r="J91" s="195"/>
      <c r="K91" s="195">
        <f>SUM(K92:K97)</f>
        <v>0</v>
      </c>
      <c r="L91" s="195"/>
      <c r="M91" s="195">
        <f>SUM(M92:M97)</f>
        <v>0</v>
      </c>
      <c r="N91" s="195"/>
      <c r="O91" s="195">
        <f>SUM(O92:O97)</f>
        <v>0</v>
      </c>
      <c r="P91" s="195"/>
      <c r="Q91" s="195">
        <f>SUM(Q92:Q97)</f>
        <v>0</v>
      </c>
      <c r="R91" s="195"/>
      <c r="S91" s="195"/>
      <c r="T91" s="195"/>
      <c r="U91" s="196">
        <f>SUM(U92:U97)</f>
        <v>0</v>
      </c>
      <c r="V91" s="195"/>
      <c r="AG91" t="s">
        <v>212</v>
      </c>
    </row>
    <row r="92" spans="1:60" outlineLevel="1" x14ac:dyDescent="0.2">
      <c r="A92" s="170">
        <v>42</v>
      </c>
      <c r="B92" s="181" t="s">
        <v>1433</v>
      </c>
      <c r="C92" s="209" t="s">
        <v>1434</v>
      </c>
      <c r="D92" s="183" t="s">
        <v>672</v>
      </c>
      <c r="E92" s="187">
        <v>1</v>
      </c>
      <c r="F92" s="192"/>
      <c r="G92" s="193">
        <f>ROUND(E92*F92,2)</f>
        <v>0</v>
      </c>
      <c r="H92" s="192"/>
      <c r="I92" s="193">
        <f>ROUND(E92*H92,2)</f>
        <v>0</v>
      </c>
      <c r="J92" s="192"/>
      <c r="K92" s="193">
        <f>ROUND(E92*J92,2)</f>
        <v>0</v>
      </c>
      <c r="L92" s="193">
        <v>15</v>
      </c>
      <c r="M92" s="193">
        <f>G92*(1+L92/100)</f>
        <v>0</v>
      </c>
      <c r="N92" s="193">
        <v>0</v>
      </c>
      <c r="O92" s="193">
        <f>ROUND(E92*N92,2)</f>
        <v>0</v>
      </c>
      <c r="P92" s="193">
        <v>0</v>
      </c>
      <c r="Q92" s="193">
        <f>ROUND(E92*P92,2)</f>
        <v>0</v>
      </c>
      <c r="R92" s="193"/>
      <c r="S92" s="193" t="s">
        <v>269</v>
      </c>
      <c r="T92" s="193">
        <v>0</v>
      </c>
      <c r="U92" s="194">
        <f>ROUND(E92*T92,2)</f>
        <v>0</v>
      </c>
      <c r="V92" s="193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 t="s">
        <v>1351</v>
      </c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</row>
    <row r="93" spans="1:60" outlineLevel="1" x14ac:dyDescent="0.2">
      <c r="A93" s="170"/>
      <c r="B93" s="181"/>
      <c r="C93" s="272" t="s">
        <v>1434</v>
      </c>
      <c r="D93" s="273"/>
      <c r="E93" s="274"/>
      <c r="F93" s="275"/>
      <c r="G93" s="276"/>
      <c r="H93" s="193"/>
      <c r="I93" s="193"/>
      <c r="J93" s="193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4"/>
      <c r="V93" s="193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 t="s">
        <v>220</v>
      </c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77" t="str">
        <f>C93</f>
        <v>Filtrační komplet pro RD</v>
      </c>
      <c r="BB93" s="169"/>
      <c r="BC93" s="169"/>
      <c r="BD93" s="169"/>
      <c r="BE93" s="169"/>
      <c r="BF93" s="169"/>
      <c r="BG93" s="169"/>
      <c r="BH93" s="169"/>
    </row>
    <row r="94" spans="1:60" outlineLevel="1" x14ac:dyDescent="0.2">
      <c r="A94" s="170">
        <v>43</v>
      </c>
      <c r="B94" s="181" t="s">
        <v>1435</v>
      </c>
      <c r="C94" s="209" t="s">
        <v>1436</v>
      </c>
      <c r="D94" s="183" t="s">
        <v>672</v>
      </c>
      <c r="E94" s="187">
        <v>1</v>
      </c>
      <c r="F94" s="192"/>
      <c r="G94" s="193">
        <f>ROUND(E94*F94,2)</f>
        <v>0</v>
      </c>
      <c r="H94" s="192"/>
      <c r="I94" s="193">
        <f>ROUND(E94*H94,2)</f>
        <v>0</v>
      </c>
      <c r="J94" s="192"/>
      <c r="K94" s="193">
        <f>ROUND(E94*J94,2)</f>
        <v>0</v>
      </c>
      <c r="L94" s="193">
        <v>15</v>
      </c>
      <c r="M94" s="193">
        <f>G94*(1+L94/100)</f>
        <v>0</v>
      </c>
      <c r="N94" s="193">
        <v>0</v>
      </c>
      <c r="O94" s="193">
        <f>ROUND(E94*N94,2)</f>
        <v>0</v>
      </c>
      <c r="P94" s="193">
        <v>0</v>
      </c>
      <c r="Q94" s="193">
        <f>ROUND(E94*P94,2)</f>
        <v>0</v>
      </c>
      <c r="R94" s="193"/>
      <c r="S94" s="193" t="s">
        <v>269</v>
      </c>
      <c r="T94" s="193">
        <v>0</v>
      </c>
      <c r="U94" s="194">
        <f>ROUND(E94*T94,2)</f>
        <v>0</v>
      </c>
      <c r="V94" s="193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 t="s">
        <v>1351</v>
      </c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</row>
    <row r="95" spans="1:60" outlineLevel="1" x14ac:dyDescent="0.2">
      <c r="A95" s="170"/>
      <c r="B95" s="181"/>
      <c r="C95" s="272" t="s">
        <v>1436</v>
      </c>
      <c r="D95" s="273"/>
      <c r="E95" s="274"/>
      <c r="F95" s="275"/>
      <c r="G95" s="276"/>
      <c r="H95" s="193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4"/>
      <c r="V95" s="193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 t="s">
        <v>220</v>
      </c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77" t="str">
        <f>C95</f>
        <v>Čerpadlo cirkulační Grundfos pro TUV</v>
      </c>
      <c r="BB95" s="169"/>
      <c r="BC95" s="169"/>
      <c r="BD95" s="169"/>
      <c r="BE95" s="169"/>
      <c r="BF95" s="169"/>
      <c r="BG95" s="169"/>
      <c r="BH95" s="169"/>
    </row>
    <row r="96" spans="1:60" outlineLevel="1" x14ac:dyDescent="0.2">
      <c r="A96" s="170">
        <v>44</v>
      </c>
      <c r="B96" s="181" t="s">
        <v>1437</v>
      </c>
      <c r="C96" s="209" t="s">
        <v>1438</v>
      </c>
      <c r="D96" s="183" t="s">
        <v>338</v>
      </c>
      <c r="E96" s="187">
        <v>1</v>
      </c>
      <c r="F96" s="192"/>
      <c r="G96" s="193">
        <f>ROUND(E96*F96,2)</f>
        <v>0</v>
      </c>
      <c r="H96" s="192"/>
      <c r="I96" s="193">
        <f>ROUND(E96*H96,2)</f>
        <v>0</v>
      </c>
      <c r="J96" s="192"/>
      <c r="K96" s="193">
        <f>ROUND(E96*J96,2)</f>
        <v>0</v>
      </c>
      <c r="L96" s="193">
        <v>15</v>
      </c>
      <c r="M96" s="193">
        <f>G96*(1+L96/100)</f>
        <v>0</v>
      </c>
      <c r="N96" s="193">
        <v>0</v>
      </c>
      <c r="O96" s="193">
        <f>ROUND(E96*N96,2)</f>
        <v>0</v>
      </c>
      <c r="P96" s="193">
        <v>0</v>
      </c>
      <c r="Q96" s="193">
        <f>ROUND(E96*P96,2)</f>
        <v>0</v>
      </c>
      <c r="R96" s="193"/>
      <c r="S96" s="193" t="s">
        <v>269</v>
      </c>
      <c r="T96" s="193">
        <v>0</v>
      </c>
      <c r="U96" s="194">
        <f>ROUND(E96*T96,2)</f>
        <v>0</v>
      </c>
      <c r="V96" s="193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 t="s">
        <v>1351</v>
      </c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</row>
    <row r="97" spans="1:60" outlineLevel="1" x14ac:dyDescent="0.2">
      <c r="A97" s="170"/>
      <c r="B97" s="181"/>
      <c r="C97" s="272" t="s">
        <v>1438</v>
      </c>
      <c r="D97" s="273"/>
      <c r="E97" s="274"/>
      <c r="F97" s="275"/>
      <c r="G97" s="276"/>
      <c r="H97" s="193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4"/>
      <c r="V97" s="193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 t="s">
        <v>220</v>
      </c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77" t="str">
        <f>C97</f>
        <v>Časovací hodiny pro spínání čerpadla</v>
      </c>
      <c r="BB97" s="169"/>
      <c r="BC97" s="169"/>
      <c r="BD97" s="169"/>
      <c r="BE97" s="169"/>
      <c r="BF97" s="169"/>
      <c r="BG97" s="169"/>
      <c r="BH97" s="169"/>
    </row>
    <row r="98" spans="1:60" x14ac:dyDescent="0.2">
      <c r="A98" s="178" t="s">
        <v>211</v>
      </c>
      <c r="B98" s="182" t="s">
        <v>155</v>
      </c>
      <c r="C98" s="211" t="s">
        <v>134</v>
      </c>
      <c r="D98" s="185"/>
      <c r="E98" s="189"/>
      <c r="F98" s="195"/>
      <c r="G98" s="195">
        <f>SUMIF(AG99:AG154,"&lt;&gt;NOR",G99:G154)</f>
        <v>0</v>
      </c>
      <c r="H98" s="195"/>
      <c r="I98" s="195">
        <f>SUM(I99:I154)</f>
        <v>0</v>
      </c>
      <c r="J98" s="195"/>
      <c r="K98" s="195">
        <f>SUM(K99:K154)</f>
        <v>0</v>
      </c>
      <c r="L98" s="195"/>
      <c r="M98" s="195">
        <f>SUM(M99:M154)</f>
        <v>0</v>
      </c>
      <c r="N98" s="195"/>
      <c r="O98" s="195">
        <f>SUM(O99:O154)</f>
        <v>0</v>
      </c>
      <c r="P98" s="195"/>
      <c r="Q98" s="195">
        <f>SUM(Q99:Q154)</f>
        <v>0</v>
      </c>
      <c r="R98" s="195"/>
      <c r="S98" s="195"/>
      <c r="T98" s="195"/>
      <c r="U98" s="196">
        <f>SUM(U99:U154)</f>
        <v>0</v>
      </c>
      <c r="V98" s="195"/>
      <c r="AG98" t="s">
        <v>212</v>
      </c>
    </row>
    <row r="99" spans="1:60" outlineLevel="1" x14ac:dyDescent="0.2">
      <c r="A99" s="170">
        <v>45</v>
      </c>
      <c r="B99" s="181" t="s">
        <v>1439</v>
      </c>
      <c r="C99" s="209" t="s">
        <v>1440</v>
      </c>
      <c r="D99" s="183" t="s">
        <v>338</v>
      </c>
      <c r="E99" s="187">
        <v>5</v>
      </c>
      <c r="F99" s="192"/>
      <c r="G99" s="193">
        <f>ROUND(E99*F99,2)</f>
        <v>0</v>
      </c>
      <c r="H99" s="192"/>
      <c r="I99" s="193">
        <f>ROUND(E99*H99,2)</f>
        <v>0</v>
      </c>
      <c r="J99" s="192"/>
      <c r="K99" s="193">
        <f>ROUND(E99*J99,2)</f>
        <v>0</v>
      </c>
      <c r="L99" s="193">
        <v>15</v>
      </c>
      <c r="M99" s="193">
        <f>G99*(1+L99/100)</f>
        <v>0</v>
      </c>
      <c r="N99" s="193">
        <v>0</v>
      </c>
      <c r="O99" s="193">
        <f>ROUND(E99*N99,2)</f>
        <v>0</v>
      </c>
      <c r="P99" s="193">
        <v>0</v>
      </c>
      <c r="Q99" s="193">
        <f>ROUND(E99*P99,2)</f>
        <v>0</v>
      </c>
      <c r="R99" s="193"/>
      <c r="S99" s="193" t="s">
        <v>269</v>
      </c>
      <c r="T99" s="193">
        <v>0</v>
      </c>
      <c r="U99" s="194">
        <f>ROUND(E99*T99,2)</f>
        <v>0</v>
      </c>
      <c r="V99" s="193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 t="s">
        <v>1390</v>
      </c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</row>
    <row r="100" spans="1:60" outlineLevel="1" x14ac:dyDescent="0.2">
      <c r="A100" s="170"/>
      <c r="B100" s="181"/>
      <c r="C100" s="272" t="s">
        <v>1440</v>
      </c>
      <c r="D100" s="273"/>
      <c r="E100" s="274"/>
      <c r="F100" s="275"/>
      <c r="G100" s="276"/>
      <c r="H100" s="193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4"/>
      <c r="V100" s="193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 t="s">
        <v>220</v>
      </c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77" t="str">
        <f>C100</f>
        <v>Baterie umyvadlová stojánková LYRA</v>
      </c>
      <c r="BB100" s="169"/>
      <c r="BC100" s="169"/>
      <c r="BD100" s="169"/>
      <c r="BE100" s="169"/>
      <c r="BF100" s="169"/>
      <c r="BG100" s="169"/>
      <c r="BH100" s="169"/>
    </row>
    <row r="101" spans="1:60" outlineLevel="1" x14ac:dyDescent="0.2">
      <c r="A101" s="170">
        <v>46</v>
      </c>
      <c r="B101" s="181" t="s">
        <v>1441</v>
      </c>
      <c r="C101" s="209" t="s">
        <v>1442</v>
      </c>
      <c r="D101" s="183" t="s">
        <v>338</v>
      </c>
      <c r="E101" s="187">
        <v>1</v>
      </c>
      <c r="F101" s="192"/>
      <c r="G101" s="193">
        <f>ROUND(E101*F101,2)</f>
        <v>0</v>
      </c>
      <c r="H101" s="192"/>
      <c r="I101" s="193">
        <f>ROUND(E101*H101,2)</f>
        <v>0</v>
      </c>
      <c r="J101" s="192"/>
      <c r="K101" s="193">
        <f>ROUND(E101*J101,2)</f>
        <v>0</v>
      </c>
      <c r="L101" s="193">
        <v>15</v>
      </c>
      <c r="M101" s="193">
        <f>G101*(1+L101/100)</f>
        <v>0</v>
      </c>
      <c r="N101" s="193">
        <v>0</v>
      </c>
      <c r="O101" s="193">
        <f>ROUND(E101*N101,2)</f>
        <v>0</v>
      </c>
      <c r="P101" s="193">
        <v>0</v>
      </c>
      <c r="Q101" s="193">
        <f>ROUND(E101*P101,2)</f>
        <v>0</v>
      </c>
      <c r="R101" s="193"/>
      <c r="S101" s="193" t="s">
        <v>269</v>
      </c>
      <c r="T101" s="193">
        <v>0</v>
      </c>
      <c r="U101" s="194">
        <f>ROUND(E101*T101,2)</f>
        <v>0</v>
      </c>
      <c r="V101" s="193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 t="s">
        <v>1390</v>
      </c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</row>
    <row r="102" spans="1:60" outlineLevel="1" x14ac:dyDescent="0.2">
      <c r="A102" s="170"/>
      <c r="B102" s="181"/>
      <c r="C102" s="272" t="s">
        <v>1442</v>
      </c>
      <c r="D102" s="273"/>
      <c r="E102" s="274"/>
      <c r="F102" s="275"/>
      <c r="G102" s="276"/>
      <c r="H102" s="193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4"/>
      <c r="V102" s="193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 t="s">
        <v>220</v>
      </c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77" t="str">
        <f>C102</f>
        <v>Baterie dřezová stojánková LYRA 3.5128</v>
      </c>
      <c r="BB102" s="169"/>
      <c r="BC102" s="169"/>
      <c r="BD102" s="169"/>
      <c r="BE102" s="169"/>
      <c r="BF102" s="169"/>
      <c r="BG102" s="169"/>
      <c r="BH102" s="169"/>
    </row>
    <row r="103" spans="1:60" outlineLevel="1" x14ac:dyDescent="0.2">
      <c r="A103" s="170">
        <v>47</v>
      </c>
      <c r="B103" s="181" t="s">
        <v>1443</v>
      </c>
      <c r="C103" s="209" t="s">
        <v>1444</v>
      </c>
      <c r="D103" s="183" t="s">
        <v>338</v>
      </c>
      <c r="E103" s="187">
        <v>1</v>
      </c>
      <c r="F103" s="192"/>
      <c r="G103" s="193">
        <f>ROUND(E103*F103,2)</f>
        <v>0</v>
      </c>
      <c r="H103" s="192"/>
      <c r="I103" s="193">
        <f>ROUND(E103*H103,2)</f>
        <v>0</v>
      </c>
      <c r="J103" s="192"/>
      <c r="K103" s="193">
        <f>ROUND(E103*J103,2)</f>
        <v>0</v>
      </c>
      <c r="L103" s="193">
        <v>15</v>
      </c>
      <c r="M103" s="193">
        <f>G103*(1+L103/100)</f>
        <v>0</v>
      </c>
      <c r="N103" s="193">
        <v>0</v>
      </c>
      <c r="O103" s="193">
        <f>ROUND(E103*N103,2)</f>
        <v>0</v>
      </c>
      <c r="P103" s="193">
        <v>0</v>
      </c>
      <c r="Q103" s="193">
        <f>ROUND(E103*P103,2)</f>
        <v>0</v>
      </c>
      <c r="R103" s="193"/>
      <c r="S103" s="193" t="s">
        <v>269</v>
      </c>
      <c r="T103" s="193">
        <v>0</v>
      </c>
      <c r="U103" s="194">
        <f>ROUND(E103*T103,2)</f>
        <v>0</v>
      </c>
      <c r="V103" s="193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 t="s">
        <v>1390</v>
      </c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</row>
    <row r="104" spans="1:60" outlineLevel="1" x14ac:dyDescent="0.2">
      <c r="A104" s="170"/>
      <c r="B104" s="181"/>
      <c r="C104" s="272" t="s">
        <v>1444</v>
      </c>
      <c r="D104" s="273"/>
      <c r="E104" s="274"/>
      <c r="F104" s="275"/>
      <c r="G104" s="276"/>
      <c r="H104" s="193"/>
      <c r="I104" s="193"/>
      <c r="J104" s="193"/>
      <c r="K104" s="193"/>
      <c r="L104" s="193"/>
      <c r="M104" s="193"/>
      <c r="N104" s="193"/>
      <c r="O104" s="193"/>
      <c r="P104" s="193"/>
      <c r="Q104" s="193"/>
      <c r="R104" s="193"/>
      <c r="S104" s="193"/>
      <c r="T104" s="193"/>
      <c r="U104" s="194"/>
      <c r="V104" s="193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 t="s">
        <v>220</v>
      </c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77" t="str">
        <f>C104</f>
        <v>Baterie vanová nástěnná</v>
      </c>
      <c r="BB104" s="169"/>
      <c r="BC104" s="169"/>
      <c r="BD104" s="169"/>
      <c r="BE104" s="169"/>
      <c r="BF104" s="169"/>
      <c r="BG104" s="169"/>
      <c r="BH104" s="169"/>
    </row>
    <row r="105" spans="1:60" outlineLevel="1" x14ac:dyDescent="0.2">
      <c r="A105" s="170">
        <v>48</v>
      </c>
      <c r="B105" s="181" t="s">
        <v>1445</v>
      </c>
      <c r="C105" s="209" t="s">
        <v>1446</v>
      </c>
      <c r="D105" s="183" t="s">
        <v>338</v>
      </c>
      <c r="E105" s="187">
        <v>2</v>
      </c>
      <c r="F105" s="192"/>
      <c r="G105" s="193">
        <f>ROUND(E105*F105,2)</f>
        <v>0</v>
      </c>
      <c r="H105" s="192"/>
      <c r="I105" s="193">
        <f>ROUND(E105*H105,2)</f>
        <v>0</v>
      </c>
      <c r="J105" s="192"/>
      <c r="K105" s="193">
        <f>ROUND(E105*J105,2)</f>
        <v>0</v>
      </c>
      <c r="L105" s="193">
        <v>15</v>
      </c>
      <c r="M105" s="193">
        <f>G105*(1+L105/100)</f>
        <v>0</v>
      </c>
      <c r="N105" s="193">
        <v>0</v>
      </c>
      <c r="O105" s="193">
        <f>ROUND(E105*N105,2)</f>
        <v>0</v>
      </c>
      <c r="P105" s="193">
        <v>0</v>
      </c>
      <c r="Q105" s="193">
        <f>ROUND(E105*P105,2)</f>
        <v>0</v>
      </c>
      <c r="R105" s="193"/>
      <c r="S105" s="193" t="s">
        <v>269</v>
      </c>
      <c r="T105" s="193">
        <v>0</v>
      </c>
      <c r="U105" s="194">
        <f>ROUND(E105*T105,2)</f>
        <v>0</v>
      </c>
      <c r="V105" s="193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 t="s">
        <v>1390</v>
      </c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</row>
    <row r="106" spans="1:60" outlineLevel="1" x14ac:dyDescent="0.2">
      <c r="A106" s="170"/>
      <c r="B106" s="181"/>
      <c r="C106" s="272" t="s">
        <v>1446</v>
      </c>
      <c r="D106" s="273"/>
      <c r="E106" s="274"/>
      <c r="F106" s="275"/>
      <c r="G106" s="276"/>
      <c r="H106" s="193"/>
      <c r="I106" s="193"/>
      <c r="J106" s="193"/>
      <c r="K106" s="193"/>
      <c r="L106" s="193"/>
      <c r="M106" s="193"/>
      <c r="N106" s="193"/>
      <c r="O106" s="193"/>
      <c r="P106" s="193"/>
      <c r="Q106" s="193"/>
      <c r="R106" s="193"/>
      <c r="S106" s="193"/>
      <c r="T106" s="193"/>
      <c r="U106" s="194"/>
      <c r="V106" s="193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 t="s">
        <v>220</v>
      </c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77" t="str">
        <f>C106</f>
        <v>Odvodňovací žlábek nerez 1000 mm</v>
      </c>
      <c r="BB106" s="169"/>
      <c r="BC106" s="169"/>
      <c r="BD106" s="169"/>
      <c r="BE106" s="169"/>
      <c r="BF106" s="169"/>
      <c r="BG106" s="169"/>
      <c r="BH106" s="169"/>
    </row>
    <row r="107" spans="1:60" outlineLevel="1" x14ac:dyDescent="0.2">
      <c r="A107" s="170">
        <v>49</v>
      </c>
      <c r="B107" s="181" t="s">
        <v>1447</v>
      </c>
      <c r="C107" s="209" t="s">
        <v>1448</v>
      </c>
      <c r="D107" s="183" t="s">
        <v>338</v>
      </c>
      <c r="E107" s="187">
        <v>2</v>
      </c>
      <c r="F107" s="192"/>
      <c r="G107" s="193">
        <f>ROUND(E107*F107,2)</f>
        <v>0</v>
      </c>
      <c r="H107" s="192"/>
      <c r="I107" s="193">
        <f>ROUND(E107*H107,2)</f>
        <v>0</v>
      </c>
      <c r="J107" s="192"/>
      <c r="K107" s="193">
        <f>ROUND(E107*J107,2)</f>
        <v>0</v>
      </c>
      <c r="L107" s="193">
        <v>15</v>
      </c>
      <c r="M107" s="193">
        <f>G107*(1+L107/100)</f>
        <v>0</v>
      </c>
      <c r="N107" s="193">
        <v>0</v>
      </c>
      <c r="O107" s="193">
        <f>ROUND(E107*N107,2)</f>
        <v>0</v>
      </c>
      <c r="P107" s="193">
        <v>0</v>
      </c>
      <c r="Q107" s="193">
        <f>ROUND(E107*P107,2)</f>
        <v>0</v>
      </c>
      <c r="R107" s="193"/>
      <c r="S107" s="193" t="s">
        <v>269</v>
      </c>
      <c r="T107" s="193">
        <v>0</v>
      </c>
      <c r="U107" s="194">
        <f>ROUND(E107*T107,2)</f>
        <v>0</v>
      </c>
      <c r="V107" s="193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 t="s">
        <v>1351</v>
      </c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</row>
    <row r="108" spans="1:60" outlineLevel="1" x14ac:dyDescent="0.2">
      <c r="A108" s="170"/>
      <c r="B108" s="181"/>
      <c r="C108" s="272" t="s">
        <v>1448</v>
      </c>
      <c r="D108" s="273"/>
      <c r="E108" s="274"/>
      <c r="F108" s="275"/>
      <c r="G108" s="276"/>
      <c r="H108" s="193"/>
      <c r="I108" s="193"/>
      <c r="J108" s="193"/>
      <c r="K108" s="193"/>
      <c r="L108" s="193"/>
      <c r="M108" s="193"/>
      <c r="N108" s="193"/>
      <c r="O108" s="193"/>
      <c r="P108" s="193"/>
      <c r="Q108" s="193"/>
      <c r="R108" s="193"/>
      <c r="S108" s="193"/>
      <c r="T108" s="193"/>
      <c r="U108" s="194"/>
      <c r="V108" s="193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 t="s">
        <v>220</v>
      </c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77" t="str">
        <f>C108</f>
        <v>Sprchová dveře 1000 mm</v>
      </c>
      <c r="BB108" s="169"/>
      <c r="BC108" s="169"/>
      <c r="BD108" s="169"/>
      <c r="BE108" s="169"/>
      <c r="BF108" s="169"/>
      <c r="BG108" s="169"/>
      <c r="BH108" s="169"/>
    </row>
    <row r="109" spans="1:60" outlineLevel="1" x14ac:dyDescent="0.2">
      <c r="A109" s="170">
        <v>50</v>
      </c>
      <c r="B109" s="181" t="s">
        <v>1447</v>
      </c>
      <c r="C109" s="209" t="s">
        <v>1449</v>
      </c>
      <c r="D109" s="183" t="s">
        <v>338</v>
      </c>
      <c r="E109" s="187">
        <v>1</v>
      </c>
      <c r="F109" s="192"/>
      <c r="G109" s="193">
        <f>ROUND(E109*F109,2)</f>
        <v>0</v>
      </c>
      <c r="H109" s="192"/>
      <c r="I109" s="193">
        <f>ROUND(E109*H109,2)</f>
        <v>0</v>
      </c>
      <c r="J109" s="192"/>
      <c r="K109" s="193">
        <f>ROUND(E109*J109,2)</f>
        <v>0</v>
      </c>
      <c r="L109" s="193">
        <v>15</v>
      </c>
      <c r="M109" s="193">
        <f>G109*(1+L109/100)</f>
        <v>0</v>
      </c>
      <c r="N109" s="193">
        <v>0</v>
      </c>
      <c r="O109" s="193">
        <f>ROUND(E109*N109,2)</f>
        <v>0</v>
      </c>
      <c r="P109" s="193">
        <v>0</v>
      </c>
      <c r="Q109" s="193">
        <f>ROUND(E109*P109,2)</f>
        <v>0</v>
      </c>
      <c r="R109" s="193"/>
      <c r="S109" s="193" t="s">
        <v>269</v>
      </c>
      <c r="T109" s="193">
        <v>0</v>
      </c>
      <c r="U109" s="194">
        <f>ROUND(E109*T109,2)</f>
        <v>0</v>
      </c>
      <c r="V109" s="193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 t="s">
        <v>1246</v>
      </c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</row>
    <row r="110" spans="1:60" outlineLevel="1" x14ac:dyDescent="0.2">
      <c r="A110" s="170"/>
      <c r="B110" s="181"/>
      <c r="C110" s="272" t="s">
        <v>1449</v>
      </c>
      <c r="D110" s="273"/>
      <c r="E110" s="274"/>
      <c r="F110" s="275"/>
      <c r="G110" s="276"/>
      <c r="H110" s="193"/>
      <c r="I110" s="193"/>
      <c r="J110" s="193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4"/>
      <c r="V110" s="193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 t="s">
        <v>220</v>
      </c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77" t="str">
        <f>C110</f>
        <v>Odvodňovací žlábek nerez 1300 mm</v>
      </c>
      <c r="BB110" s="169"/>
      <c r="BC110" s="169"/>
      <c r="BD110" s="169"/>
      <c r="BE110" s="169"/>
      <c r="BF110" s="169"/>
      <c r="BG110" s="169"/>
      <c r="BH110" s="169"/>
    </row>
    <row r="111" spans="1:60" outlineLevel="1" x14ac:dyDescent="0.2">
      <c r="A111" s="170">
        <v>51</v>
      </c>
      <c r="B111" s="181" t="s">
        <v>1450</v>
      </c>
      <c r="C111" s="209" t="s">
        <v>1451</v>
      </c>
      <c r="D111" s="183" t="s">
        <v>338</v>
      </c>
      <c r="E111" s="187">
        <v>1</v>
      </c>
      <c r="F111" s="192"/>
      <c r="G111" s="193">
        <f>ROUND(E111*F111,2)</f>
        <v>0</v>
      </c>
      <c r="H111" s="192"/>
      <c r="I111" s="193">
        <f>ROUND(E111*H111,2)</f>
        <v>0</v>
      </c>
      <c r="J111" s="192"/>
      <c r="K111" s="193">
        <f>ROUND(E111*J111,2)</f>
        <v>0</v>
      </c>
      <c r="L111" s="193">
        <v>15</v>
      </c>
      <c r="M111" s="193">
        <f>G111*(1+L111/100)</f>
        <v>0</v>
      </c>
      <c r="N111" s="193">
        <v>0</v>
      </c>
      <c r="O111" s="193">
        <f>ROUND(E111*N111,2)</f>
        <v>0</v>
      </c>
      <c r="P111" s="193">
        <v>0</v>
      </c>
      <c r="Q111" s="193">
        <f>ROUND(E111*P111,2)</f>
        <v>0</v>
      </c>
      <c r="R111" s="193"/>
      <c r="S111" s="193" t="s">
        <v>269</v>
      </c>
      <c r="T111" s="193">
        <v>0</v>
      </c>
      <c r="U111" s="194">
        <f>ROUND(E111*T111,2)</f>
        <v>0</v>
      </c>
      <c r="V111" s="193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 t="s">
        <v>1351</v>
      </c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</row>
    <row r="112" spans="1:60" outlineLevel="1" x14ac:dyDescent="0.2">
      <c r="A112" s="170"/>
      <c r="B112" s="181"/>
      <c r="C112" s="272" t="s">
        <v>1451</v>
      </c>
      <c r="D112" s="273"/>
      <c r="E112" s="274"/>
      <c r="F112" s="275"/>
      <c r="G112" s="276"/>
      <c r="H112" s="193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4"/>
      <c r="V112" s="193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 t="s">
        <v>220</v>
      </c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77" t="str">
        <f>C112</f>
        <v>Sprchová zástěna 1400 x1000 mm</v>
      </c>
      <c r="BB112" s="169"/>
      <c r="BC112" s="169"/>
      <c r="BD112" s="169"/>
      <c r="BE112" s="169"/>
      <c r="BF112" s="169"/>
      <c r="BG112" s="169"/>
      <c r="BH112" s="169"/>
    </row>
    <row r="113" spans="1:60" outlineLevel="1" x14ac:dyDescent="0.2">
      <c r="A113" s="170">
        <v>52</v>
      </c>
      <c r="B113" s="181" t="s">
        <v>1452</v>
      </c>
      <c r="C113" s="209" t="s">
        <v>1453</v>
      </c>
      <c r="D113" s="183" t="s">
        <v>338</v>
      </c>
      <c r="E113" s="187">
        <v>3</v>
      </c>
      <c r="F113" s="192"/>
      <c r="G113" s="193">
        <f>ROUND(E113*F113,2)</f>
        <v>0</v>
      </c>
      <c r="H113" s="192"/>
      <c r="I113" s="193">
        <f>ROUND(E113*H113,2)</f>
        <v>0</v>
      </c>
      <c r="J113" s="192"/>
      <c r="K113" s="193">
        <f>ROUND(E113*J113,2)</f>
        <v>0</v>
      </c>
      <c r="L113" s="193">
        <v>15</v>
      </c>
      <c r="M113" s="193">
        <f>G113*(1+L113/100)</f>
        <v>0</v>
      </c>
      <c r="N113" s="193">
        <v>0</v>
      </c>
      <c r="O113" s="193">
        <f>ROUND(E113*N113,2)</f>
        <v>0</v>
      </c>
      <c r="P113" s="193">
        <v>0</v>
      </c>
      <c r="Q113" s="193">
        <f>ROUND(E113*P113,2)</f>
        <v>0</v>
      </c>
      <c r="R113" s="193"/>
      <c r="S113" s="193" t="s">
        <v>269</v>
      </c>
      <c r="T113" s="193">
        <v>0</v>
      </c>
      <c r="U113" s="194">
        <f>ROUND(E113*T113,2)</f>
        <v>0</v>
      </c>
      <c r="V113" s="193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 t="s">
        <v>1390</v>
      </c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</row>
    <row r="114" spans="1:60" outlineLevel="1" x14ac:dyDescent="0.2">
      <c r="A114" s="170"/>
      <c r="B114" s="181"/>
      <c r="C114" s="272" t="s">
        <v>1453</v>
      </c>
      <c r="D114" s="273"/>
      <c r="E114" s="274"/>
      <c r="F114" s="275"/>
      <c r="G114" s="276"/>
      <c r="H114" s="193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4"/>
      <c r="V114" s="193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 t="s">
        <v>220</v>
      </c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77" t="str">
        <f>C114</f>
        <v>Sedátko LYRA SLOWCLOSE</v>
      </c>
      <c r="BB114" s="169"/>
      <c r="BC114" s="169"/>
      <c r="BD114" s="169"/>
      <c r="BE114" s="169"/>
      <c r="BF114" s="169"/>
      <c r="BG114" s="169"/>
      <c r="BH114" s="169"/>
    </row>
    <row r="115" spans="1:60" outlineLevel="1" x14ac:dyDescent="0.2">
      <c r="A115" s="170">
        <v>53</v>
      </c>
      <c r="B115" s="181" t="s">
        <v>1454</v>
      </c>
      <c r="C115" s="209" t="s">
        <v>1455</v>
      </c>
      <c r="D115" s="183" t="s">
        <v>672</v>
      </c>
      <c r="E115" s="187">
        <v>3</v>
      </c>
      <c r="F115" s="192"/>
      <c r="G115" s="193">
        <f>ROUND(E115*F115,2)</f>
        <v>0</v>
      </c>
      <c r="H115" s="192"/>
      <c r="I115" s="193">
        <f>ROUND(E115*H115,2)</f>
        <v>0</v>
      </c>
      <c r="J115" s="192"/>
      <c r="K115" s="193">
        <f>ROUND(E115*J115,2)</f>
        <v>0</v>
      </c>
      <c r="L115" s="193">
        <v>15</v>
      </c>
      <c r="M115" s="193">
        <f>G115*(1+L115/100)</f>
        <v>0</v>
      </c>
      <c r="N115" s="193">
        <v>0</v>
      </c>
      <c r="O115" s="193">
        <f>ROUND(E115*N115,2)</f>
        <v>0</v>
      </c>
      <c r="P115" s="193">
        <v>0</v>
      </c>
      <c r="Q115" s="193">
        <f>ROUND(E115*P115,2)</f>
        <v>0</v>
      </c>
      <c r="R115" s="193"/>
      <c r="S115" s="193" t="s">
        <v>269</v>
      </c>
      <c r="T115" s="193">
        <v>0</v>
      </c>
      <c r="U115" s="194">
        <f>ROUND(E115*T115,2)</f>
        <v>0</v>
      </c>
      <c r="V115" s="193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 t="s">
        <v>1351</v>
      </c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</row>
    <row r="116" spans="1:60" outlineLevel="1" x14ac:dyDescent="0.2">
      <c r="A116" s="170"/>
      <c r="B116" s="181"/>
      <c r="C116" s="272" t="s">
        <v>1455</v>
      </c>
      <c r="D116" s="273"/>
      <c r="E116" s="274"/>
      <c r="F116" s="275"/>
      <c r="G116" s="276"/>
      <c r="H116" s="193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4"/>
      <c r="V116" s="193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 t="s">
        <v>220</v>
      </c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77" t="str">
        <f>C116</f>
        <v>Klozet závěsný LYRA Plus, hl.530 mm</v>
      </c>
      <c r="BB116" s="169"/>
      <c r="BC116" s="169"/>
      <c r="BD116" s="169"/>
      <c r="BE116" s="169"/>
      <c r="BF116" s="169"/>
      <c r="BG116" s="169"/>
      <c r="BH116" s="169"/>
    </row>
    <row r="117" spans="1:60" outlineLevel="1" x14ac:dyDescent="0.2">
      <c r="A117" s="170">
        <v>54</v>
      </c>
      <c r="B117" s="181" t="s">
        <v>1456</v>
      </c>
      <c r="C117" s="209" t="s">
        <v>1457</v>
      </c>
      <c r="D117" s="183" t="s">
        <v>672</v>
      </c>
      <c r="E117" s="187">
        <v>4</v>
      </c>
      <c r="F117" s="192"/>
      <c r="G117" s="193">
        <f>ROUND(E117*F117,2)</f>
        <v>0</v>
      </c>
      <c r="H117" s="192"/>
      <c r="I117" s="193">
        <f>ROUND(E117*H117,2)</f>
        <v>0</v>
      </c>
      <c r="J117" s="192"/>
      <c r="K117" s="193">
        <f>ROUND(E117*J117,2)</f>
        <v>0</v>
      </c>
      <c r="L117" s="193">
        <v>15</v>
      </c>
      <c r="M117" s="193">
        <f>G117*(1+L117/100)</f>
        <v>0</v>
      </c>
      <c r="N117" s="193">
        <v>0</v>
      </c>
      <c r="O117" s="193">
        <f>ROUND(E117*N117,2)</f>
        <v>0</v>
      </c>
      <c r="P117" s="193">
        <v>0</v>
      </c>
      <c r="Q117" s="193">
        <f>ROUND(E117*P117,2)</f>
        <v>0</v>
      </c>
      <c r="R117" s="193"/>
      <c r="S117" s="193" t="s">
        <v>269</v>
      </c>
      <c r="T117" s="193">
        <v>0</v>
      </c>
      <c r="U117" s="194">
        <f>ROUND(E117*T117,2)</f>
        <v>0</v>
      </c>
      <c r="V117" s="193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 t="s">
        <v>1351</v>
      </c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</row>
    <row r="118" spans="1:60" outlineLevel="1" x14ac:dyDescent="0.2">
      <c r="A118" s="170"/>
      <c r="B118" s="181"/>
      <c r="C118" s="272" t="s">
        <v>1457</v>
      </c>
      <c r="D118" s="273"/>
      <c r="E118" s="274"/>
      <c r="F118" s="275"/>
      <c r="G118" s="276"/>
      <c r="H118" s="193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4"/>
      <c r="V118" s="193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 t="s">
        <v>220</v>
      </c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77" t="str">
        <f>C118</f>
        <v>Umyvadlo na šrouby, 60 x 49 cm, bílé</v>
      </c>
      <c r="BB118" s="169"/>
      <c r="BC118" s="169"/>
      <c r="BD118" s="169"/>
      <c r="BE118" s="169"/>
      <c r="BF118" s="169"/>
      <c r="BG118" s="169"/>
      <c r="BH118" s="169"/>
    </row>
    <row r="119" spans="1:60" outlineLevel="1" x14ac:dyDescent="0.2">
      <c r="A119" s="170">
        <v>55</v>
      </c>
      <c r="B119" s="181" t="s">
        <v>1458</v>
      </c>
      <c r="C119" s="209" t="s">
        <v>1459</v>
      </c>
      <c r="D119" s="183" t="s">
        <v>672</v>
      </c>
      <c r="E119" s="187">
        <v>4</v>
      </c>
      <c r="F119" s="192"/>
      <c r="G119" s="193">
        <f>ROUND(E119*F119,2)</f>
        <v>0</v>
      </c>
      <c r="H119" s="192"/>
      <c r="I119" s="193">
        <f>ROUND(E119*H119,2)</f>
        <v>0</v>
      </c>
      <c r="J119" s="192"/>
      <c r="K119" s="193">
        <f>ROUND(E119*J119,2)</f>
        <v>0</v>
      </c>
      <c r="L119" s="193">
        <v>15</v>
      </c>
      <c r="M119" s="193">
        <f>G119*(1+L119/100)</f>
        <v>0</v>
      </c>
      <c r="N119" s="193">
        <v>0</v>
      </c>
      <c r="O119" s="193">
        <f>ROUND(E119*N119,2)</f>
        <v>0</v>
      </c>
      <c r="P119" s="193">
        <v>0</v>
      </c>
      <c r="Q119" s="193">
        <f>ROUND(E119*P119,2)</f>
        <v>0</v>
      </c>
      <c r="R119" s="193"/>
      <c r="S119" s="193" t="s">
        <v>269</v>
      </c>
      <c r="T119" s="193">
        <v>0</v>
      </c>
      <c r="U119" s="194">
        <f>ROUND(E119*T119,2)</f>
        <v>0</v>
      </c>
      <c r="V119" s="193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 t="s">
        <v>1351</v>
      </c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</row>
    <row r="120" spans="1:60" outlineLevel="1" x14ac:dyDescent="0.2">
      <c r="A120" s="170"/>
      <c r="B120" s="181"/>
      <c r="C120" s="272" t="s">
        <v>1459</v>
      </c>
      <c r="D120" s="273"/>
      <c r="E120" s="274"/>
      <c r="F120" s="275"/>
      <c r="G120" s="276"/>
      <c r="H120" s="193"/>
      <c r="I120" s="193"/>
      <c r="J120" s="193"/>
      <c r="K120" s="193"/>
      <c r="L120" s="193"/>
      <c r="M120" s="193"/>
      <c r="N120" s="193"/>
      <c r="O120" s="193"/>
      <c r="P120" s="193"/>
      <c r="Q120" s="193"/>
      <c r="R120" s="193"/>
      <c r="S120" s="193"/>
      <c r="T120" s="193"/>
      <c r="U120" s="194"/>
      <c r="V120" s="193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 t="s">
        <v>220</v>
      </c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77" t="str">
        <f>C120</f>
        <v>Kryt sifonu umyvadel, bílý</v>
      </c>
      <c r="BB120" s="169"/>
      <c r="BC120" s="169"/>
      <c r="BD120" s="169"/>
      <c r="BE120" s="169"/>
      <c r="BF120" s="169"/>
      <c r="BG120" s="169"/>
      <c r="BH120" s="169"/>
    </row>
    <row r="121" spans="1:60" outlineLevel="1" x14ac:dyDescent="0.2">
      <c r="A121" s="170">
        <v>56</v>
      </c>
      <c r="B121" s="181" t="s">
        <v>1460</v>
      </c>
      <c r="C121" s="209" t="s">
        <v>1461</v>
      </c>
      <c r="D121" s="183" t="s">
        <v>672</v>
      </c>
      <c r="E121" s="187">
        <v>1</v>
      </c>
      <c r="F121" s="192"/>
      <c r="G121" s="193">
        <f>ROUND(E121*F121,2)</f>
        <v>0</v>
      </c>
      <c r="H121" s="192"/>
      <c r="I121" s="193">
        <f>ROUND(E121*H121,2)</f>
        <v>0</v>
      </c>
      <c r="J121" s="192"/>
      <c r="K121" s="193">
        <f>ROUND(E121*J121,2)</f>
        <v>0</v>
      </c>
      <c r="L121" s="193">
        <v>15</v>
      </c>
      <c r="M121" s="193">
        <f>G121*(1+L121/100)</f>
        <v>0</v>
      </c>
      <c r="N121" s="193">
        <v>0</v>
      </c>
      <c r="O121" s="193">
        <f>ROUND(E121*N121,2)</f>
        <v>0</v>
      </c>
      <c r="P121" s="193">
        <v>0</v>
      </c>
      <c r="Q121" s="193">
        <f>ROUND(E121*P121,2)</f>
        <v>0</v>
      </c>
      <c r="R121" s="193"/>
      <c r="S121" s="193" t="s">
        <v>269</v>
      </c>
      <c r="T121" s="193">
        <v>0</v>
      </c>
      <c r="U121" s="194">
        <f>ROUND(E121*T121,2)</f>
        <v>0</v>
      </c>
      <c r="V121" s="193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 t="s">
        <v>1351</v>
      </c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</row>
    <row r="122" spans="1:60" outlineLevel="1" x14ac:dyDescent="0.2">
      <c r="A122" s="170"/>
      <c r="B122" s="181"/>
      <c r="C122" s="272" t="s">
        <v>1461</v>
      </c>
      <c r="D122" s="273"/>
      <c r="E122" s="274"/>
      <c r="F122" s="275"/>
      <c r="G122" s="276"/>
      <c r="H122" s="193"/>
      <c r="I122" s="193"/>
      <c r="J122" s="193"/>
      <c r="K122" s="193"/>
      <c r="L122" s="193"/>
      <c r="M122" s="193"/>
      <c r="N122" s="193"/>
      <c r="O122" s="193"/>
      <c r="P122" s="193"/>
      <c r="Q122" s="193"/>
      <c r="R122" s="193"/>
      <c r="S122" s="193"/>
      <c r="T122" s="193"/>
      <c r="U122" s="194"/>
      <c r="V122" s="193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 t="s">
        <v>220</v>
      </c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77" t="str">
        <f>C122</f>
        <v>Umývátko na šrouby LYRA Plus 40 x 31 cm, bílé</v>
      </c>
      <c r="BB122" s="169"/>
      <c r="BC122" s="169"/>
      <c r="BD122" s="169"/>
      <c r="BE122" s="169"/>
      <c r="BF122" s="169"/>
      <c r="BG122" s="169"/>
      <c r="BH122" s="169"/>
    </row>
    <row r="123" spans="1:60" outlineLevel="1" x14ac:dyDescent="0.2">
      <c r="A123" s="170">
        <v>57</v>
      </c>
      <c r="B123" s="181" t="s">
        <v>1462</v>
      </c>
      <c r="C123" s="209" t="s">
        <v>1463</v>
      </c>
      <c r="D123" s="183" t="s">
        <v>672</v>
      </c>
      <c r="E123" s="187">
        <v>1</v>
      </c>
      <c r="F123" s="192"/>
      <c r="G123" s="193">
        <f>ROUND(E123*F123,2)</f>
        <v>0</v>
      </c>
      <c r="H123" s="192"/>
      <c r="I123" s="193">
        <f>ROUND(E123*H123,2)</f>
        <v>0</v>
      </c>
      <c r="J123" s="192"/>
      <c r="K123" s="193">
        <f>ROUND(E123*J123,2)</f>
        <v>0</v>
      </c>
      <c r="L123" s="193">
        <v>15</v>
      </c>
      <c r="M123" s="193">
        <f>G123*(1+L123/100)</f>
        <v>0</v>
      </c>
      <c r="N123" s="193">
        <v>0</v>
      </c>
      <c r="O123" s="193">
        <f>ROUND(E123*N123,2)</f>
        <v>0</v>
      </c>
      <c r="P123" s="193">
        <v>0</v>
      </c>
      <c r="Q123" s="193">
        <f>ROUND(E123*P123,2)</f>
        <v>0</v>
      </c>
      <c r="R123" s="193"/>
      <c r="S123" s="193" t="s">
        <v>269</v>
      </c>
      <c r="T123" s="193">
        <v>0</v>
      </c>
      <c r="U123" s="194">
        <f>ROUND(E123*T123,2)</f>
        <v>0</v>
      </c>
      <c r="V123" s="193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 t="s">
        <v>1351</v>
      </c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</row>
    <row r="124" spans="1:60" outlineLevel="1" x14ac:dyDescent="0.2">
      <c r="A124" s="170"/>
      <c r="B124" s="181"/>
      <c r="C124" s="272" t="s">
        <v>1463</v>
      </c>
      <c r="D124" s="273"/>
      <c r="E124" s="274"/>
      <c r="F124" s="275"/>
      <c r="G124" s="276"/>
      <c r="H124" s="193"/>
      <c r="I124" s="193"/>
      <c r="J124" s="193"/>
      <c r="K124" s="193"/>
      <c r="L124" s="193"/>
      <c r="M124" s="193"/>
      <c r="N124" s="193"/>
      <c r="O124" s="193"/>
      <c r="P124" s="193"/>
      <c r="Q124" s="193"/>
      <c r="R124" s="193"/>
      <c r="S124" s="193"/>
      <c r="T124" s="193"/>
      <c r="U124" s="194"/>
      <c r="V124" s="193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 t="s">
        <v>220</v>
      </c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77" t="str">
        <f>C124</f>
        <v>Vana ocelová anatomická PRAGA</v>
      </c>
      <c r="BB124" s="169"/>
      <c r="BC124" s="169"/>
      <c r="BD124" s="169"/>
      <c r="BE124" s="169"/>
      <c r="BF124" s="169"/>
      <c r="BG124" s="169"/>
      <c r="BH124" s="169"/>
    </row>
    <row r="125" spans="1:60" outlineLevel="1" x14ac:dyDescent="0.2">
      <c r="A125" s="170">
        <v>58</v>
      </c>
      <c r="B125" s="181" t="s">
        <v>1464</v>
      </c>
      <c r="C125" s="209" t="s">
        <v>1465</v>
      </c>
      <c r="D125" s="183" t="s">
        <v>672</v>
      </c>
      <c r="E125" s="187">
        <v>3</v>
      </c>
      <c r="F125" s="192"/>
      <c r="G125" s="193">
        <f>ROUND(E125*F125,2)</f>
        <v>0</v>
      </c>
      <c r="H125" s="192"/>
      <c r="I125" s="193">
        <f>ROUND(E125*H125,2)</f>
        <v>0</v>
      </c>
      <c r="J125" s="192"/>
      <c r="K125" s="193">
        <f>ROUND(E125*J125,2)</f>
        <v>0</v>
      </c>
      <c r="L125" s="193">
        <v>15</v>
      </c>
      <c r="M125" s="193">
        <f>G125*(1+L125/100)</f>
        <v>0</v>
      </c>
      <c r="N125" s="193">
        <v>0</v>
      </c>
      <c r="O125" s="193">
        <f>ROUND(E125*N125,2)</f>
        <v>0</v>
      </c>
      <c r="P125" s="193">
        <v>0</v>
      </c>
      <c r="Q125" s="193">
        <f>ROUND(E125*P125,2)</f>
        <v>0</v>
      </c>
      <c r="R125" s="193"/>
      <c r="S125" s="193" t="s">
        <v>269</v>
      </c>
      <c r="T125" s="193">
        <v>0</v>
      </c>
      <c r="U125" s="194">
        <f>ROUND(E125*T125,2)</f>
        <v>0</v>
      </c>
      <c r="V125" s="193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 t="s">
        <v>1351</v>
      </c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</row>
    <row r="126" spans="1:60" outlineLevel="1" x14ac:dyDescent="0.2">
      <c r="A126" s="170"/>
      <c r="B126" s="181"/>
      <c r="C126" s="272" t="s">
        <v>1465</v>
      </c>
      <c r="D126" s="273"/>
      <c r="E126" s="274"/>
      <c r="F126" s="275"/>
      <c r="G126" s="276"/>
      <c r="H126" s="193"/>
      <c r="I126" s="193"/>
      <c r="J126" s="193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4"/>
      <c r="V126" s="193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 t="s">
        <v>220</v>
      </c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77" t="str">
        <f>C126</f>
        <v>Samonosný ocelový rám pro závěsné klozety</v>
      </c>
      <c r="BB126" s="169"/>
      <c r="BC126" s="169"/>
      <c r="BD126" s="169"/>
      <c r="BE126" s="169"/>
      <c r="BF126" s="169"/>
      <c r="BG126" s="169"/>
      <c r="BH126" s="169"/>
    </row>
    <row r="127" spans="1:60" outlineLevel="1" x14ac:dyDescent="0.2">
      <c r="A127" s="170">
        <v>59</v>
      </c>
      <c r="B127" s="181" t="s">
        <v>1466</v>
      </c>
      <c r="C127" s="209" t="s">
        <v>1467</v>
      </c>
      <c r="D127" s="183" t="s">
        <v>672</v>
      </c>
      <c r="E127" s="187">
        <v>3</v>
      </c>
      <c r="F127" s="192"/>
      <c r="G127" s="193">
        <f>ROUND(E127*F127,2)</f>
        <v>0</v>
      </c>
      <c r="H127" s="192"/>
      <c r="I127" s="193">
        <f>ROUND(E127*H127,2)</f>
        <v>0</v>
      </c>
      <c r="J127" s="192"/>
      <c r="K127" s="193">
        <f>ROUND(E127*J127,2)</f>
        <v>0</v>
      </c>
      <c r="L127" s="193">
        <v>15</v>
      </c>
      <c r="M127" s="193">
        <f>G127*(1+L127/100)</f>
        <v>0</v>
      </c>
      <c r="N127" s="193">
        <v>0</v>
      </c>
      <c r="O127" s="193">
        <f>ROUND(E127*N127,2)</f>
        <v>0</v>
      </c>
      <c r="P127" s="193">
        <v>0</v>
      </c>
      <c r="Q127" s="193">
        <f>ROUND(E127*P127,2)</f>
        <v>0</v>
      </c>
      <c r="R127" s="193"/>
      <c r="S127" s="193" t="s">
        <v>269</v>
      </c>
      <c r="T127" s="193">
        <v>0</v>
      </c>
      <c r="U127" s="194">
        <f>ROUND(E127*T127,2)</f>
        <v>0</v>
      </c>
      <c r="V127" s="193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 t="s">
        <v>1351</v>
      </c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</row>
    <row r="128" spans="1:60" outlineLevel="1" x14ac:dyDescent="0.2">
      <c r="A128" s="170"/>
      <c r="B128" s="181"/>
      <c r="C128" s="272" t="s">
        <v>1467</v>
      </c>
      <c r="D128" s="273"/>
      <c r="E128" s="274"/>
      <c r="F128" s="275"/>
      <c r="G128" s="276"/>
      <c r="H128" s="193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4"/>
      <c r="V128" s="193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 t="s">
        <v>220</v>
      </c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77" t="str">
        <f>C128</f>
        <v>Souprava zvukizolační mezi klozet a stěnu GEBERIT</v>
      </c>
      <c r="BB128" s="169"/>
      <c r="BC128" s="169"/>
      <c r="BD128" s="169"/>
      <c r="BE128" s="169"/>
      <c r="BF128" s="169"/>
      <c r="BG128" s="169"/>
      <c r="BH128" s="169"/>
    </row>
    <row r="129" spans="1:60" outlineLevel="1" x14ac:dyDescent="0.2">
      <c r="A129" s="170">
        <v>60</v>
      </c>
      <c r="B129" s="181" t="s">
        <v>1468</v>
      </c>
      <c r="C129" s="209" t="s">
        <v>1469</v>
      </c>
      <c r="D129" s="183" t="s">
        <v>672</v>
      </c>
      <c r="E129" s="187">
        <v>3</v>
      </c>
      <c r="F129" s="192"/>
      <c r="G129" s="193">
        <f>ROUND(E129*F129,2)</f>
        <v>0</v>
      </c>
      <c r="H129" s="192"/>
      <c r="I129" s="193">
        <f>ROUND(E129*H129,2)</f>
        <v>0</v>
      </c>
      <c r="J129" s="192"/>
      <c r="K129" s="193">
        <f>ROUND(E129*J129,2)</f>
        <v>0</v>
      </c>
      <c r="L129" s="193">
        <v>15</v>
      </c>
      <c r="M129" s="193">
        <f>G129*(1+L129/100)</f>
        <v>0</v>
      </c>
      <c r="N129" s="193">
        <v>0</v>
      </c>
      <c r="O129" s="193">
        <f>ROUND(E129*N129,2)</f>
        <v>0</v>
      </c>
      <c r="P129" s="193">
        <v>0</v>
      </c>
      <c r="Q129" s="193">
        <f>ROUND(E129*P129,2)</f>
        <v>0</v>
      </c>
      <c r="R129" s="193"/>
      <c r="S129" s="193" t="s">
        <v>269</v>
      </c>
      <c r="T129" s="193">
        <v>0</v>
      </c>
      <c r="U129" s="194">
        <f>ROUND(E129*T129,2)</f>
        <v>0</v>
      </c>
      <c r="V129" s="193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 t="s">
        <v>1351</v>
      </c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</row>
    <row r="130" spans="1:60" outlineLevel="1" x14ac:dyDescent="0.2">
      <c r="A130" s="170"/>
      <c r="B130" s="181"/>
      <c r="C130" s="272" t="s">
        <v>1469</v>
      </c>
      <c r="D130" s="273"/>
      <c r="E130" s="274"/>
      <c r="F130" s="275"/>
      <c r="G130" s="276"/>
      <c r="H130" s="193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4"/>
      <c r="V130" s="193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 t="s">
        <v>220</v>
      </c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77" t="str">
        <f>C130</f>
        <v>Montáž odvodňovacích žlábků</v>
      </c>
      <c r="BB130" s="169"/>
      <c r="BC130" s="169"/>
      <c r="BD130" s="169"/>
      <c r="BE130" s="169"/>
      <c r="BF130" s="169"/>
      <c r="BG130" s="169"/>
      <c r="BH130" s="169"/>
    </row>
    <row r="131" spans="1:60" outlineLevel="1" x14ac:dyDescent="0.2">
      <c r="A131" s="170">
        <v>61</v>
      </c>
      <c r="B131" s="181" t="s">
        <v>1470</v>
      </c>
      <c r="C131" s="209" t="s">
        <v>1471</v>
      </c>
      <c r="D131" s="183" t="s">
        <v>672</v>
      </c>
      <c r="E131" s="187">
        <v>3</v>
      </c>
      <c r="F131" s="192"/>
      <c r="G131" s="193">
        <f>ROUND(E131*F131,2)</f>
        <v>0</v>
      </c>
      <c r="H131" s="192"/>
      <c r="I131" s="193">
        <f>ROUND(E131*H131,2)</f>
        <v>0</v>
      </c>
      <c r="J131" s="192"/>
      <c r="K131" s="193">
        <f>ROUND(E131*J131,2)</f>
        <v>0</v>
      </c>
      <c r="L131" s="193">
        <v>15</v>
      </c>
      <c r="M131" s="193">
        <f>G131*(1+L131/100)</f>
        <v>0</v>
      </c>
      <c r="N131" s="193">
        <v>0</v>
      </c>
      <c r="O131" s="193">
        <f>ROUND(E131*N131,2)</f>
        <v>0</v>
      </c>
      <c r="P131" s="193">
        <v>0</v>
      </c>
      <c r="Q131" s="193">
        <f>ROUND(E131*P131,2)</f>
        <v>0</v>
      </c>
      <c r="R131" s="193"/>
      <c r="S131" s="193" t="s">
        <v>269</v>
      </c>
      <c r="T131" s="193">
        <v>0</v>
      </c>
      <c r="U131" s="194">
        <f>ROUND(E131*T131,2)</f>
        <v>0</v>
      </c>
      <c r="V131" s="193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 t="s">
        <v>1351</v>
      </c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</row>
    <row r="132" spans="1:60" outlineLevel="1" x14ac:dyDescent="0.2">
      <c r="A132" s="170"/>
      <c r="B132" s="181"/>
      <c r="C132" s="272" t="s">
        <v>1471</v>
      </c>
      <c r="D132" s="273"/>
      <c r="E132" s="274"/>
      <c r="F132" s="275"/>
      <c r="G132" s="276"/>
      <c r="H132" s="193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4"/>
      <c r="V132" s="193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 t="s">
        <v>220</v>
      </c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77" t="str">
        <f>C132</f>
        <v>Montáž sprchových dveří a zástěn</v>
      </c>
      <c r="BB132" s="169"/>
      <c r="BC132" s="169"/>
      <c r="BD132" s="169"/>
      <c r="BE132" s="169"/>
      <c r="BF132" s="169"/>
      <c r="BG132" s="169"/>
      <c r="BH132" s="169"/>
    </row>
    <row r="133" spans="1:60" outlineLevel="1" x14ac:dyDescent="0.2">
      <c r="A133" s="170">
        <v>62</v>
      </c>
      <c r="B133" s="181" t="s">
        <v>1472</v>
      </c>
      <c r="C133" s="209" t="s">
        <v>1473</v>
      </c>
      <c r="D133" s="183" t="s">
        <v>672</v>
      </c>
      <c r="E133" s="187">
        <v>1</v>
      </c>
      <c r="F133" s="192"/>
      <c r="G133" s="193">
        <f>ROUND(E133*F133,2)</f>
        <v>0</v>
      </c>
      <c r="H133" s="192"/>
      <c r="I133" s="193">
        <f>ROUND(E133*H133,2)</f>
        <v>0</v>
      </c>
      <c r="J133" s="192"/>
      <c r="K133" s="193">
        <f>ROUND(E133*J133,2)</f>
        <v>0</v>
      </c>
      <c r="L133" s="193">
        <v>15</v>
      </c>
      <c r="M133" s="193">
        <f>G133*(1+L133/100)</f>
        <v>0</v>
      </c>
      <c r="N133" s="193">
        <v>0</v>
      </c>
      <c r="O133" s="193">
        <f>ROUND(E133*N133,2)</f>
        <v>0</v>
      </c>
      <c r="P133" s="193">
        <v>0</v>
      </c>
      <c r="Q133" s="193">
        <f>ROUND(E133*P133,2)</f>
        <v>0</v>
      </c>
      <c r="R133" s="193"/>
      <c r="S133" s="193" t="s">
        <v>269</v>
      </c>
      <c r="T133" s="193">
        <v>0</v>
      </c>
      <c r="U133" s="194">
        <f>ROUND(E133*T133,2)</f>
        <v>0</v>
      </c>
      <c r="V133" s="193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 t="s">
        <v>1351</v>
      </c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</row>
    <row r="134" spans="1:60" outlineLevel="1" x14ac:dyDescent="0.2">
      <c r="A134" s="170"/>
      <c r="B134" s="181"/>
      <c r="C134" s="272" t="s">
        <v>1473</v>
      </c>
      <c r="D134" s="273"/>
      <c r="E134" s="274"/>
      <c r="F134" s="275"/>
      <c r="G134" s="276"/>
      <c r="H134" s="193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4"/>
      <c r="V134" s="193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 t="s">
        <v>220</v>
      </c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77" t="str">
        <f>C134</f>
        <v>Příslušenství k dřezu v kuchyňské sestavě</v>
      </c>
      <c r="BB134" s="169"/>
      <c r="BC134" s="169"/>
      <c r="BD134" s="169"/>
      <c r="BE134" s="169"/>
      <c r="BF134" s="169"/>
      <c r="BG134" s="169"/>
      <c r="BH134" s="169"/>
    </row>
    <row r="135" spans="1:60" outlineLevel="1" x14ac:dyDescent="0.2">
      <c r="A135" s="170">
        <v>63</v>
      </c>
      <c r="B135" s="181" t="s">
        <v>1474</v>
      </c>
      <c r="C135" s="209" t="s">
        <v>1475</v>
      </c>
      <c r="D135" s="183" t="s">
        <v>338</v>
      </c>
      <c r="E135" s="187">
        <v>1</v>
      </c>
      <c r="F135" s="192"/>
      <c r="G135" s="193">
        <f>ROUND(E135*F135,2)</f>
        <v>0</v>
      </c>
      <c r="H135" s="192"/>
      <c r="I135" s="193">
        <f>ROUND(E135*H135,2)</f>
        <v>0</v>
      </c>
      <c r="J135" s="192"/>
      <c r="K135" s="193">
        <f>ROUND(E135*J135,2)</f>
        <v>0</v>
      </c>
      <c r="L135" s="193">
        <v>15</v>
      </c>
      <c r="M135" s="193">
        <f>G135*(1+L135/100)</f>
        <v>0</v>
      </c>
      <c r="N135" s="193">
        <v>0</v>
      </c>
      <c r="O135" s="193">
        <f>ROUND(E135*N135,2)</f>
        <v>0</v>
      </c>
      <c r="P135" s="193">
        <v>0</v>
      </c>
      <c r="Q135" s="193">
        <f>ROUND(E135*P135,2)</f>
        <v>0</v>
      </c>
      <c r="R135" s="193"/>
      <c r="S135" s="193" t="s">
        <v>269</v>
      </c>
      <c r="T135" s="193">
        <v>0</v>
      </c>
      <c r="U135" s="194">
        <f>ROUND(E135*T135,2)</f>
        <v>0</v>
      </c>
      <c r="V135" s="193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 t="s">
        <v>1351</v>
      </c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</row>
    <row r="136" spans="1:60" outlineLevel="1" x14ac:dyDescent="0.2">
      <c r="A136" s="170"/>
      <c r="B136" s="181"/>
      <c r="C136" s="272" t="s">
        <v>1475</v>
      </c>
      <c r="D136" s="273"/>
      <c r="E136" s="274"/>
      <c r="F136" s="275"/>
      <c r="G136" s="276"/>
      <c r="H136" s="193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4"/>
      <c r="V136" s="193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 t="s">
        <v>220</v>
      </c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77" t="str">
        <f>C136</f>
        <v>Ventil pojistný T 1847</v>
      </c>
      <c r="BB136" s="169"/>
      <c r="BC136" s="169"/>
      <c r="BD136" s="169"/>
      <c r="BE136" s="169"/>
      <c r="BF136" s="169"/>
      <c r="BG136" s="169"/>
      <c r="BH136" s="169"/>
    </row>
    <row r="137" spans="1:60" outlineLevel="1" x14ac:dyDescent="0.2">
      <c r="A137" s="170">
        <v>64</v>
      </c>
      <c r="B137" s="181" t="s">
        <v>1476</v>
      </c>
      <c r="C137" s="209" t="s">
        <v>1477</v>
      </c>
      <c r="D137" s="183" t="s">
        <v>672</v>
      </c>
      <c r="E137" s="187">
        <v>1</v>
      </c>
      <c r="F137" s="192"/>
      <c r="G137" s="193">
        <f>ROUND(E137*F137,2)</f>
        <v>0</v>
      </c>
      <c r="H137" s="192"/>
      <c r="I137" s="193">
        <f>ROUND(E137*H137,2)</f>
        <v>0</v>
      </c>
      <c r="J137" s="192"/>
      <c r="K137" s="193">
        <f>ROUND(E137*J137,2)</f>
        <v>0</v>
      </c>
      <c r="L137" s="193">
        <v>15</v>
      </c>
      <c r="M137" s="193">
        <f>G137*(1+L137/100)</f>
        <v>0</v>
      </c>
      <c r="N137" s="193">
        <v>0</v>
      </c>
      <c r="O137" s="193">
        <f>ROUND(E137*N137,2)</f>
        <v>0</v>
      </c>
      <c r="P137" s="193">
        <v>0</v>
      </c>
      <c r="Q137" s="193">
        <f>ROUND(E137*P137,2)</f>
        <v>0</v>
      </c>
      <c r="R137" s="193"/>
      <c r="S137" s="193" t="s">
        <v>269</v>
      </c>
      <c r="T137" s="193">
        <v>0</v>
      </c>
      <c r="U137" s="194">
        <f>ROUND(E137*T137,2)</f>
        <v>0</v>
      </c>
      <c r="V137" s="193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 t="s">
        <v>1351</v>
      </c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</row>
    <row r="138" spans="1:60" outlineLevel="1" x14ac:dyDescent="0.2">
      <c r="A138" s="170"/>
      <c r="B138" s="181"/>
      <c r="C138" s="272" t="s">
        <v>1477</v>
      </c>
      <c r="D138" s="273"/>
      <c r="E138" s="274"/>
      <c r="F138" s="275"/>
      <c r="G138" s="276"/>
      <c r="H138" s="193"/>
      <c r="I138" s="193"/>
      <c r="J138" s="193"/>
      <c r="K138" s="193"/>
      <c r="L138" s="193"/>
      <c r="M138" s="193"/>
      <c r="N138" s="193"/>
      <c r="O138" s="193"/>
      <c r="P138" s="193"/>
      <c r="Q138" s="193"/>
      <c r="R138" s="193"/>
      <c r="S138" s="193"/>
      <c r="T138" s="193"/>
      <c r="U138" s="194"/>
      <c r="V138" s="193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 t="s">
        <v>220</v>
      </c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77" t="str">
        <f>C138</f>
        <v>Ventil prčkový DN15</v>
      </c>
      <c r="BB138" s="169"/>
      <c r="BC138" s="169"/>
      <c r="BD138" s="169"/>
      <c r="BE138" s="169"/>
      <c r="BF138" s="169"/>
      <c r="BG138" s="169"/>
      <c r="BH138" s="169"/>
    </row>
    <row r="139" spans="1:60" outlineLevel="1" x14ac:dyDescent="0.2">
      <c r="A139" s="170">
        <v>65</v>
      </c>
      <c r="B139" s="181" t="s">
        <v>1476</v>
      </c>
      <c r="C139" s="209" t="s">
        <v>1478</v>
      </c>
      <c r="D139" s="183" t="s">
        <v>672</v>
      </c>
      <c r="E139" s="187">
        <v>12</v>
      </c>
      <c r="F139" s="192"/>
      <c r="G139" s="193">
        <f>ROUND(E139*F139,2)</f>
        <v>0</v>
      </c>
      <c r="H139" s="192"/>
      <c r="I139" s="193">
        <f>ROUND(E139*H139,2)</f>
        <v>0</v>
      </c>
      <c r="J139" s="192"/>
      <c r="K139" s="193">
        <f>ROUND(E139*J139,2)</f>
        <v>0</v>
      </c>
      <c r="L139" s="193">
        <v>15</v>
      </c>
      <c r="M139" s="193">
        <f>G139*(1+L139/100)</f>
        <v>0</v>
      </c>
      <c r="N139" s="193">
        <v>0</v>
      </c>
      <c r="O139" s="193">
        <f>ROUND(E139*N139,2)</f>
        <v>0</v>
      </c>
      <c r="P139" s="193">
        <v>0</v>
      </c>
      <c r="Q139" s="193">
        <f>ROUND(E139*P139,2)</f>
        <v>0</v>
      </c>
      <c r="R139" s="193"/>
      <c r="S139" s="193" t="s">
        <v>269</v>
      </c>
      <c r="T139" s="193">
        <v>0</v>
      </c>
      <c r="U139" s="194">
        <f>ROUND(E139*T139,2)</f>
        <v>0</v>
      </c>
      <c r="V139" s="193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 t="s">
        <v>1246</v>
      </c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</row>
    <row r="140" spans="1:60" outlineLevel="1" x14ac:dyDescent="0.2">
      <c r="A140" s="170"/>
      <c r="B140" s="181"/>
      <c r="C140" s="272" t="s">
        <v>1478</v>
      </c>
      <c r="D140" s="273"/>
      <c r="E140" s="274"/>
      <c r="F140" s="275"/>
      <c r="G140" s="276"/>
      <c r="H140" s="193"/>
      <c r="I140" s="193"/>
      <c r="J140" s="193"/>
      <c r="K140" s="193"/>
      <c r="L140" s="193"/>
      <c r="M140" s="193"/>
      <c r="N140" s="193"/>
      <c r="O140" s="193"/>
      <c r="P140" s="193"/>
      <c r="Q140" s="193"/>
      <c r="R140" s="193"/>
      <c r="S140" s="193"/>
      <c r="T140" s="193"/>
      <c r="U140" s="194"/>
      <c r="V140" s="193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 t="s">
        <v>220</v>
      </c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77" t="str">
        <f>C140</f>
        <v>Ventil rohový bez přípoj. trubičky T 66 G 1/2</v>
      </c>
      <c r="BB140" s="169"/>
      <c r="BC140" s="169"/>
      <c r="BD140" s="169"/>
      <c r="BE140" s="169"/>
      <c r="BF140" s="169"/>
      <c r="BG140" s="169"/>
      <c r="BH140" s="169"/>
    </row>
    <row r="141" spans="1:60" outlineLevel="1" x14ac:dyDescent="0.2">
      <c r="A141" s="170">
        <v>66</v>
      </c>
      <c r="B141" s="181" t="s">
        <v>1479</v>
      </c>
      <c r="C141" s="209" t="s">
        <v>1480</v>
      </c>
      <c r="D141" s="183" t="s">
        <v>338</v>
      </c>
      <c r="E141" s="187">
        <v>6</v>
      </c>
      <c r="F141" s="192"/>
      <c r="G141" s="193">
        <f>ROUND(E141*F141,2)</f>
        <v>0</v>
      </c>
      <c r="H141" s="192"/>
      <c r="I141" s="193">
        <f>ROUND(E141*H141,2)</f>
        <v>0</v>
      </c>
      <c r="J141" s="192"/>
      <c r="K141" s="193">
        <f>ROUND(E141*J141,2)</f>
        <v>0</v>
      </c>
      <c r="L141" s="193">
        <v>15</v>
      </c>
      <c r="M141" s="193">
        <f>G141*(1+L141/100)</f>
        <v>0</v>
      </c>
      <c r="N141" s="193">
        <v>0</v>
      </c>
      <c r="O141" s="193">
        <f>ROUND(E141*N141,2)</f>
        <v>0</v>
      </c>
      <c r="P141" s="193">
        <v>0</v>
      </c>
      <c r="Q141" s="193">
        <f>ROUND(E141*P141,2)</f>
        <v>0</v>
      </c>
      <c r="R141" s="193"/>
      <c r="S141" s="193" t="s">
        <v>269</v>
      </c>
      <c r="T141" s="193">
        <v>0</v>
      </c>
      <c r="U141" s="194">
        <f>ROUND(E141*T141,2)</f>
        <v>0</v>
      </c>
      <c r="V141" s="193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 t="s">
        <v>1351</v>
      </c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</row>
    <row r="142" spans="1:60" outlineLevel="1" x14ac:dyDescent="0.2">
      <c r="A142" s="170"/>
      <c r="B142" s="181"/>
      <c r="C142" s="272" t="s">
        <v>1480</v>
      </c>
      <c r="D142" s="273"/>
      <c r="E142" s="274"/>
      <c r="F142" s="275"/>
      <c r="G142" s="276"/>
      <c r="H142" s="193"/>
      <c r="I142" s="193"/>
      <c r="J142" s="193"/>
      <c r="K142" s="193"/>
      <c r="L142" s="193"/>
      <c r="M142" s="193"/>
      <c r="N142" s="193"/>
      <c r="O142" s="193"/>
      <c r="P142" s="193"/>
      <c r="Q142" s="193"/>
      <c r="R142" s="193"/>
      <c r="S142" s="193"/>
      <c r="T142" s="193"/>
      <c r="U142" s="194"/>
      <c r="V142" s="193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 t="s">
        <v>220</v>
      </c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77" t="str">
        <f>C142</f>
        <v>Montáž baterie umyv.a dřezové stojánkové</v>
      </c>
      <c r="BB142" s="169"/>
      <c r="BC142" s="169"/>
      <c r="BD142" s="169"/>
      <c r="BE142" s="169"/>
      <c r="BF142" s="169"/>
      <c r="BG142" s="169"/>
      <c r="BH142" s="169"/>
    </row>
    <row r="143" spans="1:60" ht="22.5" outlineLevel="1" x14ac:dyDescent="0.2">
      <c r="A143" s="170">
        <v>67</v>
      </c>
      <c r="B143" s="181" t="s">
        <v>1481</v>
      </c>
      <c r="C143" s="209" t="s">
        <v>1482</v>
      </c>
      <c r="D143" s="183" t="s">
        <v>672</v>
      </c>
      <c r="E143" s="187">
        <v>3</v>
      </c>
      <c r="F143" s="192"/>
      <c r="G143" s="193">
        <f>ROUND(E143*F143,2)</f>
        <v>0</v>
      </c>
      <c r="H143" s="192"/>
      <c r="I143" s="193">
        <f>ROUND(E143*H143,2)</f>
        <v>0</v>
      </c>
      <c r="J143" s="192"/>
      <c r="K143" s="193">
        <f>ROUND(E143*J143,2)</f>
        <v>0</v>
      </c>
      <c r="L143" s="193">
        <v>15</v>
      </c>
      <c r="M143" s="193">
        <f>G143*(1+L143/100)</f>
        <v>0</v>
      </c>
      <c r="N143" s="193">
        <v>0</v>
      </c>
      <c r="O143" s="193">
        <f>ROUND(E143*N143,2)</f>
        <v>0</v>
      </c>
      <c r="P143" s="193">
        <v>0</v>
      </c>
      <c r="Q143" s="193">
        <f>ROUND(E143*P143,2)</f>
        <v>0</v>
      </c>
      <c r="R143" s="193"/>
      <c r="S143" s="193" t="s">
        <v>269</v>
      </c>
      <c r="T143" s="193">
        <v>0</v>
      </c>
      <c r="U143" s="194">
        <f>ROUND(E143*T143,2)</f>
        <v>0</v>
      </c>
      <c r="V143" s="193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 t="s">
        <v>1351</v>
      </c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</row>
    <row r="144" spans="1:60" outlineLevel="1" x14ac:dyDescent="0.2">
      <c r="A144" s="170"/>
      <c r="B144" s="181"/>
      <c r="C144" s="272" t="s">
        <v>1482</v>
      </c>
      <c r="D144" s="273"/>
      <c r="E144" s="274"/>
      <c r="F144" s="275"/>
      <c r="G144" s="276"/>
      <c r="H144" s="193"/>
      <c r="I144" s="193"/>
      <c r="J144" s="193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4"/>
      <c r="V144" s="193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 t="s">
        <v>220</v>
      </c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77" t="str">
        <f>C144</f>
        <v>Sprchová sada ke sprchové baterií včetně hlavové sprchy</v>
      </c>
      <c r="BB144" s="169"/>
      <c r="BC144" s="169"/>
      <c r="BD144" s="169"/>
      <c r="BE144" s="169"/>
      <c r="BF144" s="169"/>
      <c r="BG144" s="169"/>
      <c r="BH144" s="169"/>
    </row>
    <row r="145" spans="1:60" outlineLevel="1" x14ac:dyDescent="0.2">
      <c r="A145" s="170">
        <v>68</v>
      </c>
      <c r="B145" s="181" t="s">
        <v>1481</v>
      </c>
      <c r="C145" s="209" t="s">
        <v>1483</v>
      </c>
      <c r="D145" s="183" t="s">
        <v>672</v>
      </c>
      <c r="E145" s="187">
        <v>1</v>
      </c>
      <c r="F145" s="192"/>
      <c r="G145" s="193">
        <f>ROUND(E145*F145,2)</f>
        <v>0</v>
      </c>
      <c r="H145" s="192"/>
      <c r="I145" s="193">
        <f>ROUND(E145*H145,2)</f>
        <v>0</v>
      </c>
      <c r="J145" s="192"/>
      <c r="K145" s="193">
        <f>ROUND(E145*J145,2)</f>
        <v>0</v>
      </c>
      <c r="L145" s="193">
        <v>15</v>
      </c>
      <c r="M145" s="193">
        <f>G145*(1+L145/100)</f>
        <v>0</v>
      </c>
      <c r="N145" s="193">
        <v>0</v>
      </c>
      <c r="O145" s="193">
        <f>ROUND(E145*N145,2)</f>
        <v>0</v>
      </c>
      <c r="P145" s="193">
        <v>0</v>
      </c>
      <c r="Q145" s="193">
        <f>ROUND(E145*P145,2)</f>
        <v>0</v>
      </c>
      <c r="R145" s="193"/>
      <c r="S145" s="193" t="s">
        <v>269</v>
      </c>
      <c r="T145" s="193">
        <v>0</v>
      </c>
      <c r="U145" s="194">
        <f>ROUND(E145*T145,2)</f>
        <v>0</v>
      </c>
      <c r="V145" s="193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 t="s">
        <v>1246</v>
      </c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</row>
    <row r="146" spans="1:60" outlineLevel="1" x14ac:dyDescent="0.2">
      <c r="A146" s="170"/>
      <c r="B146" s="181"/>
      <c r="C146" s="272" t="s">
        <v>1483</v>
      </c>
      <c r="D146" s="273"/>
      <c r="E146" s="274"/>
      <c r="F146" s="275"/>
      <c r="G146" s="276"/>
      <c r="H146" s="193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4"/>
      <c r="V146" s="193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 t="s">
        <v>220</v>
      </c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77" t="str">
        <f>C146</f>
        <v>Sprchová sada k vanové baterii</v>
      </c>
      <c r="BB146" s="169"/>
      <c r="BC146" s="169"/>
      <c r="BD146" s="169"/>
      <c r="BE146" s="169"/>
      <c r="BF146" s="169"/>
      <c r="BG146" s="169"/>
      <c r="BH146" s="169"/>
    </row>
    <row r="147" spans="1:60" outlineLevel="1" x14ac:dyDescent="0.2">
      <c r="A147" s="170">
        <v>69</v>
      </c>
      <c r="B147" s="181" t="s">
        <v>1484</v>
      </c>
      <c r="C147" s="209" t="s">
        <v>1485</v>
      </c>
      <c r="D147" s="183" t="s">
        <v>672</v>
      </c>
      <c r="E147" s="187">
        <v>1</v>
      </c>
      <c r="F147" s="192"/>
      <c r="G147" s="193">
        <f>ROUND(E147*F147,2)</f>
        <v>0</v>
      </c>
      <c r="H147" s="192"/>
      <c r="I147" s="193">
        <f>ROUND(E147*H147,2)</f>
        <v>0</v>
      </c>
      <c r="J147" s="192"/>
      <c r="K147" s="193">
        <f>ROUND(E147*J147,2)</f>
        <v>0</v>
      </c>
      <c r="L147" s="193">
        <v>15</v>
      </c>
      <c r="M147" s="193">
        <f>G147*(1+L147/100)</f>
        <v>0</v>
      </c>
      <c r="N147" s="193">
        <v>0</v>
      </c>
      <c r="O147" s="193">
        <f>ROUND(E147*N147,2)</f>
        <v>0</v>
      </c>
      <c r="P147" s="193">
        <v>0</v>
      </c>
      <c r="Q147" s="193">
        <f>ROUND(E147*P147,2)</f>
        <v>0</v>
      </c>
      <c r="R147" s="193"/>
      <c r="S147" s="193" t="s">
        <v>269</v>
      </c>
      <c r="T147" s="193">
        <v>0</v>
      </c>
      <c r="U147" s="194">
        <f>ROUND(E147*T147,2)</f>
        <v>0</v>
      </c>
      <c r="V147" s="193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 t="s">
        <v>1351</v>
      </c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</row>
    <row r="148" spans="1:60" outlineLevel="1" x14ac:dyDescent="0.2">
      <c r="A148" s="170"/>
      <c r="B148" s="181"/>
      <c r="C148" s="272" t="s">
        <v>1485</v>
      </c>
      <c r="D148" s="273"/>
      <c r="E148" s="274"/>
      <c r="F148" s="275"/>
      <c r="G148" s="276"/>
      <c r="H148" s="193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4"/>
      <c r="V148" s="193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 t="s">
        <v>220</v>
      </c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77" t="str">
        <f>C148</f>
        <v>Montáž baterie nástěnné G 1/2</v>
      </c>
      <c r="BB148" s="169"/>
      <c r="BC148" s="169"/>
      <c r="BD148" s="169"/>
      <c r="BE148" s="169"/>
      <c r="BF148" s="169"/>
      <c r="BG148" s="169"/>
      <c r="BH148" s="169"/>
    </row>
    <row r="149" spans="1:60" outlineLevel="1" x14ac:dyDescent="0.2">
      <c r="A149" s="170">
        <v>70</v>
      </c>
      <c r="B149" s="181" t="s">
        <v>1486</v>
      </c>
      <c r="C149" s="209" t="s">
        <v>1487</v>
      </c>
      <c r="D149" s="183" t="s">
        <v>338</v>
      </c>
      <c r="E149" s="187">
        <v>3</v>
      </c>
      <c r="F149" s="192"/>
      <c r="G149" s="193">
        <f>ROUND(E149*F149,2)</f>
        <v>0</v>
      </c>
      <c r="H149" s="192"/>
      <c r="I149" s="193">
        <f>ROUND(E149*H149,2)</f>
        <v>0</v>
      </c>
      <c r="J149" s="192"/>
      <c r="K149" s="193">
        <f>ROUND(E149*J149,2)</f>
        <v>0</v>
      </c>
      <c r="L149" s="193">
        <v>15</v>
      </c>
      <c r="M149" s="193">
        <f>G149*(1+L149/100)</f>
        <v>0</v>
      </c>
      <c r="N149" s="193">
        <v>0</v>
      </c>
      <c r="O149" s="193">
        <f>ROUND(E149*N149,2)</f>
        <v>0</v>
      </c>
      <c r="P149" s="193">
        <v>0</v>
      </c>
      <c r="Q149" s="193">
        <f>ROUND(E149*P149,2)</f>
        <v>0</v>
      </c>
      <c r="R149" s="193"/>
      <c r="S149" s="193" t="s">
        <v>269</v>
      </c>
      <c r="T149" s="193">
        <v>0</v>
      </c>
      <c r="U149" s="194">
        <f>ROUND(E149*T149,2)</f>
        <v>0</v>
      </c>
      <c r="V149" s="193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 t="s">
        <v>1351</v>
      </c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</row>
    <row r="150" spans="1:60" outlineLevel="1" x14ac:dyDescent="0.2">
      <c r="A150" s="170"/>
      <c r="B150" s="181"/>
      <c r="C150" s="272" t="s">
        <v>1487</v>
      </c>
      <c r="D150" s="273"/>
      <c r="E150" s="274"/>
      <c r="F150" s="275"/>
      <c r="G150" s="276"/>
      <c r="H150" s="193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4"/>
      <c r="V150" s="193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 t="s">
        <v>220</v>
      </c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77" t="str">
        <f>C150</f>
        <v>Baterie sprchová podomítková ruční</v>
      </c>
      <c r="BB150" s="169"/>
      <c r="BC150" s="169"/>
      <c r="BD150" s="169"/>
      <c r="BE150" s="169"/>
      <c r="BF150" s="169"/>
      <c r="BG150" s="169"/>
      <c r="BH150" s="169"/>
    </row>
    <row r="151" spans="1:60" outlineLevel="1" x14ac:dyDescent="0.2">
      <c r="A151" s="170">
        <v>71</v>
      </c>
      <c r="B151" s="181" t="s">
        <v>1488</v>
      </c>
      <c r="C151" s="209" t="s">
        <v>1489</v>
      </c>
      <c r="D151" s="183" t="s">
        <v>338</v>
      </c>
      <c r="E151" s="187">
        <v>1</v>
      </c>
      <c r="F151" s="192"/>
      <c r="G151" s="193">
        <f>ROUND(E151*F151,2)</f>
        <v>0</v>
      </c>
      <c r="H151" s="192"/>
      <c r="I151" s="193">
        <f>ROUND(E151*H151,2)</f>
        <v>0</v>
      </c>
      <c r="J151" s="192"/>
      <c r="K151" s="193">
        <f>ROUND(E151*J151,2)</f>
        <v>0</v>
      </c>
      <c r="L151" s="193">
        <v>15</v>
      </c>
      <c r="M151" s="193">
        <f>G151*(1+L151/100)</f>
        <v>0</v>
      </c>
      <c r="N151" s="193">
        <v>0</v>
      </c>
      <c r="O151" s="193">
        <f>ROUND(E151*N151,2)</f>
        <v>0</v>
      </c>
      <c r="P151" s="193">
        <v>0</v>
      </c>
      <c r="Q151" s="193">
        <f>ROUND(E151*P151,2)</f>
        <v>0</v>
      </c>
      <c r="R151" s="193"/>
      <c r="S151" s="193" t="s">
        <v>269</v>
      </c>
      <c r="T151" s="193">
        <v>0</v>
      </c>
      <c r="U151" s="194">
        <f>ROUND(E151*T151,2)</f>
        <v>0</v>
      </c>
      <c r="V151" s="193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 t="s">
        <v>1351</v>
      </c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</row>
    <row r="152" spans="1:60" outlineLevel="1" x14ac:dyDescent="0.2">
      <c r="A152" s="170"/>
      <c r="B152" s="181"/>
      <c r="C152" s="272" t="s">
        <v>1489</v>
      </c>
      <c r="D152" s="273"/>
      <c r="E152" s="274"/>
      <c r="F152" s="275"/>
      <c r="G152" s="276"/>
      <c r="H152" s="193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4"/>
      <c r="V152" s="193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 t="s">
        <v>220</v>
      </c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77" t="str">
        <f>C152</f>
        <v>Sifon pračkový HL405, DN 40/50</v>
      </c>
      <c r="BB152" s="169"/>
      <c r="BC152" s="169"/>
      <c r="BD152" s="169"/>
      <c r="BE152" s="169"/>
      <c r="BF152" s="169"/>
      <c r="BG152" s="169"/>
      <c r="BH152" s="169"/>
    </row>
    <row r="153" spans="1:60" outlineLevel="1" x14ac:dyDescent="0.2">
      <c r="A153" s="170">
        <v>72</v>
      </c>
      <c r="B153" s="181" t="s">
        <v>1490</v>
      </c>
      <c r="C153" s="209" t="s">
        <v>1491</v>
      </c>
      <c r="D153" s="183" t="s">
        <v>338</v>
      </c>
      <c r="E153" s="187">
        <v>2</v>
      </c>
      <c r="F153" s="192"/>
      <c r="G153" s="193">
        <f>ROUND(E153*F153,2)</f>
        <v>0</v>
      </c>
      <c r="H153" s="192"/>
      <c r="I153" s="193">
        <f>ROUND(E153*H153,2)</f>
        <v>0</v>
      </c>
      <c r="J153" s="192"/>
      <c r="K153" s="193">
        <f>ROUND(E153*J153,2)</f>
        <v>0</v>
      </c>
      <c r="L153" s="193">
        <v>15</v>
      </c>
      <c r="M153" s="193">
        <f>G153*(1+L153/100)</f>
        <v>0</v>
      </c>
      <c r="N153" s="193">
        <v>0</v>
      </c>
      <c r="O153" s="193">
        <f>ROUND(E153*N153,2)</f>
        <v>0</v>
      </c>
      <c r="P153" s="193">
        <v>0</v>
      </c>
      <c r="Q153" s="193">
        <f>ROUND(E153*P153,2)</f>
        <v>0</v>
      </c>
      <c r="R153" s="193"/>
      <c r="S153" s="193" t="s">
        <v>269</v>
      </c>
      <c r="T153" s="193">
        <v>0</v>
      </c>
      <c r="U153" s="194">
        <f>ROUND(E153*T153,2)</f>
        <v>0</v>
      </c>
      <c r="V153" s="193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 t="s">
        <v>1351</v>
      </c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</row>
    <row r="154" spans="1:60" outlineLevel="1" x14ac:dyDescent="0.2">
      <c r="A154" s="170"/>
      <c r="B154" s="181"/>
      <c r="C154" s="272" t="s">
        <v>1491</v>
      </c>
      <c r="D154" s="273"/>
      <c r="E154" s="274"/>
      <c r="F154" s="275"/>
      <c r="G154" s="276"/>
      <c r="H154" s="193"/>
      <c r="I154" s="193"/>
      <c r="J154" s="193"/>
      <c r="K154" s="193"/>
      <c r="L154" s="193"/>
      <c r="M154" s="193"/>
      <c r="N154" s="193"/>
      <c r="O154" s="193"/>
      <c r="P154" s="193"/>
      <c r="Q154" s="193"/>
      <c r="R154" s="193"/>
      <c r="S154" s="193"/>
      <c r="T154" s="193"/>
      <c r="U154" s="194"/>
      <c r="V154" s="193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 t="s">
        <v>220</v>
      </c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77" t="str">
        <f>C154</f>
        <v>Dvířka z PH T 3622, 15/15</v>
      </c>
      <c r="BB154" s="169"/>
      <c r="BC154" s="169"/>
      <c r="BD154" s="169"/>
      <c r="BE154" s="169"/>
      <c r="BF154" s="169"/>
      <c r="BG154" s="169"/>
      <c r="BH154" s="169"/>
    </row>
    <row r="155" spans="1:60" x14ac:dyDescent="0.2">
      <c r="A155" s="178" t="s">
        <v>211</v>
      </c>
      <c r="B155" s="182" t="s">
        <v>159</v>
      </c>
      <c r="C155" s="211" t="s">
        <v>142</v>
      </c>
      <c r="D155" s="185"/>
      <c r="E155" s="189"/>
      <c r="F155" s="195"/>
      <c r="G155" s="195">
        <f>SUMIF(AG156:AG161,"&lt;&gt;NOR",G156:G161)</f>
        <v>0</v>
      </c>
      <c r="H155" s="195"/>
      <c r="I155" s="195">
        <f>SUM(I156:I161)</f>
        <v>0</v>
      </c>
      <c r="J155" s="195"/>
      <c r="K155" s="195">
        <f>SUM(K156:K161)</f>
        <v>0</v>
      </c>
      <c r="L155" s="195"/>
      <c r="M155" s="195">
        <f>SUM(M156:M161)</f>
        <v>0</v>
      </c>
      <c r="N155" s="195"/>
      <c r="O155" s="195">
        <f>SUM(O156:O161)</f>
        <v>0</v>
      </c>
      <c r="P155" s="195"/>
      <c r="Q155" s="195">
        <f>SUM(Q156:Q161)</f>
        <v>0</v>
      </c>
      <c r="R155" s="195"/>
      <c r="S155" s="195"/>
      <c r="T155" s="195"/>
      <c r="U155" s="196">
        <f>SUM(U156:U161)</f>
        <v>0</v>
      </c>
      <c r="V155" s="195"/>
      <c r="AG155" t="s">
        <v>212</v>
      </c>
    </row>
    <row r="156" spans="1:60" outlineLevel="1" x14ac:dyDescent="0.2">
      <c r="A156" s="170">
        <v>73</v>
      </c>
      <c r="B156" s="181" t="s">
        <v>1492</v>
      </c>
      <c r="C156" s="209" t="s">
        <v>1493</v>
      </c>
      <c r="D156" s="183" t="s">
        <v>338</v>
      </c>
      <c r="E156" s="187">
        <v>3</v>
      </c>
      <c r="F156" s="192"/>
      <c r="G156" s="193">
        <f>ROUND(E156*F156,2)</f>
        <v>0</v>
      </c>
      <c r="H156" s="192"/>
      <c r="I156" s="193">
        <f>ROUND(E156*H156,2)</f>
        <v>0</v>
      </c>
      <c r="J156" s="192"/>
      <c r="K156" s="193">
        <f>ROUND(E156*J156,2)</f>
        <v>0</v>
      </c>
      <c r="L156" s="193">
        <v>15</v>
      </c>
      <c r="M156" s="193">
        <f>G156*(1+L156/100)</f>
        <v>0</v>
      </c>
      <c r="N156" s="193">
        <v>0</v>
      </c>
      <c r="O156" s="193">
        <f>ROUND(E156*N156,2)</f>
        <v>0</v>
      </c>
      <c r="P156" s="193">
        <v>0</v>
      </c>
      <c r="Q156" s="193">
        <f>ROUND(E156*P156,2)</f>
        <v>0</v>
      </c>
      <c r="R156" s="193"/>
      <c r="S156" s="193" t="s">
        <v>269</v>
      </c>
      <c r="T156" s="193">
        <v>0</v>
      </c>
      <c r="U156" s="194">
        <f>ROUND(E156*T156,2)</f>
        <v>0</v>
      </c>
      <c r="V156" s="193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 t="s">
        <v>1351</v>
      </c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</row>
    <row r="157" spans="1:60" outlineLevel="1" x14ac:dyDescent="0.2">
      <c r="A157" s="170"/>
      <c r="B157" s="181"/>
      <c r="C157" s="272" t="s">
        <v>1493</v>
      </c>
      <c r="D157" s="273"/>
      <c r="E157" s="274"/>
      <c r="F157" s="275"/>
      <c r="G157" s="276"/>
      <c r="H157" s="193"/>
      <c r="I157" s="193"/>
      <c r="J157" s="193"/>
      <c r="K157" s="193"/>
      <c r="L157" s="193"/>
      <c r="M157" s="193"/>
      <c r="N157" s="193"/>
      <c r="O157" s="193"/>
      <c r="P157" s="193"/>
      <c r="Q157" s="193"/>
      <c r="R157" s="193"/>
      <c r="S157" s="193"/>
      <c r="T157" s="193"/>
      <c r="U157" s="194"/>
      <c r="V157" s="193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 t="s">
        <v>220</v>
      </c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77" t="str">
        <f>C157</f>
        <v>Šroubení topenářské, přímé, DN 20</v>
      </c>
      <c r="BB157" s="169"/>
      <c r="BC157" s="169"/>
      <c r="BD157" s="169"/>
      <c r="BE157" s="169"/>
      <c r="BF157" s="169"/>
      <c r="BG157" s="169"/>
      <c r="BH157" s="169"/>
    </row>
    <row r="158" spans="1:60" outlineLevel="1" x14ac:dyDescent="0.2">
      <c r="A158" s="170">
        <v>74</v>
      </c>
      <c r="B158" s="181" t="s">
        <v>1494</v>
      </c>
      <c r="C158" s="209" t="s">
        <v>1495</v>
      </c>
      <c r="D158" s="183" t="s">
        <v>338</v>
      </c>
      <c r="E158" s="187">
        <v>1</v>
      </c>
      <c r="F158" s="192"/>
      <c r="G158" s="193">
        <f>ROUND(E158*F158,2)</f>
        <v>0</v>
      </c>
      <c r="H158" s="192"/>
      <c r="I158" s="193">
        <f>ROUND(E158*H158,2)</f>
        <v>0</v>
      </c>
      <c r="J158" s="192"/>
      <c r="K158" s="193">
        <f>ROUND(E158*J158,2)</f>
        <v>0</v>
      </c>
      <c r="L158" s="193">
        <v>15</v>
      </c>
      <c r="M158" s="193">
        <f>G158*(1+L158/100)</f>
        <v>0</v>
      </c>
      <c r="N158" s="193">
        <v>0</v>
      </c>
      <c r="O158" s="193">
        <f>ROUND(E158*N158,2)</f>
        <v>0</v>
      </c>
      <c r="P158" s="193">
        <v>0</v>
      </c>
      <c r="Q158" s="193">
        <f>ROUND(E158*P158,2)</f>
        <v>0</v>
      </c>
      <c r="R158" s="193"/>
      <c r="S158" s="193" t="s">
        <v>269</v>
      </c>
      <c r="T158" s="193">
        <v>0</v>
      </c>
      <c r="U158" s="194">
        <f>ROUND(E158*T158,2)</f>
        <v>0</v>
      </c>
      <c r="V158" s="193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 t="s">
        <v>1351</v>
      </c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</row>
    <row r="159" spans="1:60" outlineLevel="1" x14ac:dyDescent="0.2">
      <c r="A159" s="170"/>
      <c r="B159" s="181"/>
      <c r="C159" s="272" t="s">
        <v>1495</v>
      </c>
      <c r="D159" s="273"/>
      <c r="E159" s="274"/>
      <c r="F159" s="275"/>
      <c r="G159" s="276"/>
      <c r="H159" s="193"/>
      <c r="I159" s="193"/>
      <c r="J159" s="193"/>
      <c r="K159" s="193"/>
      <c r="L159" s="193"/>
      <c r="M159" s="193"/>
      <c r="N159" s="193"/>
      <c r="O159" s="193"/>
      <c r="P159" s="193"/>
      <c r="Q159" s="193"/>
      <c r="R159" s="193"/>
      <c r="S159" s="193"/>
      <c r="T159" s="193"/>
      <c r="U159" s="194"/>
      <c r="V159" s="193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 t="s">
        <v>220</v>
      </c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77" t="str">
        <f>C159</f>
        <v>Šroubení topenářské, přímé, DN 25</v>
      </c>
      <c r="BB159" s="169"/>
      <c r="BC159" s="169"/>
      <c r="BD159" s="169"/>
      <c r="BE159" s="169"/>
      <c r="BF159" s="169"/>
      <c r="BG159" s="169"/>
      <c r="BH159" s="169"/>
    </row>
    <row r="160" spans="1:60" outlineLevel="1" x14ac:dyDescent="0.2">
      <c r="A160" s="170">
        <v>75</v>
      </c>
      <c r="B160" s="181" t="s">
        <v>1496</v>
      </c>
      <c r="C160" s="209" t="s">
        <v>1497</v>
      </c>
      <c r="D160" s="183" t="s">
        <v>338</v>
      </c>
      <c r="E160" s="187">
        <v>1</v>
      </c>
      <c r="F160" s="192"/>
      <c r="G160" s="193">
        <f>ROUND(E160*F160,2)</f>
        <v>0</v>
      </c>
      <c r="H160" s="192"/>
      <c r="I160" s="193">
        <f>ROUND(E160*H160,2)</f>
        <v>0</v>
      </c>
      <c r="J160" s="192"/>
      <c r="K160" s="193">
        <f>ROUND(E160*J160,2)</f>
        <v>0</v>
      </c>
      <c r="L160" s="193">
        <v>15</v>
      </c>
      <c r="M160" s="193">
        <f>G160*(1+L160/100)</f>
        <v>0</v>
      </c>
      <c r="N160" s="193">
        <v>0</v>
      </c>
      <c r="O160" s="193">
        <f>ROUND(E160*N160,2)</f>
        <v>0</v>
      </c>
      <c r="P160" s="193">
        <v>0</v>
      </c>
      <c r="Q160" s="193">
        <f>ROUND(E160*P160,2)</f>
        <v>0</v>
      </c>
      <c r="R160" s="193"/>
      <c r="S160" s="193" t="s">
        <v>269</v>
      </c>
      <c r="T160" s="193">
        <v>0</v>
      </c>
      <c r="U160" s="194">
        <f>ROUND(E160*T160,2)</f>
        <v>0</v>
      </c>
      <c r="V160" s="193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 t="s">
        <v>1351</v>
      </c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</row>
    <row r="161" spans="1:60" outlineLevel="1" x14ac:dyDescent="0.2">
      <c r="A161" s="170"/>
      <c r="B161" s="181"/>
      <c r="C161" s="272" t="s">
        <v>1497</v>
      </c>
      <c r="D161" s="273"/>
      <c r="E161" s="274"/>
      <c r="F161" s="275"/>
      <c r="G161" s="276"/>
      <c r="H161" s="193"/>
      <c r="I161" s="193"/>
      <c r="J161" s="193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4"/>
      <c r="V161" s="193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 t="s">
        <v>220</v>
      </c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77" t="str">
        <f>C161</f>
        <v>Šroubení k oběhovému čerpadlu</v>
      </c>
      <c r="BB161" s="169"/>
      <c r="BC161" s="169"/>
      <c r="BD161" s="169"/>
      <c r="BE161" s="169"/>
      <c r="BF161" s="169"/>
      <c r="BG161" s="169"/>
      <c r="BH161" s="169"/>
    </row>
    <row r="162" spans="1:60" x14ac:dyDescent="0.2">
      <c r="A162" s="178" t="s">
        <v>211</v>
      </c>
      <c r="B162" s="182" t="s">
        <v>108</v>
      </c>
      <c r="C162" s="211" t="s">
        <v>109</v>
      </c>
      <c r="D162" s="185"/>
      <c r="E162" s="189"/>
      <c r="F162" s="195"/>
      <c r="G162" s="195">
        <f>SUMIF(AG163:AG164,"&lt;&gt;NOR",G163:G164)</f>
        <v>0</v>
      </c>
      <c r="H162" s="195"/>
      <c r="I162" s="195">
        <f>SUM(I163:I164)</f>
        <v>0</v>
      </c>
      <c r="J162" s="195"/>
      <c r="K162" s="195">
        <f>SUM(K163:K164)</f>
        <v>0</v>
      </c>
      <c r="L162" s="195"/>
      <c r="M162" s="195">
        <f>SUM(M163:M164)</f>
        <v>0</v>
      </c>
      <c r="N162" s="195"/>
      <c r="O162" s="195">
        <f>SUM(O163:O164)</f>
        <v>0</v>
      </c>
      <c r="P162" s="195"/>
      <c r="Q162" s="195">
        <f>SUM(Q163:Q164)</f>
        <v>0</v>
      </c>
      <c r="R162" s="195"/>
      <c r="S162" s="195"/>
      <c r="T162" s="195"/>
      <c r="U162" s="196">
        <f>SUM(U163:U164)</f>
        <v>0</v>
      </c>
      <c r="V162" s="195"/>
      <c r="AG162" t="s">
        <v>212</v>
      </c>
    </row>
    <row r="163" spans="1:60" outlineLevel="1" x14ac:dyDescent="0.2">
      <c r="A163" s="170">
        <v>76</v>
      </c>
      <c r="B163" s="181" t="s">
        <v>1498</v>
      </c>
      <c r="C163" s="209" t="s">
        <v>1499</v>
      </c>
      <c r="D163" s="183" t="s">
        <v>1331</v>
      </c>
      <c r="E163" s="187">
        <v>50</v>
      </c>
      <c r="F163" s="192"/>
      <c r="G163" s="193">
        <f>ROUND(E163*F163,2)</f>
        <v>0</v>
      </c>
      <c r="H163" s="192"/>
      <c r="I163" s="193">
        <f>ROUND(E163*H163,2)</f>
        <v>0</v>
      </c>
      <c r="J163" s="192"/>
      <c r="K163" s="193">
        <f>ROUND(E163*J163,2)</f>
        <v>0</v>
      </c>
      <c r="L163" s="193">
        <v>15</v>
      </c>
      <c r="M163" s="193">
        <f>G163*(1+L163/100)</f>
        <v>0</v>
      </c>
      <c r="N163" s="193">
        <v>0</v>
      </c>
      <c r="O163" s="193">
        <f>ROUND(E163*N163,2)</f>
        <v>0</v>
      </c>
      <c r="P163" s="193">
        <v>0</v>
      </c>
      <c r="Q163" s="193">
        <f>ROUND(E163*P163,2)</f>
        <v>0</v>
      </c>
      <c r="R163" s="193"/>
      <c r="S163" s="193" t="s">
        <v>269</v>
      </c>
      <c r="T163" s="193">
        <v>0</v>
      </c>
      <c r="U163" s="194">
        <f>ROUND(E163*T163,2)</f>
        <v>0</v>
      </c>
      <c r="V163" s="193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 t="s">
        <v>1144</v>
      </c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</row>
    <row r="164" spans="1:60" outlineLevel="1" x14ac:dyDescent="0.2">
      <c r="A164" s="170"/>
      <c r="B164" s="181"/>
      <c r="C164" s="272" t="s">
        <v>1499</v>
      </c>
      <c r="D164" s="273"/>
      <c r="E164" s="274"/>
      <c r="F164" s="275"/>
      <c r="G164" s="276"/>
      <c r="H164" s="193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4"/>
      <c r="V164" s="193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 t="s">
        <v>220</v>
      </c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77" t="str">
        <f>C164</f>
        <v>Práce bourací</v>
      </c>
      <c r="BB164" s="169"/>
      <c r="BC164" s="169"/>
      <c r="BD164" s="169"/>
      <c r="BE164" s="169"/>
      <c r="BF164" s="169"/>
      <c r="BG164" s="169"/>
      <c r="BH164" s="169"/>
    </row>
    <row r="165" spans="1:60" x14ac:dyDescent="0.2">
      <c r="A165" s="178" t="s">
        <v>211</v>
      </c>
      <c r="B165" s="182" t="s">
        <v>127</v>
      </c>
      <c r="C165" s="211" t="s">
        <v>128</v>
      </c>
      <c r="D165" s="185"/>
      <c r="E165" s="189"/>
      <c r="F165" s="195"/>
      <c r="G165" s="195">
        <f>SUMIF(AG166:AG167,"&lt;&gt;NOR",G166:G167)</f>
        <v>0</v>
      </c>
      <c r="H165" s="195"/>
      <c r="I165" s="195">
        <f>SUM(I166:I167)</f>
        <v>0</v>
      </c>
      <c r="J165" s="195"/>
      <c r="K165" s="195">
        <f>SUM(K166:K167)</f>
        <v>0</v>
      </c>
      <c r="L165" s="195"/>
      <c r="M165" s="195">
        <f>SUM(M166:M167)</f>
        <v>0</v>
      </c>
      <c r="N165" s="195"/>
      <c r="O165" s="195">
        <f>SUM(O166:O167)</f>
        <v>0</v>
      </c>
      <c r="P165" s="195"/>
      <c r="Q165" s="195">
        <f>SUM(Q166:Q167)</f>
        <v>0</v>
      </c>
      <c r="R165" s="195"/>
      <c r="S165" s="195"/>
      <c r="T165" s="195"/>
      <c r="U165" s="196">
        <f>SUM(U166:U167)</f>
        <v>0</v>
      </c>
      <c r="V165" s="195"/>
      <c r="AG165" t="s">
        <v>212</v>
      </c>
    </row>
    <row r="166" spans="1:60" outlineLevel="1" x14ac:dyDescent="0.2">
      <c r="A166" s="170">
        <v>77</v>
      </c>
      <c r="B166" s="181" t="s">
        <v>1500</v>
      </c>
      <c r="C166" s="209" t="s">
        <v>1501</v>
      </c>
      <c r="D166" s="183" t="s">
        <v>289</v>
      </c>
      <c r="E166" s="187">
        <v>1.2</v>
      </c>
      <c r="F166" s="192"/>
      <c r="G166" s="193">
        <f>ROUND(E166*F166,2)</f>
        <v>0</v>
      </c>
      <c r="H166" s="192"/>
      <c r="I166" s="193">
        <f>ROUND(E166*H166,2)</f>
        <v>0</v>
      </c>
      <c r="J166" s="192"/>
      <c r="K166" s="193">
        <f>ROUND(E166*J166,2)</f>
        <v>0</v>
      </c>
      <c r="L166" s="193">
        <v>15</v>
      </c>
      <c r="M166" s="193">
        <f>G166*(1+L166/100)</f>
        <v>0</v>
      </c>
      <c r="N166" s="193">
        <v>0</v>
      </c>
      <c r="O166" s="193">
        <f>ROUND(E166*N166,2)</f>
        <v>0</v>
      </c>
      <c r="P166" s="193">
        <v>0</v>
      </c>
      <c r="Q166" s="193">
        <f>ROUND(E166*P166,2)</f>
        <v>0</v>
      </c>
      <c r="R166" s="193"/>
      <c r="S166" s="193" t="s">
        <v>269</v>
      </c>
      <c r="T166" s="193">
        <v>0</v>
      </c>
      <c r="U166" s="194">
        <f>ROUND(E166*T166,2)</f>
        <v>0</v>
      </c>
      <c r="V166" s="193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 t="s">
        <v>1144</v>
      </c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</row>
    <row r="167" spans="1:60" outlineLevel="1" x14ac:dyDescent="0.2">
      <c r="A167" s="170"/>
      <c r="B167" s="181"/>
      <c r="C167" s="272" t="s">
        <v>1501</v>
      </c>
      <c r="D167" s="273"/>
      <c r="E167" s="274"/>
      <c r="F167" s="275"/>
      <c r="G167" s="276"/>
      <c r="H167" s="193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4"/>
      <c r="V167" s="193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 t="s">
        <v>220</v>
      </c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77" t="str">
        <f>C167</f>
        <v>Přesun hmot pro vnitřní kanalizaci, výšky do 12 m</v>
      </c>
      <c r="BB167" s="169"/>
      <c r="BC167" s="169"/>
      <c r="BD167" s="169"/>
      <c r="BE167" s="169"/>
      <c r="BF167" s="169"/>
      <c r="BG167" s="169"/>
      <c r="BH167" s="169"/>
    </row>
    <row r="168" spans="1:60" x14ac:dyDescent="0.2">
      <c r="A168" s="178" t="s">
        <v>211</v>
      </c>
      <c r="B168" s="182" t="s">
        <v>129</v>
      </c>
      <c r="C168" s="211" t="s">
        <v>130</v>
      </c>
      <c r="D168" s="185"/>
      <c r="E168" s="189"/>
      <c r="F168" s="195"/>
      <c r="G168" s="195">
        <f>SUMIF(AG169:AG170,"&lt;&gt;NOR",G169:G170)</f>
        <v>0</v>
      </c>
      <c r="H168" s="195"/>
      <c r="I168" s="195">
        <f>SUM(I169:I170)</f>
        <v>0</v>
      </c>
      <c r="J168" s="195"/>
      <c r="K168" s="195">
        <f>SUM(K169:K170)</f>
        <v>0</v>
      </c>
      <c r="L168" s="195"/>
      <c r="M168" s="195">
        <f>SUM(M169:M170)</f>
        <v>0</v>
      </c>
      <c r="N168" s="195"/>
      <c r="O168" s="195">
        <f>SUM(O169:O170)</f>
        <v>0</v>
      </c>
      <c r="P168" s="195"/>
      <c r="Q168" s="195">
        <f>SUM(Q169:Q170)</f>
        <v>0</v>
      </c>
      <c r="R168" s="195"/>
      <c r="S168" s="195"/>
      <c r="T168" s="195"/>
      <c r="U168" s="196">
        <f>SUM(U169:U170)</f>
        <v>0</v>
      </c>
      <c r="V168" s="195"/>
      <c r="AG168" t="s">
        <v>212</v>
      </c>
    </row>
    <row r="169" spans="1:60" outlineLevel="1" x14ac:dyDescent="0.2">
      <c r="A169" s="170">
        <v>78</v>
      </c>
      <c r="B169" s="181" t="s">
        <v>1502</v>
      </c>
      <c r="C169" s="209" t="s">
        <v>1503</v>
      </c>
      <c r="D169" s="183" t="s">
        <v>289</v>
      </c>
      <c r="E169" s="187">
        <v>2</v>
      </c>
      <c r="F169" s="192"/>
      <c r="G169" s="193">
        <f>ROUND(E169*F169,2)</f>
        <v>0</v>
      </c>
      <c r="H169" s="192"/>
      <c r="I169" s="193">
        <f>ROUND(E169*H169,2)</f>
        <v>0</v>
      </c>
      <c r="J169" s="192"/>
      <c r="K169" s="193">
        <f>ROUND(E169*J169,2)</f>
        <v>0</v>
      </c>
      <c r="L169" s="193">
        <v>15</v>
      </c>
      <c r="M169" s="193">
        <f>G169*(1+L169/100)</f>
        <v>0</v>
      </c>
      <c r="N169" s="193">
        <v>0</v>
      </c>
      <c r="O169" s="193">
        <f>ROUND(E169*N169,2)</f>
        <v>0</v>
      </c>
      <c r="P169" s="193">
        <v>0</v>
      </c>
      <c r="Q169" s="193">
        <f>ROUND(E169*P169,2)</f>
        <v>0</v>
      </c>
      <c r="R169" s="193"/>
      <c r="S169" s="193" t="s">
        <v>269</v>
      </c>
      <c r="T169" s="193">
        <v>0</v>
      </c>
      <c r="U169" s="194">
        <f>ROUND(E169*T169,2)</f>
        <v>0</v>
      </c>
      <c r="V169" s="193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 t="s">
        <v>1144</v>
      </c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</row>
    <row r="170" spans="1:60" outlineLevel="1" x14ac:dyDescent="0.2">
      <c r="A170" s="170"/>
      <c r="B170" s="181"/>
      <c r="C170" s="272" t="s">
        <v>1503</v>
      </c>
      <c r="D170" s="273"/>
      <c r="E170" s="274"/>
      <c r="F170" s="275"/>
      <c r="G170" s="276"/>
      <c r="H170" s="193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4"/>
      <c r="V170" s="193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 t="s">
        <v>220</v>
      </c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77" t="str">
        <f>C170</f>
        <v>Přesun hmot pro vnitřní vodovod, výšky do 12 m</v>
      </c>
      <c r="BB170" s="169"/>
      <c r="BC170" s="169"/>
      <c r="BD170" s="169"/>
      <c r="BE170" s="169"/>
      <c r="BF170" s="169"/>
      <c r="BG170" s="169"/>
      <c r="BH170" s="169"/>
    </row>
    <row r="171" spans="1:60" x14ac:dyDescent="0.2">
      <c r="A171" s="178" t="s">
        <v>211</v>
      </c>
      <c r="B171" s="182" t="s">
        <v>131</v>
      </c>
      <c r="C171" s="211" t="s">
        <v>132</v>
      </c>
      <c r="D171" s="185"/>
      <c r="E171" s="189"/>
      <c r="F171" s="195"/>
      <c r="G171" s="195">
        <f>SUMIF(AG172:AG173,"&lt;&gt;NOR",G172:G173)</f>
        <v>0</v>
      </c>
      <c r="H171" s="195"/>
      <c r="I171" s="195">
        <f>SUM(I172:I173)</f>
        <v>0</v>
      </c>
      <c r="J171" s="195"/>
      <c r="K171" s="195">
        <f>SUM(K172:K173)</f>
        <v>0</v>
      </c>
      <c r="L171" s="195"/>
      <c r="M171" s="195">
        <f>SUM(M172:M173)</f>
        <v>0</v>
      </c>
      <c r="N171" s="195"/>
      <c r="O171" s="195">
        <f>SUM(O172:O173)</f>
        <v>0</v>
      </c>
      <c r="P171" s="195"/>
      <c r="Q171" s="195">
        <f>SUM(Q172:Q173)</f>
        <v>0</v>
      </c>
      <c r="R171" s="195"/>
      <c r="S171" s="195"/>
      <c r="T171" s="195"/>
      <c r="U171" s="196">
        <f>SUM(U172:U173)</f>
        <v>0</v>
      </c>
      <c r="V171" s="195"/>
      <c r="AG171" t="s">
        <v>212</v>
      </c>
    </row>
    <row r="172" spans="1:60" outlineLevel="1" x14ac:dyDescent="0.2">
      <c r="A172" s="170">
        <v>79</v>
      </c>
      <c r="B172" s="181" t="s">
        <v>1504</v>
      </c>
      <c r="C172" s="209" t="s">
        <v>1505</v>
      </c>
      <c r="D172" s="183" t="s">
        <v>289</v>
      </c>
      <c r="E172" s="187">
        <v>0.1</v>
      </c>
      <c r="F172" s="192"/>
      <c r="G172" s="193">
        <f>ROUND(E172*F172,2)</f>
        <v>0</v>
      </c>
      <c r="H172" s="192"/>
      <c r="I172" s="193">
        <f>ROUND(E172*H172,2)</f>
        <v>0</v>
      </c>
      <c r="J172" s="192"/>
      <c r="K172" s="193">
        <f>ROUND(E172*J172,2)</f>
        <v>0</v>
      </c>
      <c r="L172" s="193">
        <v>15</v>
      </c>
      <c r="M172" s="193">
        <f>G172*(1+L172/100)</f>
        <v>0</v>
      </c>
      <c r="N172" s="193">
        <v>0</v>
      </c>
      <c r="O172" s="193">
        <f>ROUND(E172*N172,2)</f>
        <v>0</v>
      </c>
      <c r="P172" s="193">
        <v>0</v>
      </c>
      <c r="Q172" s="193">
        <f>ROUND(E172*P172,2)</f>
        <v>0</v>
      </c>
      <c r="R172" s="193"/>
      <c r="S172" s="193" t="s">
        <v>269</v>
      </c>
      <c r="T172" s="193">
        <v>0</v>
      </c>
      <c r="U172" s="194">
        <f>ROUND(E172*T172,2)</f>
        <v>0</v>
      </c>
      <c r="V172" s="193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 t="s">
        <v>1144</v>
      </c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</row>
    <row r="173" spans="1:60" outlineLevel="1" x14ac:dyDescent="0.2">
      <c r="A173" s="170"/>
      <c r="B173" s="181"/>
      <c r="C173" s="272" t="s">
        <v>1505</v>
      </c>
      <c r="D173" s="273"/>
      <c r="E173" s="274"/>
      <c r="F173" s="275"/>
      <c r="G173" s="276"/>
      <c r="H173" s="193"/>
      <c r="I173" s="193"/>
      <c r="J173" s="193"/>
      <c r="K173" s="193"/>
      <c r="L173" s="193"/>
      <c r="M173" s="193"/>
      <c r="N173" s="193"/>
      <c r="O173" s="193"/>
      <c r="P173" s="193"/>
      <c r="Q173" s="193"/>
      <c r="R173" s="193"/>
      <c r="S173" s="193"/>
      <c r="T173" s="193"/>
      <c r="U173" s="194"/>
      <c r="V173" s="193"/>
      <c r="W173" s="169"/>
      <c r="X173" s="169"/>
      <c r="Y173" s="169"/>
      <c r="Z173" s="169"/>
      <c r="AA173" s="169"/>
      <c r="AB173" s="169"/>
      <c r="AC173" s="169"/>
      <c r="AD173" s="169"/>
      <c r="AE173" s="169"/>
      <c r="AF173" s="169"/>
      <c r="AG173" s="169" t="s">
        <v>220</v>
      </c>
      <c r="AH173" s="169"/>
      <c r="AI173" s="169"/>
      <c r="AJ173" s="169"/>
      <c r="AK173" s="169"/>
      <c r="AL173" s="169"/>
      <c r="AM173" s="169"/>
      <c r="AN173" s="169"/>
      <c r="AO173" s="169"/>
      <c r="AP173" s="169"/>
      <c r="AQ173" s="169"/>
      <c r="AR173" s="169"/>
      <c r="AS173" s="169"/>
      <c r="AT173" s="169"/>
      <c r="AU173" s="169"/>
      <c r="AV173" s="169"/>
      <c r="AW173" s="169"/>
      <c r="AX173" s="169"/>
      <c r="AY173" s="169"/>
      <c r="AZ173" s="169"/>
      <c r="BA173" s="177" t="str">
        <f>C173</f>
        <v>Přesun hmot pro strojní vybavení, výšky do 6 m</v>
      </c>
      <c r="BB173" s="169"/>
      <c r="BC173" s="169"/>
      <c r="BD173" s="169"/>
      <c r="BE173" s="169"/>
      <c r="BF173" s="169"/>
      <c r="BG173" s="169"/>
      <c r="BH173" s="169"/>
    </row>
    <row r="174" spans="1:60" x14ac:dyDescent="0.2">
      <c r="A174" s="178" t="s">
        <v>211</v>
      </c>
      <c r="B174" s="182" t="s">
        <v>133</v>
      </c>
      <c r="C174" s="211" t="s">
        <v>134</v>
      </c>
      <c r="D174" s="185"/>
      <c r="E174" s="189"/>
      <c r="F174" s="195"/>
      <c r="G174" s="195">
        <f>SUMIF(AG175:AG176,"&lt;&gt;NOR",G175:G176)</f>
        <v>0</v>
      </c>
      <c r="H174" s="195"/>
      <c r="I174" s="195">
        <f>SUM(I175:I176)</f>
        <v>0</v>
      </c>
      <c r="J174" s="195"/>
      <c r="K174" s="195">
        <f>SUM(K175:K176)</f>
        <v>0</v>
      </c>
      <c r="L174" s="195"/>
      <c r="M174" s="195">
        <f>SUM(M175:M176)</f>
        <v>0</v>
      </c>
      <c r="N174" s="195"/>
      <c r="O174" s="195">
        <f>SUM(O175:O176)</f>
        <v>0</v>
      </c>
      <c r="P174" s="195"/>
      <c r="Q174" s="195">
        <f>SUM(Q175:Q176)</f>
        <v>0</v>
      </c>
      <c r="R174" s="195"/>
      <c r="S174" s="195"/>
      <c r="T174" s="195"/>
      <c r="U174" s="196">
        <f>SUM(U175:U176)</f>
        <v>0</v>
      </c>
      <c r="V174" s="195"/>
      <c r="AG174" t="s">
        <v>212</v>
      </c>
    </row>
    <row r="175" spans="1:60" ht="22.5" outlineLevel="1" x14ac:dyDescent="0.2">
      <c r="A175" s="170">
        <v>80</v>
      </c>
      <c r="B175" s="181" t="s">
        <v>1506</v>
      </c>
      <c r="C175" s="209" t="s">
        <v>1507</v>
      </c>
      <c r="D175" s="183" t="s">
        <v>289</v>
      </c>
      <c r="E175" s="187">
        <v>0.3</v>
      </c>
      <c r="F175" s="192"/>
      <c r="G175" s="193">
        <f>ROUND(E175*F175,2)</f>
        <v>0</v>
      </c>
      <c r="H175" s="192"/>
      <c r="I175" s="193">
        <f>ROUND(E175*H175,2)</f>
        <v>0</v>
      </c>
      <c r="J175" s="192"/>
      <c r="K175" s="193">
        <f>ROUND(E175*J175,2)</f>
        <v>0</v>
      </c>
      <c r="L175" s="193">
        <v>15</v>
      </c>
      <c r="M175" s="193">
        <f>G175*(1+L175/100)</f>
        <v>0</v>
      </c>
      <c r="N175" s="193">
        <v>0</v>
      </c>
      <c r="O175" s="193">
        <f>ROUND(E175*N175,2)</f>
        <v>0</v>
      </c>
      <c r="P175" s="193">
        <v>0</v>
      </c>
      <c r="Q175" s="193">
        <f>ROUND(E175*P175,2)</f>
        <v>0</v>
      </c>
      <c r="R175" s="193"/>
      <c r="S175" s="193" t="s">
        <v>269</v>
      </c>
      <c r="T175" s="193">
        <v>0</v>
      </c>
      <c r="U175" s="194">
        <f>ROUND(E175*T175,2)</f>
        <v>0</v>
      </c>
      <c r="V175" s="193"/>
      <c r="W175" s="169"/>
      <c r="X175" s="169"/>
      <c r="Y175" s="169"/>
      <c r="Z175" s="169"/>
      <c r="AA175" s="169"/>
      <c r="AB175" s="169"/>
      <c r="AC175" s="169"/>
      <c r="AD175" s="169"/>
      <c r="AE175" s="169"/>
      <c r="AF175" s="169"/>
      <c r="AG175" s="169" t="s">
        <v>1144</v>
      </c>
      <c r="AH175" s="169"/>
      <c r="AI175" s="169"/>
      <c r="AJ175" s="169"/>
      <c r="AK175" s="169"/>
      <c r="AL175" s="169"/>
      <c r="AM175" s="169"/>
      <c r="AN175" s="169"/>
      <c r="AO175" s="169"/>
      <c r="AP175" s="169"/>
      <c r="AQ175" s="169"/>
      <c r="AR175" s="169"/>
      <c r="AS175" s="169"/>
      <c r="AT175" s="169"/>
      <c r="AU175" s="169"/>
      <c r="AV175" s="169"/>
      <c r="AW175" s="169"/>
      <c r="AX175" s="169"/>
      <c r="AY175" s="169"/>
      <c r="AZ175" s="169"/>
      <c r="BA175" s="169"/>
      <c r="BB175" s="169"/>
      <c r="BC175" s="169"/>
      <c r="BD175" s="169"/>
      <c r="BE175" s="169"/>
      <c r="BF175" s="169"/>
      <c r="BG175" s="169"/>
      <c r="BH175" s="169"/>
    </row>
    <row r="176" spans="1:60" outlineLevel="1" x14ac:dyDescent="0.2">
      <c r="A176" s="197"/>
      <c r="B176" s="198"/>
      <c r="C176" s="298" t="s">
        <v>1507</v>
      </c>
      <c r="D176" s="299"/>
      <c r="E176" s="300"/>
      <c r="F176" s="301"/>
      <c r="G176" s="3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3"/>
      <c r="V176" s="202"/>
      <c r="W176" s="169"/>
      <c r="X176" s="169"/>
      <c r="Y176" s="169"/>
      <c r="Z176" s="169"/>
      <c r="AA176" s="169"/>
      <c r="AB176" s="169"/>
      <c r="AC176" s="169"/>
      <c r="AD176" s="169"/>
      <c r="AE176" s="169"/>
      <c r="AF176" s="169"/>
      <c r="AG176" s="169" t="s">
        <v>220</v>
      </c>
      <c r="AH176" s="169"/>
      <c r="AI176" s="169"/>
      <c r="AJ176" s="169"/>
      <c r="AK176" s="169"/>
      <c r="AL176" s="169"/>
      <c r="AM176" s="169"/>
      <c r="AN176" s="169"/>
      <c r="AO176" s="169"/>
      <c r="AP176" s="169"/>
      <c r="AQ176" s="169"/>
      <c r="AR176" s="169"/>
      <c r="AS176" s="169"/>
      <c r="AT176" s="169"/>
      <c r="AU176" s="169"/>
      <c r="AV176" s="169"/>
      <c r="AW176" s="169"/>
      <c r="AX176" s="169"/>
      <c r="AY176" s="169"/>
      <c r="AZ176" s="169"/>
      <c r="BA176" s="177" t="str">
        <f>C176</f>
        <v>Přesun hmot pro zařizovací předměty, výšky do 12 m</v>
      </c>
      <c r="BB176" s="169"/>
      <c r="BC176" s="169"/>
      <c r="BD176" s="169"/>
      <c r="BE176" s="169"/>
      <c r="BF176" s="169"/>
      <c r="BG176" s="169"/>
      <c r="BH176" s="169"/>
    </row>
    <row r="177" spans="1:33" x14ac:dyDescent="0.2">
      <c r="A177" s="6"/>
      <c r="B177" s="7" t="s">
        <v>1138</v>
      </c>
      <c r="C177" s="213" t="s">
        <v>1138</v>
      </c>
      <c r="D177" s="9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AE177">
        <v>15</v>
      </c>
      <c r="AF177">
        <v>21</v>
      </c>
    </row>
    <row r="178" spans="1:33" x14ac:dyDescent="0.2">
      <c r="A178" s="204"/>
      <c r="B178" s="205" t="s">
        <v>31</v>
      </c>
      <c r="C178" s="214" t="s">
        <v>1138</v>
      </c>
      <c r="D178" s="206"/>
      <c r="E178" s="207"/>
      <c r="F178" s="207"/>
      <c r="G178" s="208">
        <f>G7+G40+G91+G98+G155+G162+G165+G168+G171+G174</f>
        <v>0</v>
      </c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AE178">
        <f>SUMIF(L7:L176,AE177,G7:G176)</f>
        <v>0</v>
      </c>
      <c r="AF178">
        <f>SUMIF(L7:L176,AF177,G7:G176)</f>
        <v>0</v>
      </c>
      <c r="AG178" t="s">
        <v>1139</v>
      </c>
    </row>
    <row r="179" spans="1:33" x14ac:dyDescent="0.2">
      <c r="A179" s="6"/>
      <c r="B179" s="7" t="s">
        <v>1138</v>
      </c>
      <c r="C179" s="213" t="s">
        <v>1138</v>
      </c>
      <c r="D179" s="9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33" x14ac:dyDescent="0.2">
      <c r="A180" s="6"/>
      <c r="B180" s="7" t="s">
        <v>1138</v>
      </c>
      <c r="C180" s="213" t="s">
        <v>1138</v>
      </c>
      <c r="D180" s="9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33" x14ac:dyDescent="0.2">
      <c r="A181" s="284" t="s">
        <v>1140</v>
      </c>
      <c r="B181" s="284"/>
      <c r="C181" s="285"/>
      <c r="D181" s="9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33" x14ac:dyDescent="0.2">
      <c r="A182" s="286"/>
      <c r="B182" s="287"/>
      <c r="C182" s="288"/>
      <c r="D182" s="287"/>
      <c r="E182" s="287"/>
      <c r="F182" s="287"/>
      <c r="G182" s="289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AG182" t="s">
        <v>1141</v>
      </c>
    </row>
    <row r="183" spans="1:33" x14ac:dyDescent="0.2">
      <c r="A183" s="290"/>
      <c r="B183" s="291"/>
      <c r="C183" s="292"/>
      <c r="D183" s="291"/>
      <c r="E183" s="291"/>
      <c r="F183" s="291"/>
      <c r="G183" s="293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33" x14ac:dyDescent="0.2">
      <c r="A184" s="290"/>
      <c r="B184" s="291"/>
      <c r="C184" s="292"/>
      <c r="D184" s="291"/>
      <c r="E184" s="291"/>
      <c r="F184" s="291"/>
      <c r="G184" s="293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33" x14ac:dyDescent="0.2">
      <c r="A185" s="290"/>
      <c r="B185" s="291"/>
      <c r="C185" s="292"/>
      <c r="D185" s="291"/>
      <c r="E185" s="291"/>
      <c r="F185" s="291"/>
      <c r="G185" s="293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33" x14ac:dyDescent="0.2">
      <c r="A186" s="294"/>
      <c r="B186" s="295"/>
      <c r="C186" s="296"/>
      <c r="D186" s="295"/>
      <c r="E186" s="295"/>
      <c r="F186" s="295"/>
      <c r="G186" s="297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33" x14ac:dyDescent="0.2">
      <c r="A187" s="6"/>
      <c r="B187" s="7" t="s">
        <v>1138</v>
      </c>
      <c r="C187" s="213" t="s">
        <v>1138</v>
      </c>
      <c r="D187" s="9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33" x14ac:dyDescent="0.2">
      <c r="C188" s="215"/>
      <c r="D188" s="164"/>
      <c r="AG188" t="s">
        <v>1142</v>
      </c>
    </row>
    <row r="189" spans="1:33" x14ac:dyDescent="0.2">
      <c r="D189" s="164"/>
    </row>
    <row r="190" spans="1:33" x14ac:dyDescent="0.2">
      <c r="D190" s="164"/>
    </row>
    <row r="191" spans="1:33" x14ac:dyDescent="0.2">
      <c r="D191" s="164"/>
    </row>
    <row r="192" spans="1:33" x14ac:dyDescent="0.2">
      <c r="D192" s="164"/>
    </row>
    <row r="193" spans="4:4" x14ac:dyDescent="0.2">
      <c r="D193" s="164"/>
    </row>
    <row r="194" spans="4:4" x14ac:dyDescent="0.2">
      <c r="D194" s="164"/>
    </row>
    <row r="195" spans="4:4" x14ac:dyDescent="0.2">
      <c r="D195" s="164"/>
    </row>
    <row r="196" spans="4:4" x14ac:dyDescent="0.2">
      <c r="D196" s="164"/>
    </row>
    <row r="197" spans="4:4" x14ac:dyDescent="0.2">
      <c r="D197" s="164"/>
    </row>
    <row r="198" spans="4:4" x14ac:dyDescent="0.2">
      <c r="D198" s="164"/>
    </row>
    <row r="199" spans="4:4" x14ac:dyDescent="0.2">
      <c r="D199" s="164"/>
    </row>
    <row r="200" spans="4:4" x14ac:dyDescent="0.2">
      <c r="D200" s="164"/>
    </row>
    <row r="201" spans="4:4" x14ac:dyDescent="0.2">
      <c r="D201" s="164"/>
    </row>
    <row r="202" spans="4:4" x14ac:dyDescent="0.2">
      <c r="D202" s="164"/>
    </row>
    <row r="203" spans="4:4" x14ac:dyDescent="0.2">
      <c r="D203" s="164"/>
    </row>
    <row r="204" spans="4:4" x14ac:dyDescent="0.2">
      <c r="D204" s="164"/>
    </row>
    <row r="205" spans="4:4" x14ac:dyDescent="0.2">
      <c r="D205" s="164"/>
    </row>
    <row r="206" spans="4:4" x14ac:dyDescent="0.2">
      <c r="D206" s="164"/>
    </row>
    <row r="207" spans="4:4" x14ac:dyDescent="0.2">
      <c r="D207" s="164"/>
    </row>
    <row r="208" spans="4:4" x14ac:dyDescent="0.2">
      <c r="D208" s="164"/>
    </row>
    <row r="209" spans="4:4" x14ac:dyDescent="0.2">
      <c r="D209" s="164"/>
    </row>
    <row r="210" spans="4:4" x14ac:dyDescent="0.2">
      <c r="D210" s="164"/>
    </row>
    <row r="211" spans="4:4" x14ac:dyDescent="0.2">
      <c r="D211" s="164"/>
    </row>
    <row r="212" spans="4:4" x14ac:dyDescent="0.2">
      <c r="D212" s="164"/>
    </row>
    <row r="213" spans="4:4" x14ac:dyDescent="0.2">
      <c r="D213" s="164"/>
    </row>
    <row r="214" spans="4:4" x14ac:dyDescent="0.2">
      <c r="D214" s="164"/>
    </row>
    <row r="215" spans="4:4" x14ac:dyDescent="0.2">
      <c r="D215" s="164"/>
    </row>
    <row r="216" spans="4:4" x14ac:dyDescent="0.2">
      <c r="D216" s="164"/>
    </row>
    <row r="217" spans="4:4" x14ac:dyDescent="0.2">
      <c r="D217" s="164"/>
    </row>
    <row r="218" spans="4:4" x14ac:dyDescent="0.2">
      <c r="D218" s="164"/>
    </row>
    <row r="219" spans="4:4" x14ac:dyDescent="0.2">
      <c r="D219" s="164"/>
    </row>
    <row r="220" spans="4:4" x14ac:dyDescent="0.2">
      <c r="D220" s="164"/>
    </row>
    <row r="221" spans="4:4" x14ac:dyDescent="0.2">
      <c r="D221" s="164"/>
    </row>
    <row r="222" spans="4:4" x14ac:dyDescent="0.2">
      <c r="D222" s="164"/>
    </row>
    <row r="223" spans="4:4" x14ac:dyDescent="0.2">
      <c r="D223" s="164"/>
    </row>
    <row r="224" spans="4:4" x14ac:dyDescent="0.2">
      <c r="D224" s="164"/>
    </row>
    <row r="225" spans="4:4" x14ac:dyDescent="0.2">
      <c r="D225" s="164"/>
    </row>
    <row r="226" spans="4:4" x14ac:dyDescent="0.2">
      <c r="D226" s="164"/>
    </row>
    <row r="227" spans="4:4" x14ac:dyDescent="0.2">
      <c r="D227" s="164"/>
    </row>
    <row r="228" spans="4:4" x14ac:dyDescent="0.2">
      <c r="D228" s="164"/>
    </row>
    <row r="229" spans="4:4" x14ac:dyDescent="0.2">
      <c r="D229" s="164"/>
    </row>
    <row r="230" spans="4:4" x14ac:dyDescent="0.2">
      <c r="D230" s="164"/>
    </row>
    <row r="231" spans="4:4" x14ac:dyDescent="0.2">
      <c r="D231" s="164"/>
    </row>
    <row r="232" spans="4:4" x14ac:dyDescent="0.2">
      <c r="D232" s="164"/>
    </row>
    <row r="233" spans="4:4" x14ac:dyDescent="0.2">
      <c r="D233" s="164"/>
    </row>
    <row r="234" spans="4:4" x14ac:dyDescent="0.2">
      <c r="D234" s="164"/>
    </row>
    <row r="235" spans="4:4" x14ac:dyDescent="0.2">
      <c r="D235" s="164"/>
    </row>
    <row r="236" spans="4:4" x14ac:dyDescent="0.2">
      <c r="D236" s="164"/>
    </row>
    <row r="237" spans="4:4" x14ac:dyDescent="0.2">
      <c r="D237" s="164"/>
    </row>
    <row r="238" spans="4:4" x14ac:dyDescent="0.2">
      <c r="D238" s="164"/>
    </row>
    <row r="239" spans="4:4" x14ac:dyDescent="0.2">
      <c r="D239" s="164"/>
    </row>
    <row r="240" spans="4:4" x14ac:dyDescent="0.2">
      <c r="D240" s="164"/>
    </row>
    <row r="241" spans="4:4" x14ac:dyDescent="0.2">
      <c r="D241" s="164"/>
    </row>
    <row r="242" spans="4:4" x14ac:dyDescent="0.2">
      <c r="D242" s="164"/>
    </row>
    <row r="243" spans="4:4" x14ac:dyDescent="0.2">
      <c r="D243" s="164"/>
    </row>
    <row r="244" spans="4:4" x14ac:dyDescent="0.2">
      <c r="D244" s="164"/>
    </row>
    <row r="245" spans="4:4" x14ac:dyDescent="0.2">
      <c r="D245" s="164"/>
    </row>
    <row r="246" spans="4:4" x14ac:dyDescent="0.2">
      <c r="D246" s="164"/>
    </row>
    <row r="247" spans="4:4" x14ac:dyDescent="0.2">
      <c r="D247" s="164"/>
    </row>
    <row r="248" spans="4:4" x14ac:dyDescent="0.2">
      <c r="D248" s="164"/>
    </row>
    <row r="249" spans="4:4" x14ac:dyDescent="0.2">
      <c r="D249" s="164"/>
    </row>
    <row r="250" spans="4:4" x14ac:dyDescent="0.2">
      <c r="D250" s="164"/>
    </row>
    <row r="251" spans="4:4" x14ac:dyDescent="0.2">
      <c r="D251" s="164"/>
    </row>
    <row r="252" spans="4:4" x14ac:dyDescent="0.2">
      <c r="D252" s="164"/>
    </row>
    <row r="253" spans="4:4" x14ac:dyDescent="0.2">
      <c r="D253" s="164"/>
    </row>
    <row r="254" spans="4:4" x14ac:dyDescent="0.2">
      <c r="D254" s="164"/>
    </row>
    <row r="255" spans="4:4" x14ac:dyDescent="0.2">
      <c r="D255" s="164"/>
    </row>
    <row r="256" spans="4:4" x14ac:dyDescent="0.2">
      <c r="D256" s="164"/>
    </row>
    <row r="257" spans="4:4" x14ac:dyDescent="0.2">
      <c r="D257" s="164"/>
    </row>
    <row r="258" spans="4:4" x14ac:dyDescent="0.2">
      <c r="D258" s="164"/>
    </row>
    <row r="259" spans="4:4" x14ac:dyDescent="0.2">
      <c r="D259" s="164"/>
    </row>
    <row r="260" spans="4:4" x14ac:dyDescent="0.2">
      <c r="D260" s="164"/>
    </row>
    <row r="261" spans="4:4" x14ac:dyDescent="0.2">
      <c r="D261" s="164"/>
    </row>
    <row r="262" spans="4:4" x14ac:dyDescent="0.2">
      <c r="D262" s="164"/>
    </row>
    <row r="263" spans="4:4" x14ac:dyDescent="0.2">
      <c r="D263" s="164"/>
    </row>
    <row r="264" spans="4:4" x14ac:dyDescent="0.2">
      <c r="D264" s="164"/>
    </row>
    <row r="265" spans="4:4" x14ac:dyDescent="0.2">
      <c r="D265" s="164"/>
    </row>
    <row r="266" spans="4:4" x14ac:dyDescent="0.2">
      <c r="D266" s="164"/>
    </row>
    <row r="267" spans="4:4" x14ac:dyDescent="0.2">
      <c r="D267" s="164"/>
    </row>
    <row r="268" spans="4:4" x14ac:dyDescent="0.2">
      <c r="D268" s="164"/>
    </row>
    <row r="269" spans="4:4" x14ac:dyDescent="0.2">
      <c r="D269" s="164"/>
    </row>
    <row r="270" spans="4:4" x14ac:dyDescent="0.2">
      <c r="D270" s="164"/>
    </row>
    <row r="271" spans="4:4" x14ac:dyDescent="0.2">
      <c r="D271" s="164"/>
    </row>
    <row r="272" spans="4:4" x14ac:dyDescent="0.2">
      <c r="D272" s="164"/>
    </row>
    <row r="273" spans="4:4" x14ac:dyDescent="0.2">
      <c r="D273" s="164"/>
    </row>
    <row r="274" spans="4:4" x14ac:dyDescent="0.2">
      <c r="D274" s="164"/>
    </row>
    <row r="275" spans="4:4" x14ac:dyDescent="0.2">
      <c r="D275" s="164"/>
    </row>
    <row r="276" spans="4:4" x14ac:dyDescent="0.2">
      <c r="D276" s="164"/>
    </row>
    <row r="277" spans="4:4" x14ac:dyDescent="0.2">
      <c r="D277" s="164"/>
    </row>
    <row r="278" spans="4:4" x14ac:dyDescent="0.2">
      <c r="D278" s="164"/>
    </row>
    <row r="279" spans="4:4" x14ac:dyDescent="0.2">
      <c r="D279" s="164"/>
    </row>
    <row r="280" spans="4:4" x14ac:dyDescent="0.2">
      <c r="D280" s="164"/>
    </row>
    <row r="281" spans="4:4" x14ac:dyDescent="0.2">
      <c r="D281" s="164"/>
    </row>
    <row r="282" spans="4:4" x14ac:dyDescent="0.2">
      <c r="D282" s="164"/>
    </row>
    <row r="283" spans="4:4" x14ac:dyDescent="0.2">
      <c r="D283" s="164"/>
    </row>
    <row r="284" spans="4:4" x14ac:dyDescent="0.2">
      <c r="D284" s="164"/>
    </row>
    <row r="285" spans="4:4" x14ac:dyDescent="0.2">
      <c r="D285" s="164"/>
    </row>
    <row r="286" spans="4:4" x14ac:dyDescent="0.2">
      <c r="D286" s="164"/>
    </row>
    <row r="287" spans="4:4" x14ac:dyDescent="0.2">
      <c r="D287" s="164"/>
    </row>
    <row r="288" spans="4:4" x14ac:dyDescent="0.2">
      <c r="D288" s="164"/>
    </row>
    <row r="289" spans="4:4" x14ac:dyDescent="0.2">
      <c r="D289" s="164"/>
    </row>
    <row r="290" spans="4:4" x14ac:dyDescent="0.2">
      <c r="D290" s="164"/>
    </row>
    <row r="291" spans="4:4" x14ac:dyDescent="0.2">
      <c r="D291" s="164"/>
    </row>
    <row r="292" spans="4:4" x14ac:dyDescent="0.2">
      <c r="D292" s="164"/>
    </row>
    <row r="293" spans="4:4" x14ac:dyDescent="0.2">
      <c r="D293" s="164"/>
    </row>
    <row r="294" spans="4:4" x14ac:dyDescent="0.2">
      <c r="D294" s="164"/>
    </row>
    <row r="295" spans="4:4" x14ac:dyDescent="0.2">
      <c r="D295" s="164"/>
    </row>
    <row r="296" spans="4:4" x14ac:dyDescent="0.2">
      <c r="D296" s="164"/>
    </row>
    <row r="297" spans="4:4" x14ac:dyDescent="0.2">
      <c r="D297" s="164"/>
    </row>
    <row r="298" spans="4:4" x14ac:dyDescent="0.2">
      <c r="D298" s="164"/>
    </row>
    <row r="299" spans="4:4" x14ac:dyDescent="0.2">
      <c r="D299" s="164"/>
    </row>
    <row r="300" spans="4:4" x14ac:dyDescent="0.2">
      <c r="D300" s="164"/>
    </row>
    <row r="301" spans="4:4" x14ac:dyDescent="0.2">
      <c r="D301" s="164"/>
    </row>
    <row r="302" spans="4:4" x14ac:dyDescent="0.2">
      <c r="D302" s="164"/>
    </row>
    <row r="303" spans="4:4" x14ac:dyDescent="0.2">
      <c r="D303" s="164"/>
    </row>
    <row r="304" spans="4:4" x14ac:dyDescent="0.2">
      <c r="D304" s="164"/>
    </row>
    <row r="305" spans="4:4" x14ac:dyDescent="0.2">
      <c r="D305" s="164"/>
    </row>
    <row r="306" spans="4:4" x14ac:dyDescent="0.2">
      <c r="D306" s="164"/>
    </row>
    <row r="307" spans="4:4" x14ac:dyDescent="0.2">
      <c r="D307" s="164"/>
    </row>
    <row r="308" spans="4:4" x14ac:dyDescent="0.2">
      <c r="D308" s="164"/>
    </row>
    <row r="309" spans="4:4" x14ac:dyDescent="0.2">
      <c r="D309" s="164"/>
    </row>
    <row r="310" spans="4:4" x14ac:dyDescent="0.2">
      <c r="D310" s="164"/>
    </row>
    <row r="311" spans="4:4" x14ac:dyDescent="0.2">
      <c r="D311" s="164"/>
    </row>
    <row r="312" spans="4:4" x14ac:dyDescent="0.2">
      <c r="D312" s="164"/>
    </row>
    <row r="313" spans="4:4" x14ac:dyDescent="0.2">
      <c r="D313" s="164"/>
    </row>
    <row r="314" spans="4:4" x14ac:dyDescent="0.2">
      <c r="D314" s="164"/>
    </row>
    <row r="315" spans="4:4" x14ac:dyDescent="0.2">
      <c r="D315" s="164"/>
    </row>
    <row r="316" spans="4:4" x14ac:dyDescent="0.2">
      <c r="D316" s="164"/>
    </row>
    <row r="317" spans="4:4" x14ac:dyDescent="0.2">
      <c r="D317" s="164"/>
    </row>
    <row r="318" spans="4:4" x14ac:dyDescent="0.2">
      <c r="D318" s="164"/>
    </row>
    <row r="319" spans="4:4" x14ac:dyDescent="0.2">
      <c r="D319" s="164"/>
    </row>
    <row r="320" spans="4:4" x14ac:dyDescent="0.2">
      <c r="D320" s="164"/>
    </row>
    <row r="321" spans="4:4" x14ac:dyDescent="0.2">
      <c r="D321" s="164"/>
    </row>
    <row r="322" spans="4:4" x14ac:dyDescent="0.2">
      <c r="D322" s="164"/>
    </row>
    <row r="323" spans="4:4" x14ac:dyDescent="0.2">
      <c r="D323" s="164"/>
    </row>
    <row r="324" spans="4:4" x14ac:dyDescent="0.2">
      <c r="D324" s="164"/>
    </row>
    <row r="325" spans="4:4" x14ac:dyDescent="0.2">
      <c r="D325" s="164"/>
    </row>
    <row r="326" spans="4:4" x14ac:dyDescent="0.2">
      <c r="D326" s="164"/>
    </row>
    <row r="327" spans="4:4" x14ac:dyDescent="0.2">
      <c r="D327" s="164"/>
    </row>
    <row r="328" spans="4:4" x14ac:dyDescent="0.2">
      <c r="D328" s="164"/>
    </row>
    <row r="329" spans="4:4" x14ac:dyDescent="0.2">
      <c r="D329" s="164"/>
    </row>
    <row r="330" spans="4:4" x14ac:dyDescent="0.2">
      <c r="D330" s="164"/>
    </row>
    <row r="331" spans="4:4" x14ac:dyDescent="0.2">
      <c r="D331" s="164"/>
    </row>
    <row r="332" spans="4:4" x14ac:dyDescent="0.2">
      <c r="D332" s="164"/>
    </row>
    <row r="333" spans="4:4" x14ac:dyDescent="0.2">
      <c r="D333" s="164"/>
    </row>
    <row r="334" spans="4:4" x14ac:dyDescent="0.2">
      <c r="D334" s="164"/>
    </row>
    <row r="335" spans="4:4" x14ac:dyDescent="0.2">
      <c r="D335" s="164"/>
    </row>
    <row r="336" spans="4:4" x14ac:dyDescent="0.2">
      <c r="D336" s="164"/>
    </row>
    <row r="337" spans="4:4" x14ac:dyDescent="0.2">
      <c r="D337" s="164"/>
    </row>
    <row r="338" spans="4:4" x14ac:dyDescent="0.2">
      <c r="D338" s="164"/>
    </row>
    <row r="339" spans="4:4" x14ac:dyDescent="0.2">
      <c r="D339" s="164"/>
    </row>
    <row r="340" spans="4:4" x14ac:dyDescent="0.2">
      <c r="D340" s="164"/>
    </row>
    <row r="341" spans="4:4" x14ac:dyDescent="0.2">
      <c r="D341" s="164"/>
    </row>
    <row r="342" spans="4:4" x14ac:dyDescent="0.2">
      <c r="D342" s="164"/>
    </row>
    <row r="343" spans="4:4" x14ac:dyDescent="0.2">
      <c r="D343" s="164"/>
    </row>
    <row r="344" spans="4:4" x14ac:dyDescent="0.2">
      <c r="D344" s="164"/>
    </row>
    <row r="345" spans="4:4" x14ac:dyDescent="0.2">
      <c r="D345" s="164"/>
    </row>
    <row r="346" spans="4:4" x14ac:dyDescent="0.2">
      <c r="D346" s="164"/>
    </row>
    <row r="347" spans="4:4" x14ac:dyDescent="0.2">
      <c r="D347" s="164"/>
    </row>
    <row r="348" spans="4:4" x14ac:dyDescent="0.2">
      <c r="D348" s="164"/>
    </row>
    <row r="349" spans="4:4" x14ac:dyDescent="0.2">
      <c r="D349" s="164"/>
    </row>
    <row r="350" spans="4:4" x14ac:dyDescent="0.2">
      <c r="D350" s="164"/>
    </row>
    <row r="351" spans="4:4" x14ac:dyDescent="0.2">
      <c r="D351" s="164"/>
    </row>
    <row r="352" spans="4:4" x14ac:dyDescent="0.2">
      <c r="D352" s="164"/>
    </row>
    <row r="353" spans="4:4" x14ac:dyDescent="0.2">
      <c r="D353" s="164"/>
    </row>
    <row r="354" spans="4:4" x14ac:dyDescent="0.2">
      <c r="D354" s="164"/>
    </row>
    <row r="355" spans="4:4" x14ac:dyDescent="0.2">
      <c r="D355" s="164"/>
    </row>
    <row r="356" spans="4:4" x14ac:dyDescent="0.2">
      <c r="D356" s="164"/>
    </row>
    <row r="357" spans="4:4" x14ac:dyDescent="0.2">
      <c r="D357" s="164"/>
    </row>
    <row r="358" spans="4:4" x14ac:dyDescent="0.2">
      <c r="D358" s="164"/>
    </row>
    <row r="359" spans="4:4" x14ac:dyDescent="0.2">
      <c r="D359" s="164"/>
    </row>
    <row r="360" spans="4:4" x14ac:dyDescent="0.2">
      <c r="D360" s="164"/>
    </row>
    <row r="361" spans="4:4" x14ac:dyDescent="0.2">
      <c r="D361" s="164"/>
    </row>
    <row r="362" spans="4:4" x14ac:dyDescent="0.2">
      <c r="D362" s="164"/>
    </row>
    <row r="363" spans="4:4" x14ac:dyDescent="0.2">
      <c r="D363" s="164"/>
    </row>
    <row r="364" spans="4:4" x14ac:dyDescent="0.2">
      <c r="D364" s="164"/>
    </row>
    <row r="365" spans="4:4" x14ac:dyDescent="0.2">
      <c r="D365" s="164"/>
    </row>
    <row r="366" spans="4:4" x14ac:dyDescent="0.2">
      <c r="D366" s="164"/>
    </row>
    <row r="367" spans="4:4" x14ac:dyDescent="0.2">
      <c r="D367" s="164"/>
    </row>
    <row r="368" spans="4:4" x14ac:dyDescent="0.2">
      <c r="D368" s="164"/>
    </row>
    <row r="369" spans="4:4" x14ac:dyDescent="0.2">
      <c r="D369" s="164"/>
    </row>
    <row r="370" spans="4:4" x14ac:dyDescent="0.2">
      <c r="D370" s="164"/>
    </row>
    <row r="371" spans="4:4" x14ac:dyDescent="0.2">
      <c r="D371" s="164"/>
    </row>
    <row r="372" spans="4:4" x14ac:dyDescent="0.2">
      <c r="D372" s="164"/>
    </row>
    <row r="373" spans="4:4" x14ac:dyDescent="0.2">
      <c r="D373" s="164"/>
    </row>
    <row r="374" spans="4:4" x14ac:dyDescent="0.2">
      <c r="D374" s="164"/>
    </row>
    <row r="375" spans="4:4" x14ac:dyDescent="0.2">
      <c r="D375" s="164"/>
    </row>
    <row r="376" spans="4:4" x14ac:dyDescent="0.2">
      <c r="D376" s="164"/>
    </row>
    <row r="377" spans="4:4" x14ac:dyDescent="0.2">
      <c r="D377" s="164"/>
    </row>
    <row r="378" spans="4:4" x14ac:dyDescent="0.2">
      <c r="D378" s="164"/>
    </row>
    <row r="379" spans="4:4" x14ac:dyDescent="0.2">
      <c r="D379" s="164"/>
    </row>
    <row r="380" spans="4:4" x14ac:dyDescent="0.2">
      <c r="D380" s="164"/>
    </row>
    <row r="381" spans="4:4" x14ac:dyDescent="0.2">
      <c r="D381" s="164"/>
    </row>
    <row r="382" spans="4:4" x14ac:dyDescent="0.2">
      <c r="D382" s="164"/>
    </row>
    <row r="383" spans="4:4" x14ac:dyDescent="0.2">
      <c r="D383" s="164"/>
    </row>
    <row r="384" spans="4:4" x14ac:dyDescent="0.2">
      <c r="D384" s="164"/>
    </row>
    <row r="385" spans="4:4" x14ac:dyDescent="0.2">
      <c r="D385" s="164"/>
    </row>
    <row r="386" spans="4:4" x14ac:dyDescent="0.2">
      <c r="D386" s="164"/>
    </row>
    <row r="387" spans="4:4" x14ac:dyDescent="0.2">
      <c r="D387" s="164"/>
    </row>
    <row r="388" spans="4:4" x14ac:dyDescent="0.2">
      <c r="D388" s="164"/>
    </row>
    <row r="389" spans="4:4" x14ac:dyDescent="0.2">
      <c r="D389" s="164"/>
    </row>
    <row r="390" spans="4:4" x14ac:dyDescent="0.2">
      <c r="D390" s="164"/>
    </row>
    <row r="391" spans="4:4" x14ac:dyDescent="0.2">
      <c r="D391" s="164"/>
    </row>
    <row r="392" spans="4:4" x14ac:dyDescent="0.2">
      <c r="D392" s="164"/>
    </row>
    <row r="393" spans="4:4" x14ac:dyDescent="0.2">
      <c r="D393" s="164"/>
    </row>
    <row r="394" spans="4:4" x14ac:dyDescent="0.2">
      <c r="D394" s="164"/>
    </row>
    <row r="395" spans="4:4" x14ac:dyDescent="0.2">
      <c r="D395" s="164"/>
    </row>
    <row r="396" spans="4:4" x14ac:dyDescent="0.2">
      <c r="D396" s="164"/>
    </row>
    <row r="397" spans="4:4" x14ac:dyDescent="0.2">
      <c r="D397" s="164"/>
    </row>
    <row r="398" spans="4:4" x14ac:dyDescent="0.2">
      <c r="D398" s="164"/>
    </row>
    <row r="399" spans="4:4" x14ac:dyDescent="0.2">
      <c r="D399" s="164"/>
    </row>
    <row r="400" spans="4:4" x14ac:dyDescent="0.2">
      <c r="D400" s="164"/>
    </row>
    <row r="401" spans="4:4" x14ac:dyDescent="0.2">
      <c r="D401" s="164"/>
    </row>
    <row r="402" spans="4:4" x14ac:dyDescent="0.2">
      <c r="D402" s="164"/>
    </row>
    <row r="403" spans="4:4" x14ac:dyDescent="0.2">
      <c r="D403" s="164"/>
    </row>
    <row r="404" spans="4:4" x14ac:dyDescent="0.2">
      <c r="D404" s="164"/>
    </row>
    <row r="405" spans="4:4" x14ac:dyDescent="0.2">
      <c r="D405" s="164"/>
    </row>
    <row r="406" spans="4:4" x14ac:dyDescent="0.2">
      <c r="D406" s="164"/>
    </row>
    <row r="407" spans="4:4" x14ac:dyDescent="0.2">
      <c r="D407" s="164"/>
    </row>
    <row r="408" spans="4:4" x14ac:dyDescent="0.2">
      <c r="D408" s="164"/>
    </row>
    <row r="409" spans="4:4" x14ac:dyDescent="0.2">
      <c r="D409" s="164"/>
    </row>
    <row r="410" spans="4:4" x14ac:dyDescent="0.2">
      <c r="D410" s="164"/>
    </row>
    <row r="411" spans="4:4" x14ac:dyDescent="0.2">
      <c r="D411" s="164"/>
    </row>
    <row r="412" spans="4:4" x14ac:dyDescent="0.2">
      <c r="D412" s="164"/>
    </row>
    <row r="413" spans="4:4" x14ac:dyDescent="0.2">
      <c r="D413" s="164"/>
    </row>
    <row r="414" spans="4:4" x14ac:dyDescent="0.2">
      <c r="D414" s="164"/>
    </row>
    <row r="415" spans="4:4" x14ac:dyDescent="0.2">
      <c r="D415" s="164"/>
    </row>
    <row r="416" spans="4:4" x14ac:dyDescent="0.2">
      <c r="D416" s="164"/>
    </row>
    <row r="417" spans="4:4" x14ac:dyDescent="0.2">
      <c r="D417" s="164"/>
    </row>
    <row r="418" spans="4:4" x14ac:dyDescent="0.2">
      <c r="D418" s="164"/>
    </row>
    <row r="419" spans="4:4" x14ac:dyDescent="0.2">
      <c r="D419" s="164"/>
    </row>
    <row r="420" spans="4:4" x14ac:dyDescent="0.2">
      <c r="D420" s="164"/>
    </row>
    <row r="421" spans="4:4" x14ac:dyDescent="0.2">
      <c r="D421" s="164"/>
    </row>
    <row r="422" spans="4:4" x14ac:dyDescent="0.2">
      <c r="D422" s="164"/>
    </row>
    <row r="423" spans="4:4" x14ac:dyDescent="0.2">
      <c r="D423" s="164"/>
    </row>
    <row r="424" spans="4:4" x14ac:dyDescent="0.2">
      <c r="D424" s="164"/>
    </row>
    <row r="425" spans="4:4" x14ac:dyDescent="0.2">
      <c r="D425" s="164"/>
    </row>
    <row r="426" spans="4:4" x14ac:dyDescent="0.2">
      <c r="D426" s="164"/>
    </row>
    <row r="427" spans="4:4" x14ac:dyDescent="0.2">
      <c r="D427" s="164"/>
    </row>
    <row r="428" spans="4:4" x14ac:dyDescent="0.2">
      <c r="D428" s="164"/>
    </row>
    <row r="429" spans="4:4" x14ac:dyDescent="0.2">
      <c r="D429" s="164"/>
    </row>
    <row r="430" spans="4:4" x14ac:dyDescent="0.2">
      <c r="D430" s="164"/>
    </row>
    <row r="431" spans="4:4" x14ac:dyDescent="0.2">
      <c r="D431" s="164"/>
    </row>
    <row r="432" spans="4:4" x14ac:dyDescent="0.2">
      <c r="D432" s="164"/>
    </row>
    <row r="433" spans="4:4" x14ac:dyDescent="0.2">
      <c r="D433" s="164"/>
    </row>
    <row r="434" spans="4:4" x14ac:dyDescent="0.2">
      <c r="D434" s="164"/>
    </row>
    <row r="435" spans="4:4" x14ac:dyDescent="0.2">
      <c r="D435" s="164"/>
    </row>
    <row r="436" spans="4:4" x14ac:dyDescent="0.2">
      <c r="D436" s="164"/>
    </row>
    <row r="437" spans="4:4" x14ac:dyDescent="0.2">
      <c r="D437" s="164"/>
    </row>
    <row r="438" spans="4:4" x14ac:dyDescent="0.2">
      <c r="D438" s="164"/>
    </row>
    <row r="439" spans="4:4" x14ac:dyDescent="0.2">
      <c r="D439" s="164"/>
    </row>
    <row r="440" spans="4:4" x14ac:dyDescent="0.2">
      <c r="D440" s="164"/>
    </row>
    <row r="441" spans="4:4" x14ac:dyDescent="0.2">
      <c r="D441" s="164"/>
    </row>
    <row r="442" spans="4:4" x14ac:dyDescent="0.2">
      <c r="D442" s="164"/>
    </row>
    <row r="443" spans="4:4" x14ac:dyDescent="0.2">
      <c r="D443" s="164"/>
    </row>
    <row r="444" spans="4:4" x14ac:dyDescent="0.2">
      <c r="D444" s="164"/>
    </row>
    <row r="445" spans="4:4" x14ac:dyDescent="0.2">
      <c r="D445" s="164"/>
    </row>
    <row r="446" spans="4:4" x14ac:dyDescent="0.2">
      <c r="D446" s="164"/>
    </row>
    <row r="447" spans="4:4" x14ac:dyDescent="0.2">
      <c r="D447" s="164"/>
    </row>
    <row r="448" spans="4:4" x14ac:dyDescent="0.2">
      <c r="D448" s="164"/>
    </row>
    <row r="449" spans="4:4" x14ac:dyDescent="0.2">
      <c r="D449" s="164"/>
    </row>
    <row r="450" spans="4:4" x14ac:dyDescent="0.2">
      <c r="D450" s="164"/>
    </row>
    <row r="451" spans="4:4" x14ac:dyDescent="0.2">
      <c r="D451" s="164"/>
    </row>
    <row r="452" spans="4:4" x14ac:dyDescent="0.2">
      <c r="D452" s="164"/>
    </row>
    <row r="453" spans="4:4" x14ac:dyDescent="0.2">
      <c r="D453" s="164"/>
    </row>
    <row r="454" spans="4:4" x14ac:dyDescent="0.2">
      <c r="D454" s="164"/>
    </row>
    <row r="455" spans="4:4" x14ac:dyDescent="0.2">
      <c r="D455" s="164"/>
    </row>
    <row r="456" spans="4:4" x14ac:dyDescent="0.2">
      <c r="D456" s="164"/>
    </row>
    <row r="457" spans="4:4" x14ac:dyDescent="0.2">
      <c r="D457" s="164"/>
    </row>
    <row r="458" spans="4:4" x14ac:dyDescent="0.2">
      <c r="D458" s="164"/>
    </row>
    <row r="459" spans="4:4" x14ac:dyDescent="0.2">
      <c r="D459" s="164"/>
    </row>
    <row r="460" spans="4:4" x14ac:dyDescent="0.2">
      <c r="D460" s="164"/>
    </row>
    <row r="461" spans="4:4" x14ac:dyDescent="0.2">
      <c r="D461" s="164"/>
    </row>
    <row r="462" spans="4:4" x14ac:dyDescent="0.2">
      <c r="D462" s="164"/>
    </row>
    <row r="463" spans="4:4" x14ac:dyDescent="0.2">
      <c r="D463" s="164"/>
    </row>
    <row r="464" spans="4:4" x14ac:dyDescent="0.2">
      <c r="D464" s="164"/>
    </row>
    <row r="465" spans="4:4" x14ac:dyDescent="0.2">
      <c r="D465" s="164"/>
    </row>
    <row r="466" spans="4:4" x14ac:dyDescent="0.2">
      <c r="D466" s="164"/>
    </row>
    <row r="467" spans="4:4" x14ac:dyDescent="0.2">
      <c r="D467" s="164"/>
    </row>
    <row r="468" spans="4:4" x14ac:dyDescent="0.2">
      <c r="D468" s="164"/>
    </row>
    <row r="469" spans="4:4" x14ac:dyDescent="0.2">
      <c r="D469" s="164"/>
    </row>
    <row r="470" spans="4:4" x14ac:dyDescent="0.2">
      <c r="D470" s="164"/>
    </row>
    <row r="471" spans="4:4" x14ac:dyDescent="0.2">
      <c r="D471" s="164"/>
    </row>
    <row r="472" spans="4:4" x14ac:dyDescent="0.2">
      <c r="D472" s="164"/>
    </row>
    <row r="473" spans="4:4" x14ac:dyDescent="0.2">
      <c r="D473" s="164"/>
    </row>
    <row r="474" spans="4:4" x14ac:dyDescent="0.2">
      <c r="D474" s="164"/>
    </row>
    <row r="475" spans="4:4" x14ac:dyDescent="0.2">
      <c r="D475" s="164"/>
    </row>
    <row r="476" spans="4:4" x14ac:dyDescent="0.2">
      <c r="D476" s="164"/>
    </row>
    <row r="477" spans="4:4" x14ac:dyDescent="0.2">
      <c r="D477" s="164"/>
    </row>
    <row r="478" spans="4:4" x14ac:dyDescent="0.2">
      <c r="D478" s="164"/>
    </row>
    <row r="479" spans="4:4" x14ac:dyDescent="0.2">
      <c r="D479" s="164"/>
    </row>
    <row r="480" spans="4:4" x14ac:dyDescent="0.2">
      <c r="D480" s="164"/>
    </row>
    <row r="481" spans="4:4" x14ac:dyDescent="0.2">
      <c r="D481" s="164"/>
    </row>
    <row r="482" spans="4:4" x14ac:dyDescent="0.2">
      <c r="D482" s="164"/>
    </row>
    <row r="483" spans="4:4" x14ac:dyDescent="0.2">
      <c r="D483" s="164"/>
    </row>
    <row r="484" spans="4:4" x14ac:dyDescent="0.2">
      <c r="D484" s="164"/>
    </row>
    <row r="485" spans="4:4" x14ac:dyDescent="0.2">
      <c r="D485" s="164"/>
    </row>
    <row r="486" spans="4:4" x14ac:dyDescent="0.2">
      <c r="D486" s="164"/>
    </row>
    <row r="487" spans="4:4" x14ac:dyDescent="0.2">
      <c r="D487" s="164"/>
    </row>
    <row r="488" spans="4:4" x14ac:dyDescent="0.2">
      <c r="D488" s="164"/>
    </row>
    <row r="489" spans="4:4" x14ac:dyDescent="0.2">
      <c r="D489" s="164"/>
    </row>
    <row r="490" spans="4:4" x14ac:dyDescent="0.2">
      <c r="D490" s="164"/>
    </row>
    <row r="491" spans="4:4" x14ac:dyDescent="0.2">
      <c r="D491" s="164"/>
    </row>
    <row r="492" spans="4:4" x14ac:dyDescent="0.2">
      <c r="D492" s="164"/>
    </row>
    <row r="493" spans="4:4" x14ac:dyDescent="0.2">
      <c r="D493" s="164"/>
    </row>
    <row r="494" spans="4:4" x14ac:dyDescent="0.2">
      <c r="D494" s="164"/>
    </row>
    <row r="495" spans="4:4" x14ac:dyDescent="0.2">
      <c r="D495" s="164"/>
    </row>
    <row r="496" spans="4:4" x14ac:dyDescent="0.2">
      <c r="D496" s="164"/>
    </row>
    <row r="497" spans="4:4" x14ac:dyDescent="0.2">
      <c r="D497" s="164"/>
    </row>
    <row r="498" spans="4:4" x14ac:dyDescent="0.2">
      <c r="D498" s="164"/>
    </row>
    <row r="499" spans="4:4" x14ac:dyDescent="0.2">
      <c r="D499" s="164"/>
    </row>
    <row r="500" spans="4:4" x14ac:dyDescent="0.2">
      <c r="D500" s="164"/>
    </row>
    <row r="501" spans="4:4" x14ac:dyDescent="0.2">
      <c r="D501" s="164"/>
    </row>
    <row r="502" spans="4:4" x14ac:dyDescent="0.2">
      <c r="D502" s="164"/>
    </row>
    <row r="503" spans="4:4" x14ac:dyDescent="0.2">
      <c r="D503" s="164"/>
    </row>
    <row r="504" spans="4:4" x14ac:dyDescent="0.2">
      <c r="D504" s="164"/>
    </row>
    <row r="505" spans="4:4" x14ac:dyDescent="0.2">
      <c r="D505" s="164"/>
    </row>
    <row r="506" spans="4:4" x14ac:dyDescent="0.2">
      <c r="D506" s="164"/>
    </row>
    <row r="507" spans="4:4" x14ac:dyDescent="0.2">
      <c r="D507" s="164"/>
    </row>
    <row r="508" spans="4:4" x14ac:dyDescent="0.2">
      <c r="D508" s="164"/>
    </row>
    <row r="509" spans="4:4" x14ac:dyDescent="0.2">
      <c r="D509" s="164"/>
    </row>
    <row r="510" spans="4:4" x14ac:dyDescent="0.2">
      <c r="D510" s="164"/>
    </row>
    <row r="511" spans="4:4" x14ac:dyDescent="0.2">
      <c r="D511" s="164"/>
    </row>
    <row r="512" spans="4:4" x14ac:dyDescent="0.2">
      <c r="D512" s="164"/>
    </row>
    <row r="513" spans="4:4" x14ac:dyDescent="0.2">
      <c r="D513" s="164"/>
    </row>
    <row r="514" spans="4:4" x14ac:dyDescent="0.2">
      <c r="D514" s="164"/>
    </row>
    <row r="515" spans="4:4" x14ac:dyDescent="0.2">
      <c r="D515" s="164"/>
    </row>
    <row r="516" spans="4:4" x14ac:dyDescent="0.2">
      <c r="D516" s="164"/>
    </row>
    <row r="517" spans="4:4" x14ac:dyDescent="0.2">
      <c r="D517" s="164"/>
    </row>
    <row r="518" spans="4:4" x14ac:dyDescent="0.2">
      <c r="D518" s="164"/>
    </row>
    <row r="519" spans="4:4" x14ac:dyDescent="0.2">
      <c r="D519" s="164"/>
    </row>
    <row r="520" spans="4:4" x14ac:dyDescent="0.2">
      <c r="D520" s="164"/>
    </row>
    <row r="521" spans="4:4" x14ac:dyDescent="0.2">
      <c r="D521" s="164"/>
    </row>
    <row r="522" spans="4:4" x14ac:dyDescent="0.2">
      <c r="D522" s="164"/>
    </row>
    <row r="523" spans="4:4" x14ac:dyDescent="0.2">
      <c r="D523" s="164"/>
    </row>
    <row r="524" spans="4:4" x14ac:dyDescent="0.2">
      <c r="D524" s="164"/>
    </row>
    <row r="525" spans="4:4" x14ac:dyDescent="0.2">
      <c r="D525" s="164"/>
    </row>
    <row r="526" spans="4:4" x14ac:dyDescent="0.2">
      <c r="D526" s="164"/>
    </row>
    <row r="527" spans="4:4" x14ac:dyDescent="0.2">
      <c r="D527" s="164"/>
    </row>
    <row r="528" spans="4:4" x14ac:dyDescent="0.2">
      <c r="D528" s="164"/>
    </row>
    <row r="529" spans="4:4" x14ac:dyDescent="0.2">
      <c r="D529" s="164"/>
    </row>
    <row r="530" spans="4:4" x14ac:dyDescent="0.2">
      <c r="D530" s="164"/>
    </row>
    <row r="531" spans="4:4" x14ac:dyDescent="0.2">
      <c r="D531" s="164"/>
    </row>
    <row r="532" spans="4:4" x14ac:dyDescent="0.2">
      <c r="D532" s="164"/>
    </row>
    <row r="533" spans="4:4" x14ac:dyDescent="0.2">
      <c r="D533" s="164"/>
    </row>
    <row r="534" spans="4:4" x14ac:dyDescent="0.2">
      <c r="D534" s="164"/>
    </row>
    <row r="535" spans="4:4" x14ac:dyDescent="0.2">
      <c r="D535" s="164"/>
    </row>
    <row r="536" spans="4:4" x14ac:dyDescent="0.2">
      <c r="D536" s="164"/>
    </row>
    <row r="537" spans="4:4" x14ac:dyDescent="0.2">
      <c r="D537" s="164"/>
    </row>
    <row r="538" spans="4:4" x14ac:dyDescent="0.2">
      <c r="D538" s="164"/>
    </row>
    <row r="539" spans="4:4" x14ac:dyDescent="0.2">
      <c r="D539" s="164"/>
    </row>
    <row r="540" spans="4:4" x14ac:dyDescent="0.2">
      <c r="D540" s="164"/>
    </row>
    <row r="541" spans="4:4" x14ac:dyDescent="0.2">
      <c r="D541" s="164"/>
    </row>
    <row r="542" spans="4:4" x14ac:dyDescent="0.2">
      <c r="D542" s="164"/>
    </row>
    <row r="543" spans="4:4" x14ac:dyDescent="0.2">
      <c r="D543" s="164"/>
    </row>
    <row r="544" spans="4:4" x14ac:dyDescent="0.2">
      <c r="D544" s="164"/>
    </row>
    <row r="545" spans="4:4" x14ac:dyDescent="0.2">
      <c r="D545" s="164"/>
    </row>
    <row r="546" spans="4:4" x14ac:dyDescent="0.2">
      <c r="D546" s="164"/>
    </row>
    <row r="547" spans="4:4" x14ac:dyDescent="0.2">
      <c r="D547" s="164"/>
    </row>
    <row r="548" spans="4:4" x14ac:dyDescent="0.2">
      <c r="D548" s="164"/>
    </row>
    <row r="549" spans="4:4" x14ac:dyDescent="0.2">
      <c r="D549" s="164"/>
    </row>
    <row r="550" spans="4:4" x14ac:dyDescent="0.2">
      <c r="D550" s="164"/>
    </row>
    <row r="551" spans="4:4" x14ac:dyDescent="0.2">
      <c r="D551" s="164"/>
    </row>
    <row r="552" spans="4:4" x14ac:dyDescent="0.2">
      <c r="D552" s="164"/>
    </row>
    <row r="553" spans="4:4" x14ac:dyDescent="0.2">
      <c r="D553" s="164"/>
    </row>
    <row r="554" spans="4:4" x14ac:dyDescent="0.2">
      <c r="D554" s="164"/>
    </row>
    <row r="555" spans="4:4" x14ac:dyDescent="0.2">
      <c r="D555" s="164"/>
    </row>
    <row r="556" spans="4:4" x14ac:dyDescent="0.2">
      <c r="D556" s="164"/>
    </row>
    <row r="557" spans="4:4" x14ac:dyDescent="0.2">
      <c r="D557" s="164"/>
    </row>
    <row r="558" spans="4:4" x14ac:dyDescent="0.2">
      <c r="D558" s="164"/>
    </row>
    <row r="559" spans="4:4" x14ac:dyDescent="0.2">
      <c r="D559" s="164"/>
    </row>
    <row r="560" spans="4:4" x14ac:dyDescent="0.2">
      <c r="D560" s="164"/>
    </row>
    <row r="561" spans="4:4" x14ac:dyDescent="0.2">
      <c r="D561" s="164"/>
    </row>
    <row r="562" spans="4:4" x14ac:dyDescent="0.2">
      <c r="D562" s="164"/>
    </row>
    <row r="563" spans="4:4" x14ac:dyDescent="0.2">
      <c r="D563" s="164"/>
    </row>
    <row r="564" spans="4:4" x14ac:dyDescent="0.2">
      <c r="D564" s="164"/>
    </row>
    <row r="565" spans="4:4" x14ac:dyDescent="0.2">
      <c r="D565" s="164"/>
    </row>
    <row r="566" spans="4:4" x14ac:dyDescent="0.2">
      <c r="D566" s="164"/>
    </row>
    <row r="567" spans="4:4" x14ac:dyDescent="0.2">
      <c r="D567" s="164"/>
    </row>
    <row r="568" spans="4:4" x14ac:dyDescent="0.2">
      <c r="D568" s="164"/>
    </row>
    <row r="569" spans="4:4" x14ac:dyDescent="0.2">
      <c r="D569" s="164"/>
    </row>
    <row r="570" spans="4:4" x14ac:dyDescent="0.2">
      <c r="D570" s="164"/>
    </row>
    <row r="571" spans="4:4" x14ac:dyDescent="0.2">
      <c r="D571" s="164"/>
    </row>
    <row r="572" spans="4:4" x14ac:dyDescent="0.2">
      <c r="D572" s="164"/>
    </row>
    <row r="573" spans="4:4" x14ac:dyDescent="0.2">
      <c r="D573" s="164"/>
    </row>
    <row r="574" spans="4:4" x14ac:dyDescent="0.2">
      <c r="D574" s="164"/>
    </row>
    <row r="575" spans="4:4" x14ac:dyDescent="0.2">
      <c r="D575" s="164"/>
    </row>
    <row r="576" spans="4:4" x14ac:dyDescent="0.2">
      <c r="D576" s="164"/>
    </row>
    <row r="577" spans="4:4" x14ac:dyDescent="0.2">
      <c r="D577" s="164"/>
    </row>
    <row r="578" spans="4:4" x14ac:dyDescent="0.2">
      <c r="D578" s="164"/>
    </row>
    <row r="579" spans="4:4" x14ac:dyDescent="0.2">
      <c r="D579" s="164"/>
    </row>
    <row r="580" spans="4:4" x14ac:dyDescent="0.2">
      <c r="D580" s="164"/>
    </row>
    <row r="581" spans="4:4" x14ac:dyDescent="0.2">
      <c r="D581" s="164"/>
    </row>
    <row r="582" spans="4:4" x14ac:dyDescent="0.2">
      <c r="D582" s="164"/>
    </row>
    <row r="583" spans="4:4" x14ac:dyDescent="0.2">
      <c r="D583" s="164"/>
    </row>
    <row r="584" spans="4:4" x14ac:dyDescent="0.2">
      <c r="D584" s="164"/>
    </row>
    <row r="585" spans="4:4" x14ac:dyDescent="0.2">
      <c r="D585" s="164"/>
    </row>
    <row r="586" spans="4:4" x14ac:dyDescent="0.2">
      <c r="D586" s="164"/>
    </row>
    <row r="587" spans="4:4" x14ac:dyDescent="0.2">
      <c r="D587" s="164"/>
    </row>
    <row r="588" spans="4:4" x14ac:dyDescent="0.2">
      <c r="D588" s="164"/>
    </row>
    <row r="589" spans="4:4" x14ac:dyDescent="0.2">
      <c r="D589" s="164"/>
    </row>
    <row r="590" spans="4:4" x14ac:dyDescent="0.2">
      <c r="D590" s="164"/>
    </row>
    <row r="591" spans="4:4" x14ac:dyDescent="0.2">
      <c r="D591" s="164"/>
    </row>
    <row r="592" spans="4:4" x14ac:dyDescent="0.2">
      <c r="D592" s="164"/>
    </row>
    <row r="593" spans="4:4" x14ac:dyDescent="0.2">
      <c r="D593" s="164"/>
    </row>
    <row r="594" spans="4:4" x14ac:dyDescent="0.2">
      <c r="D594" s="164"/>
    </row>
    <row r="595" spans="4:4" x14ac:dyDescent="0.2">
      <c r="D595" s="164"/>
    </row>
    <row r="596" spans="4:4" x14ac:dyDescent="0.2">
      <c r="D596" s="164"/>
    </row>
    <row r="597" spans="4:4" x14ac:dyDescent="0.2">
      <c r="D597" s="164"/>
    </row>
    <row r="598" spans="4:4" x14ac:dyDescent="0.2">
      <c r="D598" s="164"/>
    </row>
    <row r="599" spans="4:4" x14ac:dyDescent="0.2">
      <c r="D599" s="164"/>
    </row>
    <row r="600" spans="4:4" x14ac:dyDescent="0.2">
      <c r="D600" s="164"/>
    </row>
    <row r="601" spans="4:4" x14ac:dyDescent="0.2">
      <c r="D601" s="164"/>
    </row>
    <row r="602" spans="4:4" x14ac:dyDescent="0.2">
      <c r="D602" s="164"/>
    </row>
    <row r="603" spans="4:4" x14ac:dyDescent="0.2">
      <c r="D603" s="164"/>
    </row>
    <row r="604" spans="4:4" x14ac:dyDescent="0.2">
      <c r="D604" s="164"/>
    </row>
    <row r="605" spans="4:4" x14ac:dyDescent="0.2">
      <c r="D605" s="164"/>
    </row>
    <row r="606" spans="4:4" x14ac:dyDescent="0.2">
      <c r="D606" s="164"/>
    </row>
    <row r="607" spans="4:4" x14ac:dyDescent="0.2">
      <c r="D607" s="164"/>
    </row>
    <row r="608" spans="4:4" x14ac:dyDescent="0.2">
      <c r="D608" s="164"/>
    </row>
    <row r="609" spans="4:4" x14ac:dyDescent="0.2">
      <c r="D609" s="164"/>
    </row>
    <row r="610" spans="4:4" x14ac:dyDescent="0.2">
      <c r="D610" s="164"/>
    </row>
    <row r="611" spans="4:4" x14ac:dyDescent="0.2">
      <c r="D611" s="164"/>
    </row>
    <row r="612" spans="4:4" x14ac:dyDescent="0.2">
      <c r="D612" s="164"/>
    </row>
    <row r="613" spans="4:4" x14ac:dyDescent="0.2">
      <c r="D613" s="164"/>
    </row>
    <row r="614" spans="4:4" x14ac:dyDescent="0.2">
      <c r="D614" s="164"/>
    </row>
    <row r="615" spans="4:4" x14ac:dyDescent="0.2">
      <c r="D615" s="164"/>
    </row>
    <row r="616" spans="4:4" x14ac:dyDescent="0.2">
      <c r="D616" s="164"/>
    </row>
    <row r="617" spans="4:4" x14ac:dyDescent="0.2">
      <c r="D617" s="164"/>
    </row>
    <row r="618" spans="4:4" x14ac:dyDescent="0.2">
      <c r="D618" s="164"/>
    </row>
    <row r="619" spans="4:4" x14ac:dyDescent="0.2">
      <c r="D619" s="164"/>
    </row>
    <row r="620" spans="4:4" x14ac:dyDescent="0.2">
      <c r="D620" s="164"/>
    </row>
    <row r="621" spans="4:4" x14ac:dyDescent="0.2">
      <c r="D621" s="164"/>
    </row>
    <row r="622" spans="4:4" x14ac:dyDescent="0.2">
      <c r="D622" s="164"/>
    </row>
    <row r="623" spans="4:4" x14ac:dyDescent="0.2">
      <c r="D623" s="164"/>
    </row>
    <row r="624" spans="4:4" x14ac:dyDescent="0.2">
      <c r="D624" s="164"/>
    </row>
    <row r="625" spans="4:4" x14ac:dyDescent="0.2">
      <c r="D625" s="164"/>
    </row>
    <row r="626" spans="4:4" x14ac:dyDescent="0.2">
      <c r="D626" s="164"/>
    </row>
    <row r="627" spans="4:4" x14ac:dyDescent="0.2">
      <c r="D627" s="164"/>
    </row>
    <row r="628" spans="4:4" x14ac:dyDescent="0.2">
      <c r="D628" s="164"/>
    </row>
    <row r="629" spans="4:4" x14ac:dyDescent="0.2">
      <c r="D629" s="164"/>
    </row>
    <row r="630" spans="4:4" x14ac:dyDescent="0.2">
      <c r="D630" s="164"/>
    </row>
    <row r="631" spans="4:4" x14ac:dyDescent="0.2">
      <c r="D631" s="164"/>
    </row>
    <row r="632" spans="4:4" x14ac:dyDescent="0.2">
      <c r="D632" s="164"/>
    </row>
    <row r="633" spans="4:4" x14ac:dyDescent="0.2">
      <c r="D633" s="164"/>
    </row>
    <row r="634" spans="4:4" x14ac:dyDescent="0.2">
      <c r="D634" s="164"/>
    </row>
    <row r="635" spans="4:4" x14ac:dyDescent="0.2">
      <c r="D635" s="164"/>
    </row>
    <row r="636" spans="4:4" x14ac:dyDescent="0.2">
      <c r="D636" s="164"/>
    </row>
    <row r="637" spans="4:4" x14ac:dyDescent="0.2">
      <c r="D637" s="164"/>
    </row>
    <row r="638" spans="4:4" x14ac:dyDescent="0.2">
      <c r="D638" s="164"/>
    </row>
    <row r="639" spans="4:4" x14ac:dyDescent="0.2">
      <c r="D639" s="164"/>
    </row>
    <row r="640" spans="4:4" x14ac:dyDescent="0.2">
      <c r="D640" s="164"/>
    </row>
    <row r="641" spans="4:4" x14ac:dyDescent="0.2">
      <c r="D641" s="164"/>
    </row>
    <row r="642" spans="4:4" x14ac:dyDescent="0.2">
      <c r="D642" s="164"/>
    </row>
    <row r="643" spans="4:4" x14ac:dyDescent="0.2">
      <c r="D643" s="164"/>
    </row>
    <row r="644" spans="4:4" x14ac:dyDescent="0.2">
      <c r="D644" s="164"/>
    </row>
    <row r="645" spans="4:4" x14ac:dyDescent="0.2">
      <c r="D645" s="164"/>
    </row>
    <row r="646" spans="4:4" x14ac:dyDescent="0.2">
      <c r="D646" s="164"/>
    </row>
    <row r="647" spans="4:4" x14ac:dyDescent="0.2">
      <c r="D647" s="164"/>
    </row>
    <row r="648" spans="4:4" x14ac:dyDescent="0.2">
      <c r="D648" s="164"/>
    </row>
    <row r="649" spans="4:4" x14ac:dyDescent="0.2">
      <c r="D649" s="164"/>
    </row>
    <row r="650" spans="4:4" x14ac:dyDescent="0.2">
      <c r="D650" s="164"/>
    </row>
    <row r="651" spans="4:4" x14ac:dyDescent="0.2">
      <c r="D651" s="164"/>
    </row>
    <row r="652" spans="4:4" x14ac:dyDescent="0.2">
      <c r="D652" s="164"/>
    </row>
    <row r="653" spans="4:4" x14ac:dyDescent="0.2">
      <c r="D653" s="164"/>
    </row>
    <row r="654" spans="4:4" x14ac:dyDescent="0.2">
      <c r="D654" s="164"/>
    </row>
    <row r="655" spans="4:4" x14ac:dyDescent="0.2">
      <c r="D655" s="164"/>
    </row>
    <row r="656" spans="4:4" x14ac:dyDescent="0.2">
      <c r="D656" s="164"/>
    </row>
    <row r="657" spans="4:4" x14ac:dyDescent="0.2">
      <c r="D657" s="164"/>
    </row>
    <row r="658" spans="4:4" x14ac:dyDescent="0.2">
      <c r="D658" s="164"/>
    </row>
    <row r="659" spans="4:4" x14ac:dyDescent="0.2">
      <c r="D659" s="164"/>
    </row>
    <row r="660" spans="4:4" x14ac:dyDescent="0.2">
      <c r="D660" s="164"/>
    </row>
    <row r="661" spans="4:4" x14ac:dyDescent="0.2">
      <c r="D661" s="164"/>
    </row>
    <row r="662" spans="4:4" x14ac:dyDescent="0.2">
      <c r="D662" s="164"/>
    </row>
    <row r="663" spans="4:4" x14ac:dyDescent="0.2">
      <c r="D663" s="164"/>
    </row>
    <row r="664" spans="4:4" x14ac:dyDescent="0.2">
      <c r="D664" s="164"/>
    </row>
    <row r="665" spans="4:4" x14ac:dyDescent="0.2">
      <c r="D665" s="164"/>
    </row>
    <row r="666" spans="4:4" x14ac:dyDescent="0.2">
      <c r="D666" s="164"/>
    </row>
    <row r="667" spans="4:4" x14ac:dyDescent="0.2">
      <c r="D667" s="164"/>
    </row>
    <row r="668" spans="4:4" x14ac:dyDescent="0.2">
      <c r="D668" s="164"/>
    </row>
    <row r="669" spans="4:4" x14ac:dyDescent="0.2">
      <c r="D669" s="164"/>
    </row>
    <row r="670" spans="4:4" x14ac:dyDescent="0.2">
      <c r="D670" s="164"/>
    </row>
    <row r="671" spans="4:4" x14ac:dyDescent="0.2">
      <c r="D671" s="164"/>
    </row>
    <row r="672" spans="4:4" x14ac:dyDescent="0.2">
      <c r="D672" s="164"/>
    </row>
    <row r="673" spans="4:4" x14ac:dyDescent="0.2">
      <c r="D673" s="164"/>
    </row>
    <row r="674" spans="4:4" x14ac:dyDescent="0.2">
      <c r="D674" s="164"/>
    </row>
    <row r="675" spans="4:4" x14ac:dyDescent="0.2">
      <c r="D675" s="164"/>
    </row>
    <row r="676" spans="4:4" x14ac:dyDescent="0.2">
      <c r="D676" s="164"/>
    </row>
    <row r="677" spans="4:4" x14ac:dyDescent="0.2">
      <c r="D677" s="164"/>
    </row>
    <row r="678" spans="4:4" x14ac:dyDescent="0.2">
      <c r="D678" s="164"/>
    </row>
    <row r="679" spans="4:4" x14ac:dyDescent="0.2">
      <c r="D679" s="164"/>
    </row>
    <row r="680" spans="4:4" x14ac:dyDescent="0.2">
      <c r="D680" s="164"/>
    </row>
    <row r="681" spans="4:4" x14ac:dyDescent="0.2">
      <c r="D681" s="164"/>
    </row>
    <row r="682" spans="4:4" x14ac:dyDescent="0.2">
      <c r="D682" s="164"/>
    </row>
    <row r="683" spans="4:4" x14ac:dyDescent="0.2">
      <c r="D683" s="164"/>
    </row>
    <row r="684" spans="4:4" x14ac:dyDescent="0.2">
      <c r="D684" s="164"/>
    </row>
    <row r="685" spans="4:4" x14ac:dyDescent="0.2">
      <c r="D685" s="164"/>
    </row>
    <row r="686" spans="4:4" x14ac:dyDescent="0.2">
      <c r="D686" s="164"/>
    </row>
    <row r="687" spans="4:4" x14ac:dyDescent="0.2">
      <c r="D687" s="164"/>
    </row>
    <row r="688" spans="4:4" x14ac:dyDescent="0.2">
      <c r="D688" s="164"/>
    </row>
    <row r="689" spans="4:4" x14ac:dyDescent="0.2">
      <c r="D689" s="164"/>
    </row>
    <row r="690" spans="4:4" x14ac:dyDescent="0.2">
      <c r="D690" s="164"/>
    </row>
    <row r="691" spans="4:4" x14ac:dyDescent="0.2">
      <c r="D691" s="164"/>
    </row>
    <row r="692" spans="4:4" x14ac:dyDescent="0.2">
      <c r="D692" s="164"/>
    </row>
    <row r="693" spans="4:4" x14ac:dyDescent="0.2">
      <c r="D693" s="164"/>
    </row>
    <row r="694" spans="4:4" x14ac:dyDescent="0.2">
      <c r="D694" s="164"/>
    </row>
    <row r="695" spans="4:4" x14ac:dyDescent="0.2">
      <c r="D695" s="164"/>
    </row>
    <row r="696" spans="4:4" x14ac:dyDescent="0.2">
      <c r="D696" s="164"/>
    </row>
    <row r="697" spans="4:4" x14ac:dyDescent="0.2">
      <c r="D697" s="164"/>
    </row>
    <row r="698" spans="4:4" x14ac:dyDescent="0.2">
      <c r="D698" s="164"/>
    </row>
    <row r="699" spans="4:4" x14ac:dyDescent="0.2">
      <c r="D699" s="164"/>
    </row>
    <row r="700" spans="4:4" x14ac:dyDescent="0.2">
      <c r="D700" s="164"/>
    </row>
    <row r="701" spans="4:4" x14ac:dyDescent="0.2">
      <c r="D701" s="164"/>
    </row>
    <row r="702" spans="4:4" x14ac:dyDescent="0.2">
      <c r="D702" s="164"/>
    </row>
    <row r="703" spans="4:4" x14ac:dyDescent="0.2">
      <c r="D703" s="164"/>
    </row>
    <row r="704" spans="4:4" x14ac:dyDescent="0.2">
      <c r="D704" s="164"/>
    </row>
    <row r="705" spans="4:4" x14ac:dyDescent="0.2">
      <c r="D705" s="164"/>
    </row>
    <row r="706" spans="4:4" x14ac:dyDescent="0.2">
      <c r="D706" s="164"/>
    </row>
    <row r="707" spans="4:4" x14ac:dyDescent="0.2">
      <c r="D707" s="164"/>
    </row>
    <row r="708" spans="4:4" x14ac:dyDescent="0.2">
      <c r="D708" s="164"/>
    </row>
    <row r="709" spans="4:4" x14ac:dyDescent="0.2">
      <c r="D709" s="164"/>
    </row>
    <row r="710" spans="4:4" x14ac:dyDescent="0.2">
      <c r="D710" s="164"/>
    </row>
    <row r="711" spans="4:4" x14ac:dyDescent="0.2">
      <c r="D711" s="164"/>
    </row>
    <row r="712" spans="4:4" x14ac:dyDescent="0.2">
      <c r="D712" s="164"/>
    </row>
    <row r="713" spans="4:4" x14ac:dyDescent="0.2">
      <c r="D713" s="164"/>
    </row>
    <row r="714" spans="4:4" x14ac:dyDescent="0.2">
      <c r="D714" s="164"/>
    </row>
    <row r="715" spans="4:4" x14ac:dyDescent="0.2">
      <c r="D715" s="164"/>
    </row>
    <row r="716" spans="4:4" x14ac:dyDescent="0.2">
      <c r="D716" s="164"/>
    </row>
    <row r="717" spans="4:4" x14ac:dyDescent="0.2">
      <c r="D717" s="164"/>
    </row>
    <row r="718" spans="4:4" x14ac:dyDescent="0.2">
      <c r="D718" s="164"/>
    </row>
    <row r="719" spans="4:4" x14ac:dyDescent="0.2">
      <c r="D719" s="164"/>
    </row>
    <row r="720" spans="4:4" x14ac:dyDescent="0.2">
      <c r="D720" s="164"/>
    </row>
    <row r="721" spans="4:4" x14ac:dyDescent="0.2">
      <c r="D721" s="164"/>
    </row>
    <row r="722" spans="4:4" x14ac:dyDescent="0.2">
      <c r="D722" s="164"/>
    </row>
    <row r="723" spans="4:4" x14ac:dyDescent="0.2">
      <c r="D723" s="164"/>
    </row>
    <row r="724" spans="4:4" x14ac:dyDescent="0.2">
      <c r="D724" s="164"/>
    </row>
    <row r="725" spans="4:4" x14ac:dyDescent="0.2">
      <c r="D725" s="164"/>
    </row>
    <row r="726" spans="4:4" x14ac:dyDescent="0.2">
      <c r="D726" s="164"/>
    </row>
    <row r="727" spans="4:4" x14ac:dyDescent="0.2">
      <c r="D727" s="164"/>
    </row>
    <row r="728" spans="4:4" x14ac:dyDescent="0.2">
      <c r="D728" s="164"/>
    </row>
    <row r="729" spans="4:4" x14ac:dyDescent="0.2">
      <c r="D729" s="164"/>
    </row>
    <row r="730" spans="4:4" x14ac:dyDescent="0.2">
      <c r="D730" s="164"/>
    </row>
    <row r="731" spans="4:4" x14ac:dyDescent="0.2">
      <c r="D731" s="164"/>
    </row>
    <row r="732" spans="4:4" x14ac:dyDescent="0.2">
      <c r="D732" s="164"/>
    </row>
    <row r="733" spans="4:4" x14ac:dyDescent="0.2">
      <c r="D733" s="164"/>
    </row>
    <row r="734" spans="4:4" x14ac:dyDescent="0.2">
      <c r="D734" s="164"/>
    </row>
    <row r="735" spans="4:4" x14ac:dyDescent="0.2">
      <c r="D735" s="164"/>
    </row>
    <row r="736" spans="4:4" x14ac:dyDescent="0.2">
      <c r="D736" s="164"/>
    </row>
    <row r="737" spans="4:4" x14ac:dyDescent="0.2">
      <c r="D737" s="164"/>
    </row>
    <row r="738" spans="4:4" x14ac:dyDescent="0.2">
      <c r="D738" s="164"/>
    </row>
    <row r="739" spans="4:4" x14ac:dyDescent="0.2">
      <c r="D739" s="164"/>
    </row>
    <row r="740" spans="4:4" x14ac:dyDescent="0.2">
      <c r="D740" s="164"/>
    </row>
    <row r="741" spans="4:4" x14ac:dyDescent="0.2">
      <c r="D741" s="164"/>
    </row>
    <row r="742" spans="4:4" x14ac:dyDescent="0.2">
      <c r="D742" s="164"/>
    </row>
    <row r="743" spans="4:4" x14ac:dyDescent="0.2">
      <c r="D743" s="164"/>
    </row>
    <row r="744" spans="4:4" x14ac:dyDescent="0.2">
      <c r="D744" s="164"/>
    </row>
    <row r="745" spans="4:4" x14ac:dyDescent="0.2">
      <c r="D745" s="164"/>
    </row>
    <row r="746" spans="4:4" x14ac:dyDescent="0.2">
      <c r="D746" s="164"/>
    </row>
    <row r="747" spans="4:4" x14ac:dyDescent="0.2">
      <c r="D747" s="164"/>
    </row>
    <row r="748" spans="4:4" x14ac:dyDescent="0.2">
      <c r="D748" s="164"/>
    </row>
    <row r="749" spans="4:4" x14ac:dyDescent="0.2">
      <c r="D749" s="164"/>
    </row>
    <row r="750" spans="4:4" x14ac:dyDescent="0.2">
      <c r="D750" s="164"/>
    </row>
    <row r="751" spans="4:4" x14ac:dyDescent="0.2">
      <c r="D751" s="164"/>
    </row>
    <row r="752" spans="4:4" x14ac:dyDescent="0.2">
      <c r="D752" s="164"/>
    </row>
    <row r="753" spans="4:4" x14ac:dyDescent="0.2">
      <c r="D753" s="164"/>
    </row>
    <row r="754" spans="4:4" x14ac:dyDescent="0.2">
      <c r="D754" s="164"/>
    </row>
    <row r="755" spans="4:4" x14ac:dyDescent="0.2">
      <c r="D755" s="164"/>
    </row>
    <row r="756" spans="4:4" x14ac:dyDescent="0.2">
      <c r="D756" s="164"/>
    </row>
    <row r="757" spans="4:4" x14ac:dyDescent="0.2">
      <c r="D757" s="164"/>
    </row>
    <row r="758" spans="4:4" x14ac:dyDescent="0.2">
      <c r="D758" s="164"/>
    </row>
    <row r="759" spans="4:4" x14ac:dyDescent="0.2">
      <c r="D759" s="164"/>
    </row>
    <row r="760" spans="4:4" x14ac:dyDescent="0.2">
      <c r="D760" s="164"/>
    </row>
    <row r="761" spans="4:4" x14ac:dyDescent="0.2">
      <c r="D761" s="164"/>
    </row>
    <row r="762" spans="4:4" x14ac:dyDescent="0.2">
      <c r="D762" s="164"/>
    </row>
    <row r="763" spans="4:4" x14ac:dyDescent="0.2">
      <c r="D763" s="164"/>
    </row>
    <row r="764" spans="4:4" x14ac:dyDescent="0.2">
      <c r="D764" s="164"/>
    </row>
    <row r="765" spans="4:4" x14ac:dyDescent="0.2">
      <c r="D765" s="164"/>
    </row>
    <row r="766" spans="4:4" x14ac:dyDescent="0.2">
      <c r="D766" s="164"/>
    </row>
    <row r="767" spans="4:4" x14ac:dyDescent="0.2">
      <c r="D767" s="164"/>
    </row>
    <row r="768" spans="4:4" x14ac:dyDescent="0.2">
      <c r="D768" s="164"/>
    </row>
    <row r="769" spans="4:4" x14ac:dyDescent="0.2">
      <c r="D769" s="164"/>
    </row>
    <row r="770" spans="4:4" x14ac:dyDescent="0.2">
      <c r="D770" s="164"/>
    </row>
    <row r="771" spans="4:4" x14ac:dyDescent="0.2">
      <c r="D771" s="164"/>
    </row>
    <row r="772" spans="4:4" x14ac:dyDescent="0.2">
      <c r="D772" s="164"/>
    </row>
    <row r="773" spans="4:4" x14ac:dyDescent="0.2">
      <c r="D773" s="164"/>
    </row>
    <row r="774" spans="4:4" x14ac:dyDescent="0.2">
      <c r="D774" s="164"/>
    </row>
    <row r="775" spans="4:4" x14ac:dyDescent="0.2">
      <c r="D775" s="164"/>
    </row>
    <row r="776" spans="4:4" x14ac:dyDescent="0.2">
      <c r="D776" s="164"/>
    </row>
    <row r="777" spans="4:4" x14ac:dyDescent="0.2">
      <c r="D777" s="164"/>
    </row>
    <row r="778" spans="4:4" x14ac:dyDescent="0.2">
      <c r="D778" s="164"/>
    </row>
    <row r="779" spans="4:4" x14ac:dyDescent="0.2">
      <c r="D779" s="164"/>
    </row>
    <row r="780" spans="4:4" x14ac:dyDescent="0.2">
      <c r="D780" s="164"/>
    </row>
    <row r="781" spans="4:4" x14ac:dyDescent="0.2">
      <c r="D781" s="164"/>
    </row>
    <row r="782" spans="4:4" x14ac:dyDescent="0.2">
      <c r="D782" s="164"/>
    </row>
    <row r="783" spans="4:4" x14ac:dyDescent="0.2">
      <c r="D783" s="164"/>
    </row>
    <row r="784" spans="4:4" x14ac:dyDescent="0.2">
      <c r="D784" s="164"/>
    </row>
    <row r="785" spans="4:4" x14ac:dyDescent="0.2">
      <c r="D785" s="164"/>
    </row>
    <row r="786" spans="4:4" x14ac:dyDescent="0.2">
      <c r="D786" s="164"/>
    </row>
    <row r="787" spans="4:4" x14ac:dyDescent="0.2">
      <c r="D787" s="164"/>
    </row>
    <row r="788" spans="4:4" x14ac:dyDescent="0.2">
      <c r="D788" s="164"/>
    </row>
    <row r="789" spans="4:4" x14ac:dyDescent="0.2">
      <c r="D789" s="164"/>
    </row>
    <row r="790" spans="4:4" x14ac:dyDescent="0.2">
      <c r="D790" s="164"/>
    </row>
    <row r="791" spans="4:4" x14ac:dyDescent="0.2">
      <c r="D791" s="164"/>
    </row>
    <row r="792" spans="4:4" x14ac:dyDescent="0.2">
      <c r="D792" s="164"/>
    </row>
    <row r="793" spans="4:4" x14ac:dyDescent="0.2">
      <c r="D793" s="164"/>
    </row>
    <row r="794" spans="4:4" x14ac:dyDescent="0.2">
      <c r="D794" s="164"/>
    </row>
    <row r="795" spans="4:4" x14ac:dyDescent="0.2">
      <c r="D795" s="164"/>
    </row>
    <row r="796" spans="4:4" x14ac:dyDescent="0.2">
      <c r="D796" s="164"/>
    </row>
    <row r="797" spans="4:4" x14ac:dyDescent="0.2">
      <c r="D797" s="164"/>
    </row>
    <row r="798" spans="4:4" x14ac:dyDescent="0.2">
      <c r="D798" s="164"/>
    </row>
    <row r="799" spans="4:4" x14ac:dyDescent="0.2">
      <c r="D799" s="164"/>
    </row>
    <row r="800" spans="4:4" x14ac:dyDescent="0.2">
      <c r="D800" s="164"/>
    </row>
    <row r="801" spans="4:4" x14ac:dyDescent="0.2">
      <c r="D801" s="164"/>
    </row>
    <row r="802" spans="4:4" x14ac:dyDescent="0.2">
      <c r="D802" s="164"/>
    </row>
    <row r="803" spans="4:4" x14ac:dyDescent="0.2">
      <c r="D803" s="164"/>
    </row>
    <row r="804" spans="4:4" x14ac:dyDescent="0.2">
      <c r="D804" s="164"/>
    </row>
    <row r="805" spans="4:4" x14ac:dyDescent="0.2">
      <c r="D805" s="164"/>
    </row>
    <row r="806" spans="4:4" x14ac:dyDescent="0.2">
      <c r="D806" s="164"/>
    </row>
    <row r="807" spans="4:4" x14ac:dyDescent="0.2">
      <c r="D807" s="164"/>
    </row>
    <row r="808" spans="4:4" x14ac:dyDescent="0.2">
      <c r="D808" s="164"/>
    </row>
    <row r="809" spans="4:4" x14ac:dyDescent="0.2">
      <c r="D809" s="164"/>
    </row>
    <row r="810" spans="4:4" x14ac:dyDescent="0.2">
      <c r="D810" s="164"/>
    </row>
    <row r="811" spans="4:4" x14ac:dyDescent="0.2">
      <c r="D811" s="164"/>
    </row>
    <row r="812" spans="4:4" x14ac:dyDescent="0.2">
      <c r="D812" s="164"/>
    </row>
    <row r="813" spans="4:4" x14ac:dyDescent="0.2">
      <c r="D813" s="164"/>
    </row>
    <row r="814" spans="4:4" x14ac:dyDescent="0.2">
      <c r="D814" s="164"/>
    </row>
    <row r="815" spans="4:4" x14ac:dyDescent="0.2">
      <c r="D815" s="164"/>
    </row>
    <row r="816" spans="4:4" x14ac:dyDescent="0.2">
      <c r="D816" s="164"/>
    </row>
    <row r="817" spans="4:4" x14ac:dyDescent="0.2">
      <c r="D817" s="164"/>
    </row>
    <row r="818" spans="4:4" x14ac:dyDescent="0.2">
      <c r="D818" s="164"/>
    </row>
    <row r="819" spans="4:4" x14ac:dyDescent="0.2">
      <c r="D819" s="164"/>
    </row>
    <row r="820" spans="4:4" x14ac:dyDescent="0.2">
      <c r="D820" s="164"/>
    </row>
    <row r="821" spans="4:4" x14ac:dyDescent="0.2">
      <c r="D821" s="164"/>
    </row>
    <row r="822" spans="4:4" x14ac:dyDescent="0.2">
      <c r="D822" s="164"/>
    </row>
    <row r="823" spans="4:4" x14ac:dyDescent="0.2">
      <c r="D823" s="164"/>
    </row>
    <row r="824" spans="4:4" x14ac:dyDescent="0.2">
      <c r="D824" s="164"/>
    </row>
    <row r="825" spans="4:4" x14ac:dyDescent="0.2">
      <c r="D825" s="164"/>
    </row>
    <row r="826" spans="4:4" x14ac:dyDescent="0.2">
      <c r="D826" s="164"/>
    </row>
    <row r="827" spans="4:4" x14ac:dyDescent="0.2">
      <c r="D827" s="164"/>
    </row>
    <row r="828" spans="4:4" x14ac:dyDescent="0.2">
      <c r="D828" s="164"/>
    </row>
    <row r="829" spans="4:4" x14ac:dyDescent="0.2">
      <c r="D829" s="164"/>
    </row>
    <row r="830" spans="4:4" x14ac:dyDescent="0.2">
      <c r="D830" s="164"/>
    </row>
    <row r="831" spans="4:4" x14ac:dyDescent="0.2">
      <c r="D831" s="164"/>
    </row>
    <row r="832" spans="4:4" x14ac:dyDescent="0.2">
      <c r="D832" s="164"/>
    </row>
    <row r="833" spans="4:4" x14ac:dyDescent="0.2">
      <c r="D833" s="164"/>
    </row>
    <row r="834" spans="4:4" x14ac:dyDescent="0.2">
      <c r="D834" s="164"/>
    </row>
    <row r="835" spans="4:4" x14ac:dyDescent="0.2">
      <c r="D835" s="164"/>
    </row>
    <row r="836" spans="4:4" x14ac:dyDescent="0.2">
      <c r="D836" s="164"/>
    </row>
    <row r="837" spans="4:4" x14ac:dyDescent="0.2">
      <c r="D837" s="164"/>
    </row>
    <row r="838" spans="4:4" x14ac:dyDescent="0.2">
      <c r="D838" s="164"/>
    </row>
    <row r="839" spans="4:4" x14ac:dyDescent="0.2">
      <c r="D839" s="164"/>
    </row>
    <row r="840" spans="4:4" x14ac:dyDescent="0.2">
      <c r="D840" s="164"/>
    </row>
    <row r="841" spans="4:4" x14ac:dyDescent="0.2">
      <c r="D841" s="164"/>
    </row>
    <row r="842" spans="4:4" x14ac:dyDescent="0.2">
      <c r="D842" s="164"/>
    </row>
    <row r="843" spans="4:4" x14ac:dyDescent="0.2">
      <c r="D843" s="164"/>
    </row>
    <row r="844" spans="4:4" x14ac:dyDescent="0.2">
      <c r="D844" s="164"/>
    </row>
    <row r="845" spans="4:4" x14ac:dyDescent="0.2">
      <c r="D845" s="164"/>
    </row>
    <row r="846" spans="4:4" x14ac:dyDescent="0.2">
      <c r="D846" s="164"/>
    </row>
    <row r="847" spans="4:4" x14ac:dyDescent="0.2">
      <c r="D847" s="164"/>
    </row>
    <row r="848" spans="4:4" x14ac:dyDescent="0.2">
      <c r="D848" s="164"/>
    </row>
    <row r="849" spans="4:4" x14ac:dyDescent="0.2">
      <c r="D849" s="164"/>
    </row>
    <row r="850" spans="4:4" x14ac:dyDescent="0.2">
      <c r="D850" s="164"/>
    </row>
    <row r="851" spans="4:4" x14ac:dyDescent="0.2">
      <c r="D851" s="164"/>
    </row>
    <row r="852" spans="4:4" x14ac:dyDescent="0.2">
      <c r="D852" s="164"/>
    </row>
    <row r="853" spans="4:4" x14ac:dyDescent="0.2">
      <c r="D853" s="164"/>
    </row>
    <row r="854" spans="4:4" x14ac:dyDescent="0.2">
      <c r="D854" s="164"/>
    </row>
    <row r="855" spans="4:4" x14ac:dyDescent="0.2">
      <c r="D855" s="164"/>
    </row>
    <row r="856" spans="4:4" x14ac:dyDescent="0.2">
      <c r="D856" s="164"/>
    </row>
    <row r="857" spans="4:4" x14ac:dyDescent="0.2">
      <c r="D857" s="164"/>
    </row>
    <row r="858" spans="4:4" x14ac:dyDescent="0.2">
      <c r="D858" s="164"/>
    </row>
    <row r="859" spans="4:4" x14ac:dyDescent="0.2">
      <c r="D859" s="164"/>
    </row>
    <row r="860" spans="4:4" x14ac:dyDescent="0.2">
      <c r="D860" s="164"/>
    </row>
    <row r="861" spans="4:4" x14ac:dyDescent="0.2">
      <c r="D861" s="164"/>
    </row>
    <row r="862" spans="4:4" x14ac:dyDescent="0.2">
      <c r="D862" s="164"/>
    </row>
    <row r="863" spans="4:4" x14ac:dyDescent="0.2">
      <c r="D863" s="164"/>
    </row>
    <row r="864" spans="4:4" x14ac:dyDescent="0.2">
      <c r="D864" s="164"/>
    </row>
    <row r="865" spans="4:4" x14ac:dyDescent="0.2">
      <c r="D865" s="164"/>
    </row>
    <row r="866" spans="4:4" x14ac:dyDescent="0.2">
      <c r="D866" s="164"/>
    </row>
    <row r="867" spans="4:4" x14ac:dyDescent="0.2">
      <c r="D867" s="164"/>
    </row>
    <row r="868" spans="4:4" x14ac:dyDescent="0.2">
      <c r="D868" s="164"/>
    </row>
    <row r="869" spans="4:4" x14ac:dyDescent="0.2">
      <c r="D869" s="164"/>
    </row>
    <row r="870" spans="4:4" x14ac:dyDescent="0.2">
      <c r="D870" s="164"/>
    </row>
    <row r="871" spans="4:4" x14ac:dyDescent="0.2">
      <c r="D871" s="164"/>
    </row>
    <row r="872" spans="4:4" x14ac:dyDescent="0.2">
      <c r="D872" s="164"/>
    </row>
    <row r="873" spans="4:4" x14ac:dyDescent="0.2">
      <c r="D873" s="164"/>
    </row>
    <row r="874" spans="4:4" x14ac:dyDescent="0.2">
      <c r="D874" s="164"/>
    </row>
    <row r="875" spans="4:4" x14ac:dyDescent="0.2">
      <c r="D875" s="164"/>
    </row>
    <row r="876" spans="4:4" x14ac:dyDescent="0.2">
      <c r="D876" s="164"/>
    </row>
    <row r="877" spans="4:4" x14ac:dyDescent="0.2">
      <c r="D877" s="164"/>
    </row>
    <row r="878" spans="4:4" x14ac:dyDescent="0.2">
      <c r="D878" s="164"/>
    </row>
    <row r="879" spans="4:4" x14ac:dyDescent="0.2">
      <c r="D879" s="164"/>
    </row>
    <row r="880" spans="4:4" x14ac:dyDescent="0.2">
      <c r="D880" s="164"/>
    </row>
    <row r="881" spans="4:4" x14ac:dyDescent="0.2">
      <c r="D881" s="164"/>
    </row>
    <row r="882" spans="4:4" x14ac:dyDescent="0.2">
      <c r="D882" s="164"/>
    </row>
    <row r="883" spans="4:4" x14ac:dyDescent="0.2">
      <c r="D883" s="164"/>
    </row>
    <row r="884" spans="4:4" x14ac:dyDescent="0.2">
      <c r="D884" s="164"/>
    </row>
    <row r="885" spans="4:4" x14ac:dyDescent="0.2">
      <c r="D885" s="164"/>
    </row>
    <row r="886" spans="4:4" x14ac:dyDescent="0.2">
      <c r="D886" s="164"/>
    </row>
    <row r="887" spans="4:4" x14ac:dyDescent="0.2">
      <c r="D887" s="164"/>
    </row>
    <row r="888" spans="4:4" x14ac:dyDescent="0.2">
      <c r="D888" s="164"/>
    </row>
    <row r="889" spans="4:4" x14ac:dyDescent="0.2">
      <c r="D889" s="164"/>
    </row>
    <row r="890" spans="4:4" x14ac:dyDescent="0.2">
      <c r="D890" s="164"/>
    </row>
    <row r="891" spans="4:4" x14ac:dyDescent="0.2">
      <c r="D891" s="164"/>
    </row>
    <row r="892" spans="4:4" x14ac:dyDescent="0.2">
      <c r="D892" s="164"/>
    </row>
    <row r="893" spans="4:4" x14ac:dyDescent="0.2">
      <c r="D893" s="164"/>
    </row>
    <row r="894" spans="4:4" x14ac:dyDescent="0.2">
      <c r="D894" s="164"/>
    </row>
    <row r="895" spans="4:4" x14ac:dyDescent="0.2">
      <c r="D895" s="164"/>
    </row>
    <row r="896" spans="4:4" x14ac:dyDescent="0.2">
      <c r="D896" s="164"/>
    </row>
    <row r="897" spans="4:4" x14ac:dyDescent="0.2">
      <c r="D897" s="164"/>
    </row>
    <row r="898" spans="4:4" x14ac:dyDescent="0.2">
      <c r="D898" s="164"/>
    </row>
    <row r="899" spans="4:4" x14ac:dyDescent="0.2">
      <c r="D899" s="164"/>
    </row>
    <row r="900" spans="4:4" x14ac:dyDescent="0.2">
      <c r="D900" s="164"/>
    </row>
    <row r="901" spans="4:4" x14ac:dyDescent="0.2">
      <c r="D901" s="164"/>
    </row>
    <row r="902" spans="4:4" x14ac:dyDescent="0.2">
      <c r="D902" s="164"/>
    </row>
    <row r="903" spans="4:4" x14ac:dyDescent="0.2">
      <c r="D903" s="164"/>
    </row>
    <row r="904" spans="4:4" x14ac:dyDescent="0.2">
      <c r="D904" s="164"/>
    </row>
    <row r="905" spans="4:4" x14ac:dyDescent="0.2">
      <c r="D905" s="164"/>
    </row>
    <row r="906" spans="4:4" x14ac:dyDescent="0.2">
      <c r="D906" s="164"/>
    </row>
    <row r="907" spans="4:4" x14ac:dyDescent="0.2">
      <c r="D907" s="164"/>
    </row>
    <row r="908" spans="4:4" x14ac:dyDescent="0.2">
      <c r="D908" s="164"/>
    </row>
    <row r="909" spans="4:4" x14ac:dyDescent="0.2">
      <c r="D909" s="164"/>
    </row>
    <row r="910" spans="4:4" x14ac:dyDescent="0.2">
      <c r="D910" s="164"/>
    </row>
    <row r="911" spans="4:4" x14ac:dyDescent="0.2">
      <c r="D911" s="164"/>
    </row>
    <row r="912" spans="4:4" x14ac:dyDescent="0.2">
      <c r="D912" s="164"/>
    </row>
    <row r="913" spans="4:4" x14ac:dyDescent="0.2">
      <c r="D913" s="164"/>
    </row>
    <row r="914" spans="4:4" x14ac:dyDescent="0.2">
      <c r="D914" s="164"/>
    </row>
    <row r="915" spans="4:4" x14ac:dyDescent="0.2">
      <c r="D915" s="164"/>
    </row>
    <row r="916" spans="4:4" x14ac:dyDescent="0.2">
      <c r="D916" s="164"/>
    </row>
    <row r="917" spans="4:4" x14ac:dyDescent="0.2">
      <c r="D917" s="164"/>
    </row>
    <row r="918" spans="4:4" x14ac:dyDescent="0.2">
      <c r="D918" s="164"/>
    </row>
    <row r="919" spans="4:4" x14ac:dyDescent="0.2">
      <c r="D919" s="164"/>
    </row>
    <row r="920" spans="4:4" x14ac:dyDescent="0.2">
      <c r="D920" s="164"/>
    </row>
    <row r="921" spans="4:4" x14ac:dyDescent="0.2">
      <c r="D921" s="164"/>
    </row>
    <row r="922" spans="4:4" x14ac:dyDescent="0.2">
      <c r="D922" s="164"/>
    </row>
    <row r="923" spans="4:4" x14ac:dyDescent="0.2">
      <c r="D923" s="164"/>
    </row>
    <row r="924" spans="4:4" x14ac:dyDescent="0.2">
      <c r="D924" s="164"/>
    </row>
    <row r="925" spans="4:4" x14ac:dyDescent="0.2">
      <c r="D925" s="164"/>
    </row>
    <row r="926" spans="4:4" x14ac:dyDescent="0.2">
      <c r="D926" s="164"/>
    </row>
    <row r="927" spans="4:4" x14ac:dyDescent="0.2">
      <c r="D927" s="164"/>
    </row>
    <row r="928" spans="4:4" x14ac:dyDescent="0.2">
      <c r="D928" s="164"/>
    </row>
    <row r="929" spans="4:4" x14ac:dyDescent="0.2">
      <c r="D929" s="164"/>
    </row>
    <row r="930" spans="4:4" x14ac:dyDescent="0.2">
      <c r="D930" s="164"/>
    </row>
    <row r="931" spans="4:4" x14ac:dyDescent="0.2">
      <c r="D931" s="164"/>
    </row>
    <row r="932" spans="4:4" x14ac:dyDescent="0.2">
      <c r="D932" s="164"/>
    </row>
    <row r="933" spans="4:4" x14ac:dyDescent="0.2">
      <c r="D933" s="164"/>
    </row>
    <row r="934" spans="4:4" x14ac:dyDescent="0.2">
      <c r="D934" s="164"/>
    </row>
    <row r="935" spans="4:4" x14ac:dyDescent="0.2">
      <c r="D935" s="164"/>
    </row>
    <row r="936" spans="4:4" x14ac:dyDescent="0.2">
      <c r="D936" s="164"/>
    </row>
    <row r="937" spans="4:4" x14ac:dyDescent="0.2">
      <c r="D937" s="164"/>
    </row>
    <row r="938" spans="4:4" x14ac:dyDescent="0.2">
      <c r="D938" s="164"/>
    </row>
    <row r="939" spans="4:4" x14ac:dyDescent="0.2">
      <c r="D939" s="164"/>
    </row>
    <row r="940" spans="4:4" x14ac:dyDescent="0.2">
      <c r="D940" s="164"/>
    </row>
    <row r="941" spans="4:4" x14ac:dyDescent="0.2">
      <c r="D941" s="164"/>
    </row>
    <row r="942" spans="4:4" x14ac:dyDescent="0.2">
      <c r="D942" s="164"/>
    </row>
    <row r="943" spans="4:4" x14ac:dyDescent="0.2">
      <c r="D943" s="164"/>
    </row>
    <row r="944" spans="4:4" x14ac:dyDescent="0.2">
      <c r="D944" s="164"/>
    </row>
    <row r="945" spans="4:4" x14ac:dyDescent="0.2">
      <c r="D945" s="164"/>
    </row>
    <row r="946" spans="4:4" x14ac:dyDescent="0.2">
      <c r="D946" s="164"/>
    </row>
    <row r="947" spans="4:4" x14ac:dyDescent="0.2">
      <c r="D947" s="164"/>
    </row>
    <row r="948" spans="4:4" x14ac:dyDescent="0.2">
      <c r="D948" s="164"/>
    </row>
    <row r="949" spans="4:4" x14ac:dyDescent="0.2">
      <c r="D949" s="164"/>
    </row>
    <row r="950" spans="4:4" x14ac:dyDescent="0.2">
      <c r="D950" s="164"/>
    </row>
    <row r="951" spans="4:4" x14ac:dyDescent="0.2">
      <c r="D951" s="164"/>
    </row>
    <row r="952" spans="4:4" x14ac:dyDescent="0.2">
      <c r="D952" s="164"/>
    </row>
    <row r="953" spans="4:4" x14ac:dyDescent="0.2">
      <c r="D953" s="164"/>
    </row>
    <row r="954" spans="4:4" x14ac:dyDescent="0.2">
      <c r="D954" s="164"/>
    </row>
    <row r="955" spans="4:4" x14ac:dyDescent="0.2">
      <c r="D955" s="164"/>
    </row>
    <row r="956" spans="4:4" x14ac:dyDescent="0.2">
      <c r="D956" s="164"/>
    </row>
    <row r="957" spans="4:4" x14ac:dyDescent="0.2">
      <c r="D957" s="164"/>
    </row>
    <row r="958" spans="4:4" x14ac:dyDescent="0.2">
      <c r="D958" s="164"/>
    </row>
    <row r="959" spans="4:4" x14ac:dyDescent="0.2">
      <c r="D959" s="164"/>
    </row>
    <row r="960" spans="4:4" x14ac:dyDescent="0.2">
      <c r="D960" s="164"/>
    </row>
    <row r="961" spans="4:4" x14ac:dyDescent="0.2">
      <c r="D961" s="164"/>
    </row>
    <row r="962" spans="4:4" x14ac:dyDescent="0.2">
      <c r="D962" s="164"/>
    </row>
    <row r="963" spans="4:4" x14ac:dyDescent="0.2">
      <c r="D963" s="164"/>
    </row>
    <row r="964" spans="4:4" x14ac:dyDescent="0.2">
      <c r="D964" s="164"/>
    </row>
    <row r="965" spans="4:4" x14ac:dyDescent="0.2">
      <c r="D965" s="164"/>
    </row>
    <row r="966" spans="4:4" x14ac:dyDescent="0.2">
      <c r="D966" s="164"/>
    </row>
    <row r="967" spans="4:4" x14ac:dyDescent="0.2">
      <c r="D967" s="164"/>
    </row>
    <row r="968" spans="4:4" x14ac:dyDescent="0.2">
      <c r="D968" s="164"/>
    </row>
    <row r="969" spans="4:4" x14ac:dyDescent="0.2">
      <c r="D969" s="164"/>
    </row>
    <row r="970" spans="4:4" x14ac:dyDescent="0.2">
      <c r="D970" s="164"/>
    </row>
    <row r="971" spans="4:4" x14ac:dyDescent="0.2">
      <c r="D971" s="164"/>
    </row>
    <row r="972" spans="4:4" x14ac:dyDescent="0.2">
      <c r="D972" s="164"/>
    </row>
    <row r="973" spans="4:4" x14ac:dyDescent="0.2">
      <c r="D973" s="164"/>
    </row>
    <row r="974" spans="4:4" x14ac:dyDescent="0.2">
      <c r="D974" s="164"/>
    </row>
    <row r="975" spans="4:4" x14ac:dyDescent="0.2">
      <c r="D975" s="164"/>
    </row>
    <row r="976" spans="4:4" x14ac:dyDescent="0.2">
      <c r="D976" s="164"/>
    </row>
    <row r="977" spans="4:4" x14ac:dyDescent="0.2">
      <c r="D977" s="164"/>
    </row>
    <row r="978" spans="4:4" x14ac:dyDescent="0.2">
      <c r="D978" s="164"/>
    </row>
    <row r="979" spans="4:4" x14ac:dyDescent="0.2">
      <c r="D979" s="164"/>
    </row>
    <row r="980" spans="4:4" x14ac:dyDescent="0.2">
      <c r="D980" s="164"/>
    </row>
    <row r="981" spans="4:4" x14ac:dyDescent="0.2">
      <c r="D981" s="164"/>
    </row>
    <row r="982" spans="4:4" x14ac:dyDescent="0.2">
      <c r="D982" s="164"/>
    </row>
    <row r="983" spans="4:4" x14ac:dyDescent="0.2">
      <c r="D983" s="164"/>
    </row>
    <row r="984" spans="4:4" x14ac:dyDescent="0.2">
      <c r="D984" s="164"/>
    </row>
    <row r="985" spans="4:4" x14ac:dyDescent="0.2">
      <c r="D985" s="164"/>
    </row>
    <row r="986" spans="4:4" x14ac:dyDescent="0.2">
      <c r="D986" s="164"/>
    </row>
    <row r="987" spans="4:4" x14ac:dyDescent="0.2">
      <c r="D987" s="164"/>
    </row>
    <row r="988" spans="4:4" x14ac:dyDescent="0.2">
      <c r="D988" s="164"/>
    </row>
    <row r="989" spans="4:4" x14ac:dyDescent="0.2">
      <c r="D989" s="164"/>
    </row>
    <row r="990" spans="4:4" x14ac:dyDescent="0.2">
      <c r="D990" s="164"/>
    </row>
    <row r="991" spans="4:4" x14ac:dyDescent="0.2">
      <c r="D991" s="164"/>
    </row>
    <row r="992" spans="4:4" x14ac:dyDescent="0.2">
      <c r="D992" s="164"/>
    </row>
    <row r="993" spans="4:4" x14ac:dyDescent="0.2">
      <c r="D993" s="164"/>
    </row>
    <row r="994" spans="4:4" x14ac:dyDescent="0.2">
      <c r="D994" s="164"/>
    </row>
    <row r="995" spans="4:4" x14ac:dyDescent="0.2">
      <c r="D995" s="164"/>
    </row>
    <row r="996" spans="4:4" x14ac:dyDescent="0.2">
      <c r="D996" s="164"/>
    </row>
    <row r="997" spans="4:4" x14ac:dyDescent="0.2">
      <c r="D997" s="164"/>
    </row>
    <row r="998" spans="4:4" x14ac:dyDescent="0.2">
      <c r="D998" s="164"/>
    </row>
    <row r="999" spans="4:4" x14ac:dyDescent="0.2">
      <c r="D999" s="164"/>
    </row>
    <row r="1000" spans="4:4" x14ac:dyDescent="0.2">
      <c r="D1000" s="164"/>
    </row>
    <row r="1001" spans="4:4" x14ac:dyDescent="0.2">
      <c r="D1001" s="164"/>
    </row>
    <row r="1002" spans="4:4" x14ac:dyDescent="0.2">
      <c r="D1002" s="164"/>
    </row>
    <row r="1003" spans="4:4" x14ac:dyDescent="0.2">
      <c r="D1003" s="164"/>
    </row>
    <row r="1004" spans="4:4" x14ac:dyDescent="0.2">
      <c r="D1004" s="164"/>
    </row>
    <row r="1005" spans="4:4" x14ac:dyDescent="0.2">
      <c r="D1005" s="164"/>
    </row>
    <row r="1006" spans="4:4" x14ac:dyDescent="0.2">
      <c r="D1006" s="164"/>
    </row>
    <row r="1007" spans="4:4" x14ac:dyDescent="0.2">
      <c r="D1007" s="164"/>
    </row>
    <row r="1008" spans="4:4" x14ac:dyDescent="0.2">
      <c r="D1008" s="164"/>
    </row>
    <row r="1009" spans="4:4" x14ac:dyDescent="0.2">
      <c r="D1009" s="164"/>
    </row>
    <row r="1010" spans="4:4" x14ac:dyDescent="0.2">
      <c r="D1010" s="164"/>
    </row>
    <row r="1011" spans="4:4" x14ac:dyDescent="0.2">
      <c r="D1011" s="164"/>
    </row>
    <row r="1012" spans="4:4" x14ac:dyDescent="0.2">
      <c r="D1012" s="164"/>
    </row>
    <row r="1013" spans="4:4" x14ac:dyDescent="0.2">
      <c r="D1013" s="164"/>
    </row>
    <row r="1014" spans="4:4" x14ac:dyDescent="0.2">
      <c r="D1014" s="164"/>
    </row>
    <row r="1015" spans="4:4" x14ac:dyDescent="0.2">
      <c r="D1015" s="164"/>
    </row>
    <row r="1016" spans="4:4" x14ac:dyDescent="0.2">
      <c r="D1016" s="164"/>
    </row>
    <row r="1017" spans="4:4" x14ac:dyDescent="0.2">
      <c r="D1017" s="164"/>
    </row>
    <row r="1018" spans="4:4" x14ac:dyDescent="0.2">
      <c r="D1018" s="164"/>
    </row>
    <row r="1019" spans="4:4" x14ac:dyDescent="0.2">
      <c r="D1019" s="164"/>
    </row>
    <row r="1020" spans="4:4" x14ac:dyDescent="0.2">
      <c r="D1020" s="164"/>
    </row>
    <row r="1021" spans="4:4" x14ac:dyDescent="0.2">
      <c r="D1021" s="164"/>
    </row>
    <row r="1022" spans="4:4" x14ac:dyDescent="0.2">
      <c r="D1022" s="164"/>
    </row>
    <row r="1023" spans="4:4" x14ac:dyDescent="0.2">
      <c r="D1023" s="164"/>
    </row>
    <row r="1024" spans="4:4" x14ac:dyDescent="0.2">
      <c r="D1024" s="164"/>
    </row>
    <row r="1025" spans="4:4" x14ac:dyDescent="0.2">
      <c r="D1025" s="164"/>
    </row>
    <row r="1026" spans="4:4" x14ac:dyDescent="0.2">
      <c r="D1026" s="164"/>
    </row>
    <row r="1027" spans="4:4" x14ac:dyDescent="0.2">
      <c r="D1027" s="164"/>
    </row>
    <row r="1028" spans="4:4" x14ac:dyDescent="0.2">
      <c r="D1028" s="164"/>
    </row>
    <row r="1029" spans="4:4" x14ac:dyDescent="0.2">
      <c r="D1029" s="164"/>
    </row>
    <row r="1030" spans="4:4" x14ac:dyDescent="0.2">
      <c r="D1030" s="164"/>
    </row>
    <row r="1031" spans="4:4" x14ac:dyDescent="0.2">
      <c r="D1031" s="164"/>
    </row>
    <row r="1032" spans="4:4" x14ac:dyDescent="0.2">
      <c r="D1032" s="164"/>
    </row>
    <row r="1033" spans="4:4" x14ac:dyDescent="0.2">
      <c r="D1033" s="164"/>
    </row>
    <row r="1034" spans="4:4" x14ac:dyDescent="0.2">
      <c r="D1034" s="164"/>
    </row>
    <row r="1035" spans="4:4" x14ac:dyDescent="0.2">
      <c r="D1035" s="164"/>
    </row>
    <row r="1036" spans="4:4" x14ac:dyDescent="0.2">
      <c r="D1036" s="164"/>
    </row>
    <row r="1037" spans="4:4" x14ac:dyDescent="0.2">
      <c r="D1037" s="164"/>
    </row>
    <row r="1038" spans="4:4" x14ac:dyDescent="0.2">
      <c r="D1038" s="164"/>
    </row>
    <row r="1039" spans="4:4" x14ac:dyDescent="0.2">
      <c r="D1039" s="164"/>
    </row>
    <row r="1040" spans="4:4" x14ac:dyDescent="0.2">
      <c r="D1040" s="164"/>
    </row>
    <row r="1041" spans="4:4" x14ac:dyDescent="0.2">
      <c r="D1041" s="164"/>
    </row>
    <row r="1042" spans="4:4" x14ac:dyDescent="0.2">
      <c r="D1042" s="164"/>
    </row>
    <row r="1043" spans="4:4" x14ac:dyDescent="0.2">
      <c r="D1043" s="164"/>
    </row>
    <row r="1044" spans="4:4" x14ac:dyDescent="0.2">
      <c r="D1044" s="164"/>
    </row>
    <row r="1045" spans="4:4" x14ac:dyDescent="0.2">
      <c r="D1045" s="164"/>
    </row>
    <row r="1046" spans="4:4" x14ac:dyDescent="0.2">
      <c r="D1046" s="164"/>
    </row>
    <row r="1047" spans="4:4" x14ac:dyDescent="0.2">
      <c r="D1047" s="164"/>
    </row>
    <row r="1048" spans="4:4" x14ac:dyDescent="0.2">
      <c r="D1048" s="164"/>
    </row>
    <row r="1049" spans="4:4" x14ac:dyDescent="0.2">
      <c r="D1049" s="164"/>
    </row>
    <row r="1050" spans="4:4" x14ac:dyDescent="0.2">
      <c r="D1050" s="164"/>
    </row>
    <row r="1051" spans="4:4" x14ac:dyDescent="0.2">
      <c r="D1051" s="164"/>
    </row>
    <row r="1052" spans="4:4" x14ac:dyDescent="0.2">
      <c r="D1052" s="164"/>
    </row>
    <row r="1053" spans="4:4" x14ac:dyDescent="0.2">
      <c r="D1053" s="164"/>
    </row>
    <row r="1054" spans="4:4" x14ac:dyDescent="0.2">
      <c r="D1054" s="164"/>
    </row>
    <row r="1055" spans="4:4" x14ac:dyDescent="0.2">
      <c r="D1055" s="164"/>
    </row>
    <row r="1056" spans="4:4" x14ac:dyDescent="0.2">
      <c r="D1056" s="164"/>
    </row>
    <row r="1057" spans="4:4" x14ac:dyDescent="0.2">
      <c r="D1057" s="164"/>
    </row>
    <row r="1058" spans="4:4" x14ac:dyDescent="0.2">
      <c r="D1058" s="164"/>
    </row>
    <row r="1059" spans="4:4" x14ac:dyDescent="0.2">
      <c r="D1059" s="164"/>
    </row>
    <row r="1060" spans="4:4" x14ac:dyDescent="0.2">
      <c r="D1060" s="164"/>
    </row>
    <row r="1061" spans="4:4" x14ac:dyDescent="0.2">
      <c r="D1061" s="164"/>
    </row>
    <row r="1062" spans="4:4" x14ac:dyDescent="0.2">
      <c r="D1062" s="164"/>
    </row>
    <row r="1063" spans="4:4" x14ac:dyDescent="0.2">
      <c r="D1063" s="164"/>
    </row>
    <row r="1064" spans="4:4" x14ac:dyDescent="0.2">
      <c r="D1064" s="164"/>
    </row>
    <row r="1065" spans="4:4" x14ac:dyDescent="0.2">
      <c r="D1065" s="164"/>
    </row>
    <row r="1066" spans="4:4" x14ac:dyDescent="0.2">
      <c r="D1066" s="164"/>
    </row>
    <row r="1067" spans="4:4" x14ac:dyDescent="0.2">
      <c r="D1067" s="164"/>
    </row>
    <row r="1068" spans="4:4" x14ac:dyDescent="0.2">
      <c r="D1068" s="164"/>
    </row>
    <row r="1069" spans="4:4" x14ac:dyDescent="0.2">
      <c r="D1069" s="164"/>
    </row>
    <row r="1070" spans="4:4" x14ac:dyDescent="0.2">
      <c r="D1070" s="164"/>
    </row>
    <row r="1071" spans="4:4" x14ac:dyDescent="0.2">
      <c r="D1071" s="164"/>
    </row>
    <row r="1072" spans="4:4" x14ac:dyDescent="0.2">
      <c r="D1072" s="164"/>
    </row>
    <row r="1073" spans="4:4" x14ac:dyDescent="0.2">
      <c r="D1073" s="164"/>
    </row>
    <row r="1074" spans="4:4" x14ac:dyDescent="0.2">
      <c r="D1074" s="164"/>
    </row>
    <row r="1075" spans="4:4" x14ac:dyDescent="0.2">
      <c r="D1075" s="164"/>
    </row>
    <row r="1076" spans="4:4" x14ac:dyDescent="0.2">
      <c r="D1076" s="164"/>
    </row>
    <row r="1077" spans="4:4" x14ac:dyDescent="0.2">
      <c r="D1077" s="164"/>
    </row>
    <row r="1078" spans="4:4" x14ac:dyDescent="0.2">
      <c r="D1078" s="164"/>
    </row>
    <row r="1079" spans="4:4" x14ac:dyDescent="0.2">
      <c r="D1079" s="164"/>
    </row>
    <row r="1080" spans="4:4" x14ac:dyDescent="0.2">
      <c r="D1080" s="164"/>
    </row>
    <row r="1081" spans="4:4" x14ac:dyDescent="0.2">
      <c r="D1081" s="164"/>
    </row>
    <row r="1082" spans="4:4" x14ac:dyDescent="0.2">
      <c r="D1082" s="164"/>
    </row>
    <row r="1083" spans="4:4" x14ac:dyDescent="0.2">
      <c r="D1083" s="164"/>
    </row>
    <row r="1084" spans="4:4" x14ac:dyDescent="0.2">
      <c r="D1084" s="164"/>
    </row>
    <row r="1085" spans="4:4" x14ac:dyDescent="0.2">
      <c r="D1085" s="164"/>
    </row>
    <row r="1086" spans="4:4" x14ac:dyDescent="0.2">
      <c r="D1086" s="164"/>
    </row>
    <row r="1087" spans="4:4" x14ac:dyDescent="0.2">
      <c r="D1087" s="164"/>
    </row>
    <row r="1088" spans="4:4" x14ac:dyDescent="0.2">
      <c r="D1088" s="164"/>
    </row>
    <row r="1089" spans="4:4" x14ac:dyDescent="0.2">
      <c r="D1089" s="164"/>
    </row>
    <row r="1090" spans="4:4" x14ac:dyDescent="0.2">
      <c r="D1090" s="164"/>
    </row>
    <row r="1091" spans="4:4" x14ac:dyDescent="0.2">
      <c r="D1091" s="164"/>
    </row>
    <row r="1092" spans="4:4" x14ac:dyDescent="0.2">
      <c r="D1092" s="164"/>
    </row>
    <row r="1093" spans="4:4" x14ac:dyDescent="0.2">
      <c r="D1093" s="164"/>
    </row>
    <row r="1094" spans="4:4" x14ac:dyDescent="0.2">
      <c r="D1094" s="164"/>
    </row>
    <row r="1095" spans="4:4" x14ac:dyDescent="0.2">
      <c r="D1095" s="164"/>
    </row>
    <row r="1096" spans="4:4" x14ac:dyDescent="0.2">
      <c r="D1096" s="164"/>
    </row>
    <row r="1097" spans="4:4" x14ac:dyDescent="0.2">
      <c r="D1097" s="164"/>
    </row>
    <row r="1098" spans="4:4" x14ac:dyDescent="0.2">
      <c r="D1098" s="164"/>
    </row>
    <row r="1099" spans="4:4" x14ac:dyDescent="0.2">
      <c r="D1099" s="164"/>
    </row>
    <row r="1100" spans="4:4" x14ac:dyDescent="0.2">
      <c r="D1100" s="164"/>
    </row>
    <row r="1101" spans="4:4" x14ac:dyDescent="0.2">
      <c r="D1101" s="164"/>
    </row>
    <row r="1102" spans="4:4" x14ac:dyDescent="0.2">
      <c r="D1102" s="164"/>
    </row>
    <row r="1103" spans="4:4" x14ac:dyDescent="0.2">
      <c r="D1103" s="164"/>
    </row>
    <row r="1104" spans="4:4" x14ac:dyDescent="0.2">
      <c r="D1104" s="164"/>
    </row>
    <row r="1105" spans="4:4" x14ac:dyDescent="0.2">
      <c r="D1105" s="164"/>
    </row>
    <row r="1106" spans="4:4" x14ac:dyDescent="0.2">
      <c r="D1106" s="164"/>
    </row>
    <row r="1107" spans="4:4" x14ac:dyDescent="0.2">
      <c r="D1107" s="164"/>
    </row>
    <row r="1108" spans="4:4" x14ac:dyDescent="0.2">
      <c r="D1108" s="164"/>
    </row>
    <row r="1109" spans="4:4" x14ac:dyDescent="0.2">
      <c r="D1109" s="164"/>
    </row>
    <row r="1110" spans="4:4" x14ac:dyDescent="0.2">
      <c r="D1110" s="164"/>
    </row>
    <row r="1111" spans="4:4" x14ac:dyDescent="0.2">
      <c r="D1111" s="164"/>
    </row>
    <row r="1112" spans="4:4" x14ac:dyDescent="0.2">
      <c r="D1112" s="164"/>
    </row>
    <row r="1113" spans="4:4" x14ac:dyDescent="0.2">
      <c r="D1113" s="164"/>
    </row>
    <row r="1114" spans="4:4" x14ac:dyDescent="0.2">
      <c r="D1114" s="164"/>
    </row>
    <row r="1115" spans="4:4" x14ac:dyDescent="0.2">
      <c r="D1115" s="164"/>
    </row>
    <row r="1116" spans="4:4" x14ac:dyDescent="0.2">
      <c r="D1116" s="164"/>
    </row>
    <row r="1117" spans="4:4" x14ac:dyDescent="0.2">
      <c r="D1117" s="164"/>
    </row>
    <row r="1118" spans="4:4" x14ac:dyDescent="0.2">
      <c r="D1118" s="164"/>
    </row>
    <row r="1119" spans="4:4" x14ac:dyDescent="0.2">
      <c r="D1119" s="164"/>
    </row>
    <row r="1120" spans="4:4" x14ac:dyDescent="0.2">
      <c r="D1120" s="164"/>
    </row>
    <row r="1121" spans="4:4" x14ac:dyDescent="0.2">
      <c r="D1121" s="164"/>
    </row>
    <row r="1122" spans="4:4" x14ac:dyDescent="0.2">
      <c r="D1122" s="164"/>
    </row>
    <row r="1123" spans="4:4" x14ac:dyDescent="0.2">
      <c r="D1123" s="164"/>
    </row>
    <row r="1124" spans="4:4" x14ac:dyDescent="0.2">
      <c r="D1124" s="164"/>
    </row>
    <row r="1125" spans="4:4" x14ac:dyDescent="0.2">
      <c r="D1125" s="164"/>
    </row>
    <row r="1126" spans="4:4" x14ac:dyDescent="0.2">
      <c r="D1126" s="164"/>
    </row>
    <row r="1127" spans="4:4" x14ac:dyDescent="0.2">
      <c r="D1127" s="164"/>
    </row>
    <row r="1128" spans="4:4" x14ac:dyDescent="0.2">
      <c r="D1128" s="164"/>
    </row>
    <row r="1129" spans="4:4" x14ac:dyDescent="0.2">
      <c r="D1129" s="164"/>
    </row>
    <row r="1130" spans="4:4" x14ac:dyDescent="0.2">
      <c r="D1130" s="164"/>
    </row>
    <row r="1131" spans="4:4" x14ac:dyDescent="0.2">
      <c r="D1131" s="164"/>
    </row>
    <row r="1132" spans="4:4" x14ac:dyDescent="0.2">
      <c r="D1132" s="164"/>
    </row>
    <row r="1133" spans="4:4" x14ac:dyDescent="0.2">
      <c r="D1133" s="164"/>
    </row>
    <row r="1134" spans="4:4" x14ac:dyDescent="0.2">
      <c r="D1134" s="164"/>
    </row>
    <row r="1135" spans="4:4" x14ac:dyDescent="0.2">
      <c r="D1135" s="164"/>
    </row>
    <row r="1136" spans="4:4" x14ac:dyDescent="0.2">
      <c r="D1136" s="164"/>
    </row>
    <row r="1137" spans="4:4" x14ac:dyDescent="0.2">
      <c r="D1137" s="164"/>
    </row>
    <row r="1138" spans="4:4" x14ac:dyDescent="0.2">
      <c r="D1138" s="164"/>
    </row>
    <row r="1139" spans="4:4" x14ac:dyDescent="0.2">
      <c r="D1139" s="164"/>
    </row>
    <row r="1140" spans="4:4" x14ac:dyDescent="0.2">
      <c r="D1140" s="164"/>
    </row>
    <row r="1141" spans="4:4" x14ac:dyDescent="0.2">
      <c r="D1141" s="164"/>
    </row>
    <row r="1142" spans="4:4" x14ac:dyDescent="0.2">
      <c r="D1142" s="164"/>
    </row>
    <row r="1143" spans="4:4" x14ac:dyDescent="0.2">
      <c r="D1143" s="164"/>
    </row>
    <row r="1144" spans="4:4" x14ac:dyDescent="0.2">
      <c r="D1144" s="164"/>
    </row>
    <row r="1145" spans="4:4" x14ac:dyDescent="0.2">
      <c r="D1145" s="164"/>
    </row>
    <row r="1146" spans="4:4" x14ac:dyDescent="0.2">
      <c r="D1146" s="164"/>
    </row>
    <row r="1147" spans="4:4" x14ac:dyDescent="0.2">
      <c r="D1147" s="164"/>
    </row>
    <row r="1148" spans="4:4" x14ac:dyDescent="0.2">
      <c r="D1148" s="164"/>
    </row>
    <row r="1149" spans="4:4" x14ac:dyDescent="0.2">
      <c r="D1149" s="164"/>
    </row>
    <row r="1150" spans="4:4" x14ac:dyDescent="0.2">
      <c r="D1150" s="164"/>
    </row>
    <row r="1151" spans="4:4" x14ac:dyDescent="0.2">
      <c r="D1151" s="164"/>
    </row>
    <row r="1152" spans="4:4" x14ac:dyDescent="0.2">
      <c r="D1152" s="164"/>
    </row>
    <row r="1153" spans="4:4" x14ac:dyDescent="0.2">
      <c r="D1153" s="164"/>
    </row>
    <row r="1154" spans="4:4" x14ac:dyDescent="0.2">
      <c r="D1154" s="164"/>
    </row>
    <row r="1155" spans="4:4" x14ac:dyDescent="0.2">
      <c r="D1155" s="164"/>
    </row>
    <row r="1156" spans="4:4" x14ac:dyDescent="0.2">
      <c r="D1156" s="164"/>
    </row>
    <row r="1157" spans="4:4" x14ac:dyDescent="0.2">
      <c r="D1157" s="164"/>
    </row>
    <row r="1158" spans="4:4" x14ac:dyDescent="0.2">
      <c r="D1158" s="164"/>
    </row>
    <row r="1159" spans="4:4" x14ac:dyDescent="0.2">
      <c r="D1159" s="164"/>
    </row>
    <row r="1160" spans="4:4" x14ac:dyDescent="0.2">
      <c r="D1160" s="164"/>
    </row>
    <row r="1161" spans="4:4" x14ac:dyDescent="0.2">
      <c r="D1161" s="164"/>
    </row>
    <row r="1162" spans="4:4" x14ac:dyDescent="0.2">
      <c r="D1162" s="164"/>
    </row>
    <row r="1163" spans="4:4" x14ac:dyDescent="0.2">
      <c r="D1163" s="164"/>
    </row>
    <row r="1164" spans="4:4" x14ac:dyDescent="0.2">
      <c r="D1164" s="164"/>
    </row>
    <row r="1165" spans="4:4" x14ac:dyDescent="0.2">
      <c r="D1165" s="164"/>
    </row>
    <row r="1166" spans="4:4" x14ac:dyDescent="0.2">
      <c r="D1166" s="164"/>
    </row>
    <row r="1167" spans="4:4" x14ac:dyDescent="0.2">
      <c r="D1167" s="164"/>
    </row>
    <row r="1168" spans="4:4" x14ac:dyDescent="0.2">
      <c r="D1168" s="164"/>
    </row>
    <row r="1169" spans="4:4" x14ac:dyDescent="0.2">
      <c r="D1169" s="164"/>
    </row>
    <row r="1170" spans="4:4" x14ac:dyDescent="0.2">
      <c r="D1170" s="164"/>
    </row>
    <row r="1171" spans="4:4" x14ac:dyDescent="0.2">
      <c r="D1171" s="164"/>
    </row>
    <row r="1172" spans="4:4" x14ac:dyDescent="0.2">
      <c r="D1172" s="164"/>
    </row>
    <row r="1173" spans="4:4" x14ac:dyDescent="0.2">
      <c r="D1173" s="164"/>
    </row>
    <row r="1174" spans="4:4" x14ac:dyDescent="0.2">
      <c r="D1174" s="164"/>
    </row>
    <row r="1175" spans="4:4" x14ac:dyDescent="0.2">
      <c r="D1175" s="164"/>
    </row>
    <row r="1176" spans="4:4" x14ac:dyDescent="0.2">
      <c r="D1176" s="164"/>
    </row>
    <row r="1177" spans="4:4" x14ac:dyDescent="0.2">
      <c r="D1177" s="164"/>
    </row>
    <row r="1178" spans="4:4" x14ac:dyDescent="0.2">
      <c r="D1178" s="164"/>
    </row>
    <row r="1179" spans="4:4" x14ac:dyDescent="0.2">
      <c r="D1179" s="164"/>
    </row>
    <row r="1180" spans="4:4" x14ac:dyDescent="0.2">
      <c r="D1180" s="164"/>
    </row>
    <row r="1181" spans="4:4" x14ac:dyDescent="0.2">
      <c r="D1181" s="164"/>
    </row>
    <row r="1182" spans="4:4" x14ac:dyDescent="0.2">
      <c r="D1182" s="164"/>
    </row>
    <row r="1183" spans="4:4" x14ac:dyDescent="0.2">
      <c r="D1183" s="164"/>
    </row>
    <row r="1184" spans="4:4" x14ac:dyDescent="0.2">
      <c r="D1184" s="164"/>
    </row>
    <row r="1185" spans="4:4" x14ac:dyDescent="0.2">
      <c r="D1185" s="164"/>
    </row>
    <row r="1186" spans="4:4" x14ac:dyDescent="0.2">
      <c r="D1186" s="164"/>
    </row>
    <row r="1187" spans="4:4" x14ac:dyDescent="0.2">
      <c r="D1187" s="164"/>
    </row>
    <row r="1188" spans="4:4" x14ac:dyDescent="0.2">
      <c r="D1188" s="164"/>
    </row>
    <row r="1189" spans="4:4" x14ac:dyDescent="0.2">
      <c r="D1189" s="164"/>
    </row>
    <row r="1190" spans="4:4" x14ac:dyDescent="0.2">
      <c r="D1190" s="164"/>
    </row>
    <row r="1191" spans="4:4" x14ac:dyDescent="0.2">
      <c r="D1191" s="164"/>
    </row>
    <row r="1192" spans="4:4" x14ac:dyDescent="0.2">
      <c r="D1192" s="164"/>
    </row>
    <row r="1193" spans="4:4" x14ac:dyDescent="0.2">
      <c r="D1193" s="164"/>
    </row>
    <row r="1194" spans="4:4" x14ac:dyDescent="0.2">
      <c r="D1194" s="164"/>
    </row>
    <row r="1195" spans="4:4" x14ac:dyDescent="0.2">
      <c r="D1195" s="164"/>
    </row>
    <row r="1196" spans="4:4" x14ac:dyDescent="0.2">
      <c r="D1196" s="164"/>
    </row>
    <row r="1197" spans="4:4" x14ac:dyDescent="0.2">
      <c r="D1197" s="164"/>
    </row>
    <row r="1198" spans="4:4" x14ac:dyDescent="0.2">
      <c r="D1198" s="164"/>
    </row>
    <row r="1199" spans="4:4" x14ac:dyDescent="0.2">
      <c r="D1199" s="164"/>
    </row>
    <row r="1200" spans="4:4" x14ac:dyDescent="0.2">
      <c r="D1200" s="164"/>
    </row>
    <row r="1201" spans="4:4" x14ac:dyDescent="0.2">
      <c r="D1201" s="164"/>
    </row>
    <row r="1202" spans="4:4" x14ac:dyDescent="0.2">
      <c r="D1202" s="164"/>
    </row>
    <row r="1203" spans="4:4" x14ac:dyDescent="0.2">
      <c r="D1203" s="164"/>
    </row>
    <row r="1204" spans="4:4" x14ac:dyDescent="0.2">
      <c r="D1204" s="164"/>
    </row>
    <row r="1205" spans="4:4" x14ac:dyDescent="0.2">
      <c r="D1205" s="164"/>
    </row>
    <row r="1206" spans="4:4" x14ac:dyDescent="0.2">
      <c r="D1206" s="164"/>
    </row>
    <row r="1207" spans="4:4" x14ac:dyDescent="0.2">
      <c r="D1207" s="164"/>
    </row>
    <row r="1208" spans="4:4" x14ac:dyDescent="0.2">
      <c r="D1208" s="164"/>
    </row>
    <row r="1209" spans="4:4" x14ac:dyDescent="0.2">
      <c r="D1209" s="164"/>
    </row>
    <row r="1210" spans="4:4" x14ac:dyDescent="0.2">
      <c r="D1210" s="164"/>
    </row>
    <row r="1211" spans="4:4" x14ac:dyDescent="0.2">
      <c r="D1211" s="164"/>
    </row>
    <row r="1212" spans="4:4" x14ac:dyDescent="0.2">
      <c r="D1212" s="164"/>
    </row>
    <row r="1213" spans="4:4" x14ac:dyDescent="0.2">
      <c r="D1213" s="164"/>
    </row>
    <row r="1214" spans="4:4" x14ac:dyDescent="0.2">
      <c r="D1214" s="164"/>
    </row>
    <row r="1215" spans="4:4" x14ac:dyDescent="0.2">
      <c r="D1215" s="164"/>
    </row>
    <row r="1216" spans="4:4" x14ac:dyDescent="0.2">
      <c r="D1216" s="164"/>
    </row>
    <row r="1217" spans="4:4" x14ac:dyDescent="0.2">
      <c r="D1217" s="164"/>
    </row>
    <row r="1218" spans="4:4" x14ac:dyDescent="0.2">
      <c r="D1218" s="164"/>
    </row>
    <row r="1219" spans="4:4" x14ac:dyDescent="0.2">
      <c r="D1219" s="164"/>
    </row>
    <row r="1220" spans="4:4" x14ac:dyDescent="0.2">
      <c r="D1220" s="164"/>
    </row>
    <row r="1221" spans="4:4" x14ac:dyDescent="0.2">
      <c r="D1221" s="164"/>
    </row>
    <row r="1222" spans="4:4" x14ac:dyDescent="0.2">
      <c r="D1222" s="164"/>
    </row>
    <row r="1223" spans="4:4" x14ac:dyDescent="0.2">
      <c r="D1223" s="164"/>
    </row>
    <row r="1224" spans="4:4" x14ac:dyDescent="0.2">
      <c r="D1224" s="164"/>
    </row>
    <row r="1225" spans="4:4" x14ac:dyDescent="0.2">
      <c r="D1225" s="164"/>
    </row>
    <row r="1226" spans="4:4" x14ac:dyDescent="0.2">
      <c r="D1226" s="164"/>
    </row>
    <row r="1227" spans="4:4" x14ac:dyDescent="0.2">
      <c r="D1227" s="164"/>
    </row>
    <row r="1228" spans="4:4" x14ac:dyDescent="0.2">
      <c r="D1228" s="164"/>
    </row>
    <row r="1229" spans="4:4" x14ac:dyDescent="0.2">
      <c r="D1229" s="164"/>
    </row>
    <row r="1230" spans="4:4" x14ac:dyDescent="0.2">
      <c r="D1230" s="164"/>
    </row>
    <row r="1231" spans="4:4" x14ac:dyDescent="0.2">
      <c r="D1231" s="164"/>
    </row>
    <row r="1232" spans="4:4" x14ac:dyDescent="0.2">
      <c r="D1232" s="164"/>
    </row>
    <row r="1233" spans="4:4" x14ac:dyDescent="0.2">
      <c r="D1233" s="164"/>
    </row>
    <row r="1234" spans="4:4" x14ac:dyDescent="0.2">
      <c r="D1234" s="164"/>
    </row>
    <row r="1235" spans="4:4" x14ac:dyDescent="0.2">
      <c r="D1235" s="164"/>
    </row>
    <row r="1236" spans="4:4" x14ac:dyDescent="0.2">
      <c r="D1236" s="164"/>
    </row>
    <row r="1237" spans="4:4" x14ac:dyDescent="0.2">
      <c r="D1237" s="164"/>
    </row>
    <row r="1238" spans="4:4" x14ac:dyDescent="0.2">
      <c r="D1238" s="164"/>
    </row>
    <row r="1239" spans="4:4" x14ac:dyDescent="0.2">
      <c r="D1239" s="164"/>
    </row>
    <row r="1240" spans="4:4" x14ac:dyDescent="0.2">
      <c r="D1240" s="164"/>
    </row>
    <row r="1241" spans="4:4" x14ac:dyDescent="0.2">
      <c r="D1241" s="164"/>
    </row>
    <row r="1242" spans="4:4" x14ac:dyDescent="0.2">
      <c r="D1242" s="164"/>
    </row>
    <row r="1243" spans="4:4" x14ac:dyDescent="0.2">
      <c r="D1243" s="164"/>
    </row>
    <row r="1244" spans="4:4" x14ac:dyDescent="0.2">
      <c r="D1244" s="164"/>
    </row>
    <row r="1245" spans="4:4" x14ac:dyDescent="0.2">
      <c r="D1245" s="164"/>
    </row>
    <row r="1246" spans="4:4" x14ac:dyDescent="0.2">
      <c r="D1246" s="164"/>
    </row>
    <row r="1247" spans="4:4" x14ac:dyDescent="0.2">
      <c r="D1247" s="164"/>
    </row>
    <row r="1248" spans="4:4" x14ac:dyDescent="0.2">
      <c r="D1248" s="164"/>
    </row>
    <row r="1249" spans="4:4" x14ac:dyDescent="0.2">
      <c r="D1249" s="164"/>
    </row>
    <row r="1250" spans="4:4" x14ac:dyDescent="0.2">
      <c r="D1250" s="164"/>
    </row>
    <row r="1251" spans="4:4" x14ac:dyDescent="0.2">
      <c r="D1251" s="164"/>
    </row>
    <row r="1252" spans="4:4" x14ac:dyDescent="0.2">
      <c r="D1252" s="164"/>
    </row>
    <row r="1253" spans="4:4" x14ac:dyDescent="0.2">
      <c r="D1253" s="164"/>
    </row>
    <row r="1254" spans="4:4" x14ac:dyDescent="0.2">
      <c r="D1254" s="164"/>
    </row>
    <row r="1255" spans="4:4" x14ac:dyDescent="0.2">
      <c r="D1255" s="164"/>
    </row>
    <row r="1256" spans="4:4" x14ac:dyDescent="0.2">
      <c r="D1256" s="164"/>
    </row>
    <row r="1257" spans="4:4" x14ac:dyDescent="0.2">
      <c r="D1257" s="164"/>
    </row>
    <row r="1258" spans="4:4" x14ac:dyDescent="0.2">
      <c r="D1258" s="164"/>
    </row>
    <row r="1259" spans="4:4" x14ac:dyDescent="0.2">
      <c r="D1259" s="164"/>
    </row>
    <row r="1260" spans="4:4" x14ac:dyDescent="0.2">
      <c r="D1260" s="164"/>
    </row>
    <row r="1261" spans="4:4" x14ac:dyDescent="0.2">
      <c r="D1261" s="164"/>
    </row>
    <row r="1262" spans="4:4" x14ac:dyDescent="0.2">
      <c r="D1262" s="164"/>
    </row>
    <row r="1263" spans="4:4" x14ac:dyDescent="0.2">
      <c r="D1263" s="164"/>
    </row>
    <row r="1264" spans="4:4" x14ac:dyDescent="0.2">
      <c r="D1264" s="164"/>
    </row>
    <row r="1265" spans="4:4" x14ac:dyDescent="0.2">
      <c r="D1265" s="164"/>
    </row>
    <row r="1266" spans="4:4" x14ac:dyDescent="0.2">
      <c r="D1266" s="164"/>
    </row>
    <row r="1267" spans="4:4" x14ac:dyDescent="0.2">
      <c r="D1267" s="164"/>
    </row>
    <row r="1268" spans="4:4" x14ac:dyDescent="0.2">
      <c r="D1268" s="164"/>
    </row>
    <row r="1269" spans="4:4" x14ac:dyDescent="0.2">
      <c r="D1269" s="164"/>
    </row>
    <row r="1270" spans="4:4" x14ac:dyDescent="0.2">
      <c r="D1270" s="164"/>
    </row>
    <row r="1271" spans="4:4" x14ac:dyDescent="0.2">
      <c r="D1271" s="164"/>
    </row>
    <row r="1272" spans="4:4" x14ac:dyDescent="0.2">
      <c r="D1272" s="164"/>
    </row>
    <row r="1273" spans="4:4" x14ac:dyDescent="0.2">
      <c r="D1273" s="164"/>
    </row>
    <row r="1274" spans="4:4" x14ac:dyDescent="0.2">
      <c r="D1274" s="164"/>
    </row>
    <row r="1275" spans="4:4" x14ac:dyDescent="0.2">
      <c r="D1275" s="164"/>
    </row>
    <row r="1276" spans="4:4" x14ac:dyDescent="0.2">
      <c r="D1276" s="164"/>
    </row>
    <row r="1277" spans="4:4" x14ac:dyDescent="0.2">
      <c r="D1277" s="164"/>
    </row>
    <row r="1278" spans="4:4" x14ac:dyDescent="0.2">
      <c r="D1278" s="164"/>
    </row>
    <row r="1279" spans="4:4" x14ac:dyDescent="0.2">
      <c r="D1279" s="164"/>
    </row>
    <row r="1280" spans="4:4" x14ac:dyDescent="0.2">
      <c r="D1280" s="164"/>
    </row>
    <row r="1281" spans="4:4" x14ac:dyDescent="0.2">
      <c r="D1281" s="164"/>
    </row>
    <row r="1282" spans="4:4" x14ac:dyDescent="0.2">
      <c r="D1282" s="164"/>
    </row>
    <row r="1283" spans="4:4" x14ac:dyDescent="0.2">
      <c r="D1283" s="164"/>
    </row>
    <row r="1284" spans="4:4" x14ac:dyDescent="0.2">
      <c r="D1284" s="164"/>
    </row>
    <row r="1285" spans="4:4" x14ac:dyDescent="0.2">
      <c r="D1285" s="164"/>
    </row>
    <row r="1286" spans="4:4" x14ac:dyDescent="0.2">
      <c r="D1286" s="164"/>
    </row>
    <row r="1287" spans="4:4" x14ac:dyDescent="0.2">
      <c r="D1287" s="164"/>
    </row>
    <row r="1288" spans="4:4" x14ac:dyDescent="0.2">
      <c r="D1288" s="164"/>
    </row>
    <row r="1289" spans="4:4" x14ac:dyDescent="0.2">
      <c r="D1289" s="164"/>
    </row>
    <row r="1290" spans="4:4" x14ac:dyDescent="0.2">
      <c r="D1290" s="164"/>
    </row>
    <row r="1291" spans="4:4" x14ac:dyDescent="0.2">
      <c r="D1291" s="164"/>
    </row>
    <row r="1292" spans="4:4" x14ac:dyDescent="0.2">
      <c r="D1292" s="164"/>
    </row>
    <row r="1293" spans="4:4" x14ac:dyDescent="0.2">
      <c r="D1293" s="164"/>
    </row>
    <row r="1294" spans="4:4" x14ac:dyDescent="0.2">
      <c r="D1294" s="164"/>
    </row>
    <row r="1295" spans="4:4" x14ac:dyDescent="0.2">
      <c r="D1295" s="164"/>
    </row>
    <row r="1296" spans="4:4" x14ac:dyDescent="0.2">
      <c r="D1296" s="164"/>
    </row>
    <row r="1297" spans="4:4" x14ac:dyDescent="0.2">
      <c r="D1297" s="164"/>
    </row>
    <row r="1298" spans="4:4" x14ac:dyDescent="0.2">
      <c r="D1298" s="164"/>
    </row>
    <row r="1299" spans="4:4" x14ac:dyDescent="0.2">
      <c r="D1299" s="164"/>
    </row>
    <row r="1300" spans="4:4" x14ac:dyDescent="0.2">
      <c r="D1300" s="164"/>
    </row>
    <row r="1301" spans="4:4" x14ac:dyDescent="0.2">
      <c r="D1301" s="164"/>
    </row>
    <row r="1302" spans="4:4" x14ac:dyDescent="0.2">
      <c r="D1302" s="164"/>
    </row>
    <row r="1303" spans="4:4" x14ac:dyDescent="0.2">
      <c r="D1303" s="164"/>
    </row>
    <row r="1304" spans="4:4" x14ac:dyDescent="0.2">
      <c r="D1304" s="164"/>
    </row>
    <row r="1305" spans="4:4" x14ac:dyDescent="0.2">
      <c r="D1305" s="164"/>
    </row>
    <row r="1306" spans="4:4" x14ac:dyDescent="0.2">
      <c r="D1306" s="164"/>
    </row>
    <row r="1307" spans="4:4" x14ac:dyDescent="0.2">
      <c r="D1307" s="164"/>
    </row>
    <row r="1308" spans="4:4" x14ac:dyDescent="0.2">
      <c r="D1308" s="164"/>
    </row>
    <row r="1309" spans="4:4" x14ac:dyDescent="0.2">
      <c r="D1309" s="164"/>
    </row>
    <row r="1310" spans="4:4" x14ac:dyDescent="0.2">
      <c r="D1310" s="164"/>
    </row>
    <row r="1311" spans="4:4" x14ac:dyDescent="0.2">
      <c r="D1311" s="164"/>
    </row>
    <row r="1312" spans="4:4" x14ac:dyDescent="0.2">
      <c r="D1312" s="164"/>
    </row>
    <row r="1313" spans="4:4" x14ac:dyDescent="0.2">
      <c r="D1313" s="164"/>
    </row>
    <row r="1314" spans="4:4" x14ac:dyDescent="0.2">
      <c r="D1314" s="164"/>
    </row>
    <row r="1315" spans="4:4" x14ac:dyDescent="0.2">
      <c r="D1315" s="164"/>
    </row>
    <row r="1316" spans="4:4" x14ac:dyDescent="0.2">
      <c r="D1316" s="164"/>
    </row>
    <row r="1317" spans="4:4" x14ac:dyDescent="0.2">
      <c r="D1317" s="164"/>
    </row>
    <row r="1318" spans="4:4" x14ac:dyDescent="0.2">
      <c r="D1318" s="164"/>
    </row>
    <row r="1319" spans="4:4" x14ac:dyDescent="0.2">
      <c r="D1319" s="164"/>
    </row>
    <row r="1320" spans="4:4" x14ac:dyDescent="0.2">
      <c r="D1320" s="164"/>
    </row>
    <row r="1321" spans="4:4" x14ac:dyDescent="0.2">
      <c r="D1321" s="164"/>
    </row>
    <row r="1322" spans="4:4" x14ac:dyDescent="0.2">
      <c r="D1322" s="164"/>
    </row>
    <row r="1323" spans="4:4" x14ac:dyDescent="0.2">
      <c r="D1323" s="164"/>
    </row>
    <row r="1324" spans="4:4" x14ac:dyDescent="0.2">
      <c r="D1324" s="164"/>
    </row>
    <row r="1325" spans="4:4" x14ac:dyDescent="0.2">
      <c r="D1325" s="164"/>
    </row>
    <row r="1326" spans="4:4" x14ac:dyDescent="0.2">
      <c r="D1326" s="164"/>
    </row>
    <row r="1327" spans="4:4" x14ac:dyDescent="0.2">
      <c r="D1327" s="164"/>
    </row>
    <row r="1328" spans="4:4" x14ac:dyDescent="0.2">
      <c r="D1328" s="164"/>
    </row>
    <row r="1329" spans="4:4" x14ac:dyDescent="0.2">
      <c r="D1329" s="164"/>
    </row>
    <row r="1330" spans="4:4" x14ac:dyDescent="0.2">
      <c r="D1330" s="164"/>
    </row>
    <row r="1331" spans="4:4" x14ac:dyDescent="0.2">
      <c r="D1331" s="164"/>
    </row>
    <row r="1332" spans="4:4" x14ac:dyDescent="0.2">
      <c r="D1332" s="164"/>
    </row>
    <row r="1333" spans="4:4" x14ac:dyDescent="0.2">
      <c r="D1333" s="164"/>
    </row>
    <row r="1334" spans="4:4" x14ac:dyDescent="0.2">
      <c r="D1334" s="164"/>
    </row>
    <row r="1335" spans="4:4" x14ac:dyDescent="0.2">
      <c r="D1335" s="164"/>
    </row>
    <row r="1336" spans="4:4" x14ac:dyDescent="0.2">
      <c r="D1336" s="164"/>
    </row>
    <row r="1337" spans="4:4" x14ac:dyDescent="0.2">
      <c r="D1337" s="164"/>
    </row>
    <row r="1338" spans="4:4" x14ac:dyDescent="0.2">
      <c r="D1338" s="164"/>
    </row>
    <row r="1339" spans="4:4" x14ac:dyDescent="0.2">
      <c r="D1339" s="164"/>
    </row>
    <row r="1340" spans="4:4" x14ac:dyDescent="0.2">
      <c r="D1340" s="164"/>
    </row>
    <row r="1341" spans="4:4" x14ac:dyDescent="0.2">
      <c r="D1341" s="164"/>
    </row>
    <row r="1342" spans="4:4" x14ac:dyDescent="0.2">
      <c r="D1342" s="164"/>
    </row>
    <row r="1343" spans="4:4" x14ac:dyDescent="0.2">
      <c r="D1343" s="164"/>
    </row>
    <row r="1344" spans="4:4" x14ac:dyDescent="0.2">
      <c r="D1344" s="164"/>
    </row>
    <row r="1345" spans="4:4" x14ac:dyDescent="0.2">
      <c r="D1345" s="164"/>
    </row>
    <row r="1346" spans="4:4" x14ac:dyDescent="0.2">
      <c r="D1346" s="164"/>
    </row>
    <row r="1347" spans="4:4" x14ac:dyDescent="0.2">
      <c r="D1347" s="164"/>
    </row>
    <row r="1348" spans="4:4" x14ac:dyDescent="0.2">
      <c r="D1348" s="164"/>
    </row>
    <row r="1349" spans="4:4" x14ac:dyDescent="0.2">
      <c r="D1349" s="164"/>
    </row>
    <row r="1350" spans="4:4" x14ac:dyDescent="0.2">
      <c r="D1350" s="164"/>
    </row>
    <row r="1351" spans="4:4" x14ac:dyDescent="0.2">
      <c r="D1351" s="164"/>
    </row>
    <row r="1352" spans="4:4" x14ac:dyDescent="0.2">
      <c r="D1352" s="164"/>
    </row>
    <row r="1353" spans="4:4" x14ac:dyDescent="0.2">
      <c r="D1353" s="164"/>
    </row>
    <row r="1354" spans="4:4" x14ac:dyDescent="0.2">
      <c r="D1354" s="164"/>
    </row>
    <row r="1355" spans="4:4" x14ac:dyDescent="0.2">
      <c r="D1355" s="164"/>
    </row>
    <row r="1356" spans="4:4" x14ac:dyDescent="0.2">
      <c r="D1356" s="164"/>
    </row>
    <row r="1357" spans="4:4" x14ac:dyDescent="0.2">
      <c r="D1357" s="164"/>
    </row>
    <row r="1358" spans="4:4" x14ac:dyDescent="0.2">
      <c r="D1358" s="164"/>
    </row>
    <row r="1359" spans="4:4" x14ac:dyDescent="0.2">
      <c r="D1359" s="164"/>
    </row>
    <row r="1360" spans="4:4" x14ac:dyDescent="0.2">
      <c r="D1360" s="164"/>
    </row>
    <row r="1361" spans="4:4" x14ac:dyDescent="0.2">
      <c r="D1361" s="164"/>
    </row>
    <row r="1362" spans="4:4" x14ac:dyDescent="0.2">
      <c r="D1362" s="164"/>
    </row>
    <row r="1363" spans="4:4" x14ac:dyDescent="0.2">
      <c r="D1363" s="164"/>
    </row>
    <row r="1364" spans="4:4" x14ac:dyDescent="0.2">
      <c r="D1364" s="164"/>
    </row>
    <row r="1365" spans="4:4" x14ac:dyDescent="0.2">
      <c r="D1365" s="164"/>
    </row>
    <row r="1366" spans="4:4" x14ac:dyDescent="0.2">
      <c r="D1366" s="164"/>
    </row>
    <row r="1367" spans="4:4" x14ac:dyDescent="0.2">
      <c r="D1367" s="164"/>
    </row>
    <row r="1368" spans="4:4" x14ac:dyDescent="0.2">
      <c r="D1368" s="164"/>
    </row>
    <row r="1369" spans="4:4" x14ac:dyDescent="0.2">
      <c r="D1369" s="164"/>
    </row>
    <row r="1370" spans="4:4" x14ac:dyDescent="0.2">
      <c r="D1370" s="164"/>
    </row>
    <row r="1371" spans="4:4" x14ac:dyDescent="0.2">
      <c r="D1371" s="164"/>
    </row>
    <row r="1372" spans="4:4" x14ac:dyDescent="0.2">
      <c r="D1372" s="164"/>
    </row>
    <row r="1373" spans="4:4" x14ac:dyDescent="0.2">
      <c r="D1373" s="164"/>
    </row>
    <row r="1374" spans="4:4" x14ac:dyDescent="0.2">
      <c r="D1374" s="164"/>
    </row>
    <row r="1375" spans="4:4" x14ac:dyDescent="0.2">
      <c r="D1375" s="164"/>
    </row>
    <row r="1376" spans="4:4" x14ac:dyDescent="0.2">
      <c r="D1376" s="164"/>
    </row>
    <row r="1377" spans="4:4" x14ac:dyDescent="0.2">
      <c r="D1377" s="164"/>
    </row>
    <row r="1378" spans="4:4" x14ac:dyDescent="0.2">
      <c r="D1378" s="164"/>
    </row>
    <row r="1379" spans="4:4" x14ac:dyDescent="0.2">
      <c r="D1379" s="164"/>
    </row>
    <row r="1380" spans="4:4" x14ac:dyDescent="0.2">
      <c r="D1380" s="164"/>
    </row>
    <row r="1381" spans="4:4" x14ac:dyDescent="0.2">
      <c r="D1381" s="164"/>
    </row>
    <row r="1382" spans="4:4" x14ac:dyDescent="0.2">
      <c r="D1382" s="164"/>
    </row>
    <row r="1383" spans="4:4" x14ac:dyDescent="0.2">
      <c r="D1383" s="164"/>
    </row>
    <row r="1384" spans="4:4" x14ac:dyDescent="0.2">
      <c r="D1384" s="164"/>
    </row>
    <row r="1385" spans="4:4" x14ac:dyDescent="0.2">
      <c r="D1385" s="164"/>
    </row>
    <row r="1386" spans="4:4" x14ac:dyDescent="0.2">
      <c r="D1386" s="164"/>
    </row>
    <row r="1387" spans="4:4" x14ac:dyDescent="0.2">
      <c r="D1387" s="164"/>
    </row>
    <row r="1388" spans="4:4" x14ac:dyDescent="0.2">
      <c r="D1388" s="164"/>
    </row>
    <row r="1389" spans="4:4" x14ac:dyDescent="0.2">
      <c r="D1389" s="164"/>
    </row>
    <row r="1390" spans="4:4" x14ac:dyDescent="0.2">
      <c r="D1390" s="164"/>
    </row>
    <row r="1391" spans="4:4" x14ac:dyDescent="0.2">
      <c r="D1391" s="164"/>
    </row>
    <row r="1392" spans="4:4" x14ac:dyDescent="0.2">
      <c r="D1392" s="164"/>
    </row>
    <row r="1393" spans="4:4" x14ac:dyDescent="0.2">
      <c r="D1393" s="164"/>
    </row>
    <row r="1394" spans="4:4" x14ac:dyDescent="0.2">
      <c r="D1394" s="164"/>
    </row>
    <row r="1395" spans="4:4" x14ac:dyDescent="0.2">
      <c r="D1395" s="164"/>
    </row>
    <row r="1396" spans="4:4" x14ac:dyDescent="0.2">
      <c r="D1396" s="164"/>
    </row>
    <row r="1397" spans="4:4" x14ac:dyDescent="0.2">
      <c r="D1397" s="164"/>
    </row>
    <row r="1398" spans="4:4" x14ac:dyDescent="0.2">
      <c r="D1398" s="164"/>
    </row>
    <row r="1399" spans="4:4" x14ac:dyDescent="0.2">
      <c r="D1399" s="164"/>
    </row>
    <row r="1400" spans="4:4" x14ac:dyDescent="0.2">
      <c r="D1400" s="164"/>
    </row>
    <row r="1401" spans="4:4" x14ac:dyDescent="0.2">
      <c r="D1401" s="164"/>
    </row>
    <row r="1402" spans="4:4" x14ac:dyDescent="0.2">
      <c r="D1402" s="164"/>
    </row>
    <row r="1403" spans="4:4" x14ac:dyDescent="0.2">
      <c r="D1403" s="164"/>
    </row>
    <row r="1404" spans="4:4" x14ac:dyDescent="0.2">
      <c r="D1404" s="164"/>
    </row>
    <row r="1405" spans="4:4" x14ac:dyDescent="0.2">
      <c r="D1405" s="164"/>
    </row>
    <row r="1406" spans="4:4" x14ac:dyDescent="0.2">
      <c r="D1406" s="164"/>
    </row>
    <row r="1407" spans="4:4" x14ac:dyDescent="0.2">
      <c r="D1407" s="164"/>
    </row>
    <row r="1408" spans="4:4" x14ac:dyDescent="0.2">
      <c r="D1408" s="164"/>
    </row>
    <row r="1409" spans="4:4" x14ac:dyDescent="0.2">
      <c r="D1409" s="164"/>
    </row>
    <row r="1410" spans="4:4" x14ac:dyDescent="0.2">
      <c r="D1410" s="164"/>
    </row>
    <row r="1411" spans="4:4" x14ac:dyDescent="0.2">
      <c r="D1411" s="164"/>
    </row>
    <row r="1412" spans="4:4" x14ac:dyDescent="0.2">
      <c r="D1412" s="164"/>
    </row>
    <row r="1413" spans="4:4" x14ac:dyDescent="0.2">
      <c r="D1413" s="164"/>
    </row>
    <row r="1414" spans="4:4" x14ac:dyDescent="0.2">
      <c r="D1414" s="164"/>
    </row>
    <row r="1415" spans="4:4" x14ac:dyDescent="0.2">
      <c r="D1415" s="164"/>
    </row>
    <row r="1416" spans="4:4" x14ac:dyDescent="0.2">
      <c r="D1416" s="164"/>
    </row>
    <row r="1417" spans="4:4" x14ac:dyDescent="0.2">
      <c r="D1417" s="164"/>
    </row>
    <row r="1418" spans="4:4" x14ac:dyDescent="0.2">
      <c r="D1418" s="164"/>
    </row>
    <row r="1419" spans="4:4" x14ac:dyDescent="0.2">
      <c r="D1419" s="164"/>
    </row>
    <row r="1420" spans="4:4" x14ac:dyDescent="0.2">
      <c r="D1420" s="164"/>
    </row>
    <row r="1421" spans="4:4" x14ac:dyDescent="0.2">
      <c r="D1421" s="164"/>
    </row>
    <row r="1422" spans="4:4" x14ac:dyDescent="0.2">
      <c r="D1422" s="164"/>
    </row>
    <row r="1423" spans="4:4" x14ac:dyDescent="0.2">
      <c r="D1423" s="164"/>
    </row>
    <row r="1424" spans="4:4" x14ac:dyDescent="0.2">
      <c r="D1424" s="164"/>
    </row>
    <row r="1425" spans="4:4" x14ac:dyDescent="0.2">
      <c r="D1425" s="164"/>
    </row>
    <row r="1426" spans="4:4" x14ac:dyDescent="0.2">
      <c r="D1426" s="164"/>
    </row>
    <row r="1427" spans="4:4" x14ac:dyDescent="0.2">
      <c r="D1427" s="164"/>
    </row>
    <row r="1428" spans="4:4" x14ac:dyDescent="0.2">
      <c r="D1428" s="164"/>
    </row>
    <row r="1429" spans="4:4" x14ac:dyDescent="0.2">
      <c r="D1429" s="164"/>
    </row>
    <row r="1430" spans="4:4" x14ac:dyDescent="0.2">
      <c r="D1430" s="164"/>
    </row>
    <row r="1431" spans="4:4" x14ac:dyDescent="0.2">
      <c r="D1431" s="164"/>
    </row>
    <row r="1432" spans="4:4" x14ac:dyDescent="0.2">
      <c r="D1432" s="164"/>
    </row>
    <row r="1433" spans="4:4" x14ac:dyDescent="0.2">
      <c r="D1433" s="164"/>
    </row>
    <row r="1434" spans="4:4" x14ac:dyDescent="0.2">
      <c r="D1434" s="164"/>
    </row>
    <row r="1435" spans="4:4" x14ac:dyDescent="0.2">
      <c r="D1435" s="164"/>
    </row>
    <row r="1436" spans="4:4" x14ac:dyDescent="0.2">
      <c r="D1436" s="164"/>
    </row>
    <row r="1437" spans="4:4" x14ac:dyDescent="0.2">
      <c r="D1437" s="164"/>
    </row>
    <row r="1438" spans="4:4" x14ac:dyDescent="0.2">
      <c r="D1438" s="164"/>
    </row>
    <row r="1439" spans="4:4" x14ac:dyDescent="0.2">
      <c r="D1439" s="164"/>
    </row>
    <row r="1440" spans="4:4" x14ac:dyDescent="0.2">
      <c r="D1440" s="164"/>
    </row>
    <row r="1441" spans="4:4" x14ac:dyDescent="0.2">
      <c r="D1441" s="164"/>
    </row>
    <row r="1442" spans="4:4" x14ac:dyDescent="0.2">
      <c r="D1442" s="164"/>
    </row>
    <row r="1443" spans="4:4" x14ac:dyDescent="0.2">
      <c r="D1443" s="164"/>
    </row>
    <row r="1444" spans="4:4" x14ac:dyDescent="0.2">
      <c r="D1444" s="164"/>
    </row>
    <row r="1445" spans="4:4" x14ac:dyDescent="0.2">
      <c r="D1445" s="164"/>
    </row>
    <row r="1446" spans="4:4" x14ac:dyDescent="0.2">
      <c r="D1446" s="164"/>
    </row>
    <row r="1447" spans="4:4" x14ac:dyDescent="0.2">
      <c r="D1447" s="164"/>
    </row>
    <row r="1448" spans="4:4" x14ac:dyDescent="0.2">
      <c r="D1448" s="164"/>
    </row>
    <row r="1449" spans="4:4" x14ac:dyDescent="0.2">
      <c r="D1449" s="164"/>
    </row>
    <row r="1450" spans="4:4" x14ac:dyDescent="0.2">
      <c r="D1450" s="164"/>
    </row>
    <row r="1451" spans="4:4" x14ac:dyDescent="0.2">
      <c r="D1451" s="164"/>
    </row>
    <row r="1452" spans="4:4" x14ac:dyDescent="0.2">
      <c r="D1452" s="164"/>
    </row>
    <row r="1453" spans="4:4" x14ac:dyDescent="0.2">
      <c r="D1453" s="164"/>
    </row>
    <row r="1454" spans="4:4" x14ac:dyDescent="0.2">
      <c r="D1454" s="164"/>
    </row>
    <row r="1455" spans="4:4" x14ac:dyDescent="0.2">
      <c r="D1455" s="164"/>
    </row>
    <row r="1456" spans="4:4" x14ac:dyDescent="0.2">
      <c r="D1456" s="164"/>
    </row>
    <row r="1457" spans="4:4" x14ac:dyDescent="0.2">
      <c r="D1457" s="164"/>
    </row>
    <row r="1458" spans="4:4" x14ac:dyDescent="0.2">
      <c r="D1458" s="164"/>
    </row>
    <row r="1459" spans="4:4" x14ac:dyDescent="0.2">
      <c r="D1459" s="164"/>
    </row>
    <row r="1460" spans="4:4" x14ac:dyDescent="0.2">
      <c r="D1460" s="164"/>
    </row>
    <row r="1461" spans="4:4" x14ac:dyDescent="0.2">
      <c r="D1461" s="164"/>
    </row>
    <row r="1462" spans="4:4" x14ac:dyDescent="0.2">
      <c r="D1462" s="164"/>
    </row>
    <row r="1463" spans="4:4" x14ac:dyDescent="0.2">
      <c r="D1463" s="164"/>
    </row>
    <row r="1464" spans="4:4" x14ac:dyDescent="0.2">
      <c r="D1464" s="164"/>
    </row>
    <row r="1465" spans="4:4" x14ac:dyDescent="0.2">
      <c r="D1465" s="164"/>
    </row>
    <row r="1466" spans="4:4" x14ac:dyDescent="0.2">
      <c r="D1466" s="164"/>
    </row>
    <row r="1467" spans="4:4" x14ac:dyDescent="0.2">
      <c r="D1467" s="164"/>
    </row>
    <row r="1468" spans="4:4" x14ac:dyDescent="0.2">
      <c r="D1468" s="164"/>
    </row>
    <row r="1469" spans="4:4" x14ac:dyDescent="0.2">
      <c r="D1469" s="164"/>
    </row>
    <row r="1470" spans="4:4" x14ac:dyDescent="0.2">
      <c r="D1470" s="164"/>
    </row>
    <row r="1471" spans="4:4" x14ac:dyDescent="0.2">
      <c r="D1471" s="164"/>
    </row>
    <row r="1472" spans="4:4" x14ac:dyDescent="0.2">
      <c r="D1472" s="164"/>
    </row>
    <row r="1473" spans="4:4" x14ac:dyDescent="0.2">
      <c r="D1473" s="164"/>
    </row>
    <row r="1474" spans="4:4" x14ac:dyDescent="0.2">
      <c r="D1474" s="164"/>
    </row>
    <row r="1475" spans="4:4" x14ac:dyDescent="0.2">
      <c r="D1475" s="164"/>
    </row>
    <row r="1476" spans="4:4" x14ac:dyDescent="0.2">
      <c r="D1476" s="164"/>
    </row>
    <row r="1477" spans="4:4" x14ac:dyDescent="0.2">
      <c r="D1477" s="164"/>
    </row>
    <row r="1478" spans="4:4" x14ac:dyDescent="0.2">
      <c r="D1478" s="164"/>
    </row>
    <row r="1479" spans="4:4" x14ac:dyDescent="0.2">
      <c r="D1479" s="164"/>
    </row>
    <row r="1480" spans="4:4" x14ac:dyDescent="0.2">
      <c r="D1480" s="164"/>
    </row>
    <row r="1481" spans="4:4" x14ac:dyDescent="0.2">
      <c r="D1481" s="164"/>
    </row>
    <row r="1482" spans="4:4" x14ac:dyDescent="0.2">
      <c r="D1482" s="164"/>
    </row>
    <row r="1483" spans="4:4" x14ac:dyDescent="0.2">
      <c r="D1483" s="164"/>
    </row>
    <row r="1484" spans="4:4" x14ac:dyDescent="0.2">
      <c r="D1484" s="164"/>
    </row>
    <row r="1485" spans="4:4" x14ac:dyDescent="0.2">
      <c r="D1485" s="164"/>
    </row>
    <row r="1486" spans="4:4" x14ac:dyDescent="0.2">
      <c r="D1486" s="164"/>
    </row>
    <row r="1487" spans="4:4" x14ac:dyDescent="0.2">
      <c r="D1487" s="164"/>
    </row>
    <row r="1488" spans="4:4" x14ac:dyDescent="0.2">
      <c r="D1488" s="164"/>
    </row>
    <row r="1489" spans="4:4" x14ac:dyDescent="0.2">
      <c r="D1489" s="164"/>
    </row>
    <row r="1490" spans="4:4" x14ac:dyDescent="0.2">
      <c r="D1490" s="164"/>
    </row>
    <row r="1491" spans="4:4" x14ac:dyDescent="0.2">
      <c r="D1491" s="164"/>
    </row>
    <row r="1492" spans="4:4" x14ac:dyDescent="0.2">
      <c r="D1492" s="164"/>
    </row>
    <row r="1493" spans="4:4" x14ac:dyDescent="0.2">
      <c r="D1493" s="164"/>
    </row>
    <row r="1494" spans="4:4" x14ac:dyDescent="0.2">
      <c r="D1494" s="164"/>
    </row>
    <row r="1495" spans="4:4" x14ac:dyDescent="0.2">
      <c r="D1495" s="164"/>
    </row>
    <row r="1496" spans="4:4" x14ac:dyDescent="0.2">
      <c r="D1496" s="164"/>
    </row>
    <row r="1497" spans="4:4" x14ac:dyDescent="0.2">
      <c r="D1497" s="164"/>
    </row>
    <row r="1498" spans="4:4" x14ac:dyDescent="0.2">
      <c r="D1498" s="164"/>
    </row>
    <row r="1499" spans="4:4" x14ac:dyDescent="0.2">
      <c r="D1499" s="164"/>
    </row>
    <row r="1500" spans="4:4" x14ac:dyDescent="0.2">
      <c r="D1500" s="164"/>
    </row>
    <row r="1501" spans="4:4" x14ac:dyDescent="0.2">
      <c r="D1501" s="164"/>
    </row>
    <row r="1502" spans="4:4" x14ac:dyDescent="0.2">
      <c r="D1502" s="164"/>
    </row>
    <row r="1503" spans="4:4" x14ac:dyDescent="0.2">
      <c r="D1503" s="164"/>
    </row>
    <row r="1504" spans="4:4" x14ac:dyDescent="0.2">
      <c r="D1504" s="164"/>
    </row>
    <row r="1505" spans="4:4" x14ac:dyDescent="0.2">
      <c r="D1505" s="164"/>
    </row>
    <row r="1506" spans="4:4" x14ac:dyDescent="0.2">
      <c r="D1506" s="164"/>
    </row>
    <row r="1507" spans="4:4" x14ac:dyDescent="0.2">
      <c r="D1507" s="164"/>
    </row>
    <row r="1508" spans="4:4" x14ac:dyDescent="0.2">
      <c r="D1508" s="164"/>
    </row>
    <row r="1509" spans="4:4" x14ac:dyDescent="0.2">
      <c r="D1509" s="164"/>
    </row>
    <row r="1510" spans="4:4" x14ac:dyDescent="0.2">
      <c r="D1510" s="164"/>
    </row>
    <row r="1511" spans="4:4" x14ac:dyDescent="0.2">
      <c r="D1511" s="164"/>
    </row>
    <row r="1512" spans="4:4" x14ac:dyDescent="0.2">
      <c r="D1512" s="164"/>
    </row>
    <row r="1513" spans="4:4" x14ac:dyDescent="0.2">
      <c r="D1513" s="164"/>
    </row>
    <row r="1514" spans="4:4" x14ac:dyDescent="0.2">
      <c r="D1514" s="164"/>
    </row>
    <row r="1515" spans="4:4" x14ac:dyDescent="0.2">
      <c r="D1515" s="164"/>
    </row>
    <row r="1516" spans="4:4" x14ac:dyDescent="0.2">
      <c r="D1516" s="164"/>
    </row>
    <row r="1517" spans="4:4" x14ac:dyDescent="0.2">
      <c r="D1517" s="164"/>
    </row>
    <row r="1518" spans="4:4" x14ac:dyDescent="0.2">
      <c r="D1518" s="164"/>
    </row>
    <row r="1519" spans="4:4" x14ac:dyDescent="0.2">
      <c r="D1519" s="164"/>
    </row>
    <row r="1520" spans="4:4" x14ac:dyDescent="0.2">
      <c r="D1520" s="164"/>
    </row>
    <row r="1521" spans="4:4" x14ac:dyDescent="0.2">
      <c r="D1521" s="164"/>
    </row>
    <row r="1522" spans="4:4" x14ac:dyDescent="0.2">
      <c r="D1522" s="164"/>
    </row>
    <row r="1523" spans="4:4" x14ac:dyDescent="0.2">
      <c r="D1523" s="164"/>
    </row>
    <row r="1524" spans="4:4" x14ac:dyDescent="0.2">
      <c r="D1524" s="164"/>
    </row>
    <row r="1525" spans="4:4" x14ac:dyDescent="0.2">
      <c r="D1525" s="164"/>
    </row>
    <row r="1526" spans="4:4" x14ac:dyDescent="0.2">
      <c r="D1526" s="164"/>
    </row>
    <row r="1527" spans="4:4" x14ac:dyDescent="0.2">
      <c r="D1527" s="164"/>
    </row>
    <row r="1528" spans="4:4" x14ac:dyDescent="0.2">
      <c r="D1528" s="164"/>
    </row>
    <row r="1529" spans="4:4" x14ac:dyDescent="0.2">
      <c r="D1529" s="164"/>
    </row>
    <row r="1530" spans="4:4" x14ac:dyDescent="0.2">
      <c r="D1530" s="164"/>
    </row>
    <row r="1531" spans="4:4" x14ac:dyDescent="0.2">
      <c r="D1531" s="164"/>
    </row>
    <row r="1532" spans="4:4" x14ac:dyDescent="0.2">
      <c r="D1532" s="164"/>
    </row>
    <row r="1533" spans="4:4" x14ac:dyDescent="0.2">
      <c r="D1533" s="164"/>
    </row>
    <row r="1534" spans="4:4" x14ac:dyDescent="0.2">
      <c r="D1534" s="164"/>
    </row>
    <row r="1535" spans="4:4" x14ac:dyDescent="0.2">
      <c r="D1535" s="164"/>
    </row>
    <row r="1536" spans="4:4" x14ac:dyDescent="0.2">
      <c r="D1536" s="164"/>
    </row>
    <row r="1537" spans="4:4" x14ac:dyDescent="0.2">
      <c r="D1537" s="164"/>
    </row>
    <row r="1538" spans="4:4" x14ac:dyDescent="0.2">
      <c r="D1538" s="164"/>
    </row>
    <row r="1539" spans="4:4" x14ac:dyDescent="0.2">
      <c r="D1539" s="164"/>
    </row>
    <row r="1540" spans="4:4" x14ac:dyDescent="0.2">
      <c r="D1540" s="164"/>
    </row>
    <row r="1541" spans="4:4" x14ac:dyDescent="0.2">
      <c r="D1541" s="164"/>
    </row>
    <row r="1542" spans="4:4" x14ac:dyDescent="0.2">
      <c r="D1542" s="164"/>
    </row>
    <row r="1543" spans="4:4" x14ac:dyDescent="0.2">
      <c r="D1543" s="164"/>
    </row>
    <row r="1544" spans="4:4" x14ac:dyDescent="0.2">
      <c r="D1544" s="164"/>
    </row>
    <row r="1545" spans="4:4" x14ac:dyDescent="0.2">
      <c r="D1545" s="164"/>
    </row>
    <row r="1546" spans="4:4" x14ac:dyDescent="0.2">
      <c r="D1546" s="164"/>
    </row>
    <row r="1547" spans="4:4" x14ac:dyDescent="0.2">
      <c r="D1547" s="164"/>
    </row>
    <row r="1548" spans="4:4" x14ac:dyDescent="0.2">
      <c r="D1548" s="164"/>
    </row>
    <row r="1549" spans="4:4" x14ac:dyDescent="0.2">
      <c r="D1549" s="164"/>
    </row>
    <row r="1550" spans="4:4" x14ac:dyDescent="0.2">
      <c r="D1550" s="164"/>
    </row>
    <row r="1551" spans="4:4" x14ac:dyDescent="0.2">
      <c r="D1551" s="164"/>
    </row>
    <row r="1552" spans="4:4" x14ac:dyDescent="0.2">
      <c r="D1552" s="164"/>
    </row>
    <row r="1553" spans="4:4" x14ac:dyDescent="0.2">
      <c r="D1553" s="164"/>
    </row>
    <row r="1554" spans="4:4" x14ac:dyDescent="0.2">
      <c r="D1554" s="164"/>
    </row>
    <row r="1555" spans="4:4" x14ac:dyDescent="0.2">
      <c r="D1555" s="164"/>
    </row>
    <row r="1556" spans="4:4" x14ac:dyDescent="0.2">
      <c r="D1556" s="164"/>
    </row>
    <row r="1557" spans="4:4" x14ac:dyDescent="0.2">
      <c r="D1557" s="164"/>
    </row>
    <row r="1558" spans="4:4" x14ac:dyDescent="0.2">
      <c r="D1558" s="164"/>
    </row>
    <row r="1559" spans="4:4" x14ac:dyDescent="0.2">
      <c r="D1559" s="164"/>
    </row>
    <row r="1560" spans="4:4" x14ac:dyDescent="0.2">
      <c r="D1560" s="164"/>
    </row>
    <row r="1561" spans="4:4" x14ac:dyDescent="0.2">
      <c r="D1561" s="164"/>
    </row>
    <row r="1562" spans="4:4" x14ac:dyDescent="0.2">
      <c r="D1562" s="164"/>
    </row>
    <row r="1563" spans="4:4" x14ac:dyDescent="0.2">
      <c r="D1563" s="164"/>
    </row>
    <row r="1564" spans="4:4" x14ac:dyDescent="0.2">
      <c r="D1564" s="164"/>
    </row>
    <row r="1565" spans="4:4" x14ac:dyDescent="0.2">
      <c r="D1565" s="164"/>
    </row>
    <row r="1566" spans="4:4" x14ac:dyDescent="0.2">
      <c r="D1566" s="164"/>
    </row>
    <row r="1567" spans="4:4" x14ac:dyDescent="0.2">
      <c r="D1567" s="164"/>
    </row>
    <row r="1568" spans="4:4" x14ac:dyDescent="0.2">
      <c r="D1568" s="164"/>
    </row>
    <row r="1569" spans="4:4" x14ac:dyDescent="0.2">
      <c r="D1569" s="164"/>
    </row>
    <row r="1570" spans="4:4" x14ac:dyDescent="0.2">
      <c r="D1570" s="164"/>
    </row>
    <row r="1571" spans="4:4" x14ac:dyDescent="0.2">
      <c r="D1571" s="164"/>
    </row>
    <row r="1572" spans="4:4" x14ac:dyDescent="0.2">
      <c r="D1572" s="164"/>
    </row>
    <row r="1573" spans="4:4" x14ac:dyDescent="0.2">
      <c r="D1573" s="164"/>
    </row>
    <row r="1574" spans="4:4" x14ac:dyDescent="0.2">
      <c r="D1574" s="164"/>
    </row>
    <row r="1575" spans="4:4" x14ac:dyDescent="0.2">
      <c r="D1575" s="164"/>
    </row>
    <row r="1576" spans="4:4" x14ac:dyDescent="0.2">
      <c r="D1576" s="164"/>
    </row>
    <row r="1577" spans="4:4" x14ac:dyDescent="0.2">
      <c r="D1577" s="164"/>
    </row>
    <row r="1578" spans="4:4" x14ac:dyDescent="0.2">
      <c r="D1578" s="164"/>
    </row>
    <row r="1579" spans="4:4" x14ac:dyDescent="0.2">
      <c r="D1579" s="164"/>
    </row>
    <row r="1580" spans="4:4" x14ac:dyDescent="0.2">
      <c r="D1580" s="164"/>
    </row>
    <row r="1581" spans="4:4" x14ac:dyDescent="0.2">
      <c r="D1581" s="164"/>
    </row>
    <row r="1582" spans="4:4" x14ac:dyDescent="0.2">
      <c r="D1582" s="164"/>
    </row>
    <row r="1583" spans="4:4" x14ac:dyDescent="0.2">
      <c r="D1583" s="164"/>
    </row>
    <row r="1584" spans="4:4" x14ac:dyDescent="0.2">
      <c r="D1584" s="164"/>
    </row>
    <row r="1585" spans="4:4" x14ac:dyDescent="0.2">
      <c r="D1585" s="164"/>
    </row>
    <row r="1586" spans="4:4" x14ac:dyDescent="0.2">
      <c r="D1586" s="164"/>
    </row>
    <row r="1587" spans="4:4" x14ac:dyDescent="0.2">
      <c r="D1587" s="164"/>
    </row>
    <row r="1588" spans="4:4" x14ac:dyDescent="0.2">
      <c r="D1588" s="164"/>
    </row>
    <row r="1589" spans="4:4" x14ac:dyDescent="0.2">
      <c r="D1589" s="164"/>
    </row>
    <row r="1590" spans="4:4" x14ac:dyDescent="0.2">
      <c r="D1590" s="164"/>
    </row>
    <row r="1591" spans="4:4" x14ac:dyDescent="0.2">
      <c r="D1591" s="164"/>
    </row>
    <row r="1592" spans="4:4" x14ac:dyDescent="0.2">
      <c r="D1592" s="164"/>
    </row>
    <row r="1593" spans="4:4" x14ac:dyDescent="0.2">
      <c r="D1593" s="164"/>
    </row>
    <row r="1594" spans="4:4" x14ac:dyDescent="0.2">
      <c r="D1594" s="164"/>
    </row>
    <row r="1595" spans="4:4" x14ac:dyDescent="0.2">
      <c r="D1595" s="164"/>
    </row>
    <row r="1596" spans="4:4" x14ac:dyDescent="0.2">
      <c r="D1596" s="164"/>
    </row>
    <row r="1597" spans="4:4" x14ac:dyDescent="0.2">
      <c r="D1597" s="164"/>
    </row>
    <row r="1598" spans="4:4" x14ac:dyDescent="0.2">
      <c r="D1598" s="164"/>
    </row>
    <row r="1599" spans="4:4" x14ac:dyDescent="0.2">
      <c r="D1599" s="164"/>
    </row>
    <row r="1600" spans="4:4" x14ac:dyDescent="0.2">
      <c r="D1600" s="164"/>
    </row>
    <row r="1601" spans="4:4" x14ac:dyDescent="0.2">
      <c r="D1601" s="164"/>
    </row>
    <row r="1602" spans="4:4" x14ac:dyDescent="0.2">
      <c r="D1602" s="164"/>
    </row>
    <row r="1603" spans="4:4" x14ac:dyDescent="0.2">
      <c r="D1603" s="164"/>
    </row>
    <row r="1604" spans="4:4" x14ac:dyDescent="0.2">
      <c r="D1604" s="164"/>
    </row>
    <row r="1605" spans="4:4" x14ac:dyDescent="0.2">
      <c r="D1605" s="164"/>
    </row>
    <row r="1606" spans="4:4" x14ac:dyDescent="0.2">
      <c r="D1606" s="164"/>
    </row>
    <row r="1607" spans="4:4" x14ac:dyDescent="0.2">
      <c r="D1607" s="164"/>
    </row>
    <row r="1608" spans="4:4" x14ac:dyDescent="0.2">
      <c r="D1608" s="164"/>
    </row>
    <row r="1609" spans="4:4" x14ac:dyDescent="0.2">
      <c r="D1609" s="164"/>
    </row>
    <row r="1610" spans="4:4" x14ac:dyDescent="0.2">
      <c r="D1610" s="164"/>
    </row>
    <row r="1611" spans="4:4" x14ac:dyDescent="0.2">
      <c r="D1611" s="164"/>
    </row>
    <row r="1612" spans="4:4" x14ac:dyDescent="0.2">
      <c r="D1612" s="164"/>
    </row>
    <row r="1613" spans="4:4" x14ac:dyDescent="0.2">
      <c r="D1613" s="164"/>
    </row>
    <row r="1614" spans="4:4" x14ac:dyDescent="0.2">
      <c r="D1614" s="164"/>
    </row>
    <row r="1615" spans="4:4" x14ac:dyDescent="0.2">
      <c r="D1615" s="164"/>
    </row>
    <row r="1616" spans="4:4" x14ac:dyDescent="0.2">
      <c r="D1616" s="164"/>
    </row>
    <row r="1617" spans="4:4" x14ac:dyDescent="0.2">
      <c r="D1617" s="164"/>
    </row>
    <row r="1618" spans="4:4" x14ac:dyDescent="0.2">
      <c r="D1618" s="164"/>
    </row>
    <row r="1619" spans="4:4" x14ac:dyDescent="0.2">
      <c r="D1619" s="164"/>
    </row>
    <row r="1620" spans="4:4" x14ac:dyDescent="0.2">
      <c r="D1620" s="164"/>
    </row>
    <row r="1621" spans="4:4" x14ac:dyDescent="0.2">
      <c r="D1621" s="164"/>
    </row>
    <row r="1622" spans="4:4" x14ac:dyDescent="0.2">
      <c r="D1622" s="164"/>
    </row>
    <row r="1623" spans="4:4" x14ac:dyDescent="0.2">
      <c r="D1623" s="164"/>
    </row>
    <row r="1624" spans="4:4" x14ac:dyDescent="0.2">
      <c r="D1624" s="164"/>
    </row>
    <row r="1625" spans="4:4" x14ac:dyDescent="0.2">
      <c r="D1625" s="164"/>
    </row>
    <row r="1626" spans="4:4" x14ac:dyDescent="0.2">
      <c r="D1626" s="164"/>
    </row>
    <row r="1627" spans="4:4" x14ac:dyDescent="0.2">
      <c r="D1627" s="164"/>
    </row>
    <row r="1628" spans="4:4" x14ac:dyDescent="0.2">
      <c r="D1628" s="164"/>
    </row>
    <row r="1629" spans="4:4" x14ac:dyDescent="0.2">
      <c r="D1629" s="164"/>
    </row>
    <row r="1630" spans="4:4" x14ac:dyDescent="0.2">
      <c r="D1630" s="164"/>
    </row>
    <row r="1631" spans="4:4" x14ac:dyDescent="0.2">
      <c r="D1631" s="164"/>
    </row>
    <row r="1632" spans="4:4" x14ac:dyDescent="0.2">
      <c r="D1632" s="164"/>
    </row>
    <row r="1633" spans="4:4" x14ac:dyDescent="0.2">
      <c r="D1633" s="164"/>
    </row>
    <row r="1634" spans="4:4" x14ac:dyDescent="0.2">
      <c r="D1634" s="164"/>
    </row>
    <row r="1635" spans="4:4" x14ac:dyDescent="0.2">
      <c r="D1635" s="164"/>
    </row>
    <row r="1636" spans="4:4" x14ac:dyDescent="0.2">
      <c r="D1636" s="164"/>
    </row>
    <row r="1637" spans="4:4" x14ac:dyDescent="0.2">
      <c r="D1637" s="164"/>
    </row>
    <row r="1638" spans="4:4" x14ac:dyDescent="0.2">
      <c r="D1638" s="164"/>
    </row>
    <row r="1639" spans="4:4" x14ac:dyDescent="0.2">
      <c r="D1639" s="164"/>
    </row>
    <row r="1640" spans="4:4" x14ac:dyDescent="0.2">
      <c r="D1640" s="164"/>
    </row>
    <row r="1641" spans="4:4" x14ac:dyDescent="0.2">
      <c r="D1641" s="164"/>
    </row>
    <row r="1642" spans="4:4" x14ac:dyDescent="0.2">
      <c r="D1642" s="164"/>
    </row>
    <row r="1643" spans="4:4" x14ac:dyDescent="0.2">
      <c r="D1643" s="164"/>
    </row>
    <row r="1644" spans="4:4" x14ac:dyDescent="0.2">
      <c r="D1644" s="164"/>
    </row>
    <row r="1645" spans="4:4" x14ac:dyDescent="0.2">
      <c r="D1645" s="164"/>
    </row>
    <row r="1646" spans="4:4" x14ac:dyDescent="0.2">
      <c r="D1646" s="164"/>
    </row>
    <row r="1647" spans="4:4" x14ac:dyDescent="0.2">
      <c r="D1647" s="164"/>
    </row>
    <row r="1648" spans="4:4" x14ac:dyDescent="0.2">
      <c r="D1648" s="164"/>
    </row>
    <row r="1649" spans="4:4" x14ac:dyDescent="0.2">
      <c r="D1649" s="164"/>
    </row>
    <row r="1650" spans="4:4" x14ac:dyDescent="0.2">
      <c r="D1650" s="164"/>
    </row>
    <row r="1651" spans="4:4" x14ac:dyDescent="0.2">
      <c r="D1651" s="164"/>
    </row>
    <row r="1652" spans="4:4" x14ac:dyDescent="0.2">
      <c r="D1652" s="164"/>
    </row>
    <row r="1653" spans="4:4" x14ac:dyDescent="0.2">
      <c r="D1653" s="164"/>
    </row>
    <row r="1654" spans="4:4" x14ac:dyDescent="0.2">
      <c r="D1654" s="164"/>
    </row>
    <row r="1655" spans="4:4" x14ac:dyDescent="0.2">
      <c r="D1655" s="164"/>
    </row>
    <row r="1656" spans="4:4" x14ac:dyDescent="0.2">
      <c r="D1656" s="164"/>
    </row>
    <row r="1657" spans="4:4" x14ac:dyDescent="0.2">
      <c r="D1657" s="164"/>
    </row>
    <row r="1658" spans="4:4" x14ac:dyDescent="0.2">
      <c r="D1658" s="164"/>
    </row>
    <row r="1659" spans="4:4" x14ac:dyDescent="0.2">
      <c r="D1659" s="164"/>
    </row>
    <row r="1660" spans="4:4" x14ac:dyDescent="0.2">
      <c r="D1660" s="164"/>
    </row>
    <row r="1661" spans="4:4" x14ac:dyDescent="0.2">
      <c r="D1661" s="164"/>
    </row>
    <row r="1662" spans="4:4" x14ac:dyDescent="0.2">
      <c r="D1662" s="164"/>
    </row>
    <row r="1663" spans="4:4" x14ac:dyDescent="0.2">
      <c r="D1663" s="164"/>
    </row>
    <row r="1664" spans="4:4" x14ac:dyDescent="0.2">
      <c r="D1664" s="164"/>
    </row>
    <row r="1665" spans="4:4" x14ac:dyDescent="0.2">
      <c r="D1665" s="164"/>
    </row>
    <row r="1666" spans="4:4" x14ac:dyDescent="0.2">
      <c r="D1666" s="164"/>
    </row>
    <row r="1667" spans="4:4" x14ac:dyDescent="0.2">
      <c r="D1667" s="164"/>
    </row>
    <row r="1668" spans="4:4" x14ac:dyDescent="0.2">
      <c r="D1668" s="164"/>
    </row>
    <row r="1669" spans="4:4" x14ac:dyDescent="0.2">
      <c r="D1669" s="164"/>
    </row>
    <row r="1670" spans="4:4" x14ac:dyDescent="0.2">
      <c r="D1670" s="164"/>
    </row>
    <row r="1671" spans="4:4" x14ac:dyDescent="0.2">
      <c r="D1671" s="164"/>
    </row>
    <row r="1672" spans="4:4" x14ac:dyDescent="0.2">
      <c r="D1672" s="164"/>
    </row>
    <row r="1673" spans="4:4" x14ac:dyDescent="0.2">
      <c r="D1673" s="164"/>
    </row>
    <row r="1674" spans="4:4" x14ac:dyDescent="0.2">
      <c r="D1674" s="164"/>
    </row>
    <row r="1675" spans="4:4" x14ac:dyDescent="0.2">
      <c r="D1675" s="164"/>
    </row>
    <row r="1676" spans="4:4" x14ac:dyDescent="0.2">
      <c r="D1676" s="164"/>
    </row>
    <row r="1677" spans="4:4" x14ac:dyDescent="0.2">
      <c r="D1677" s="164"/>
    </row>
    <row r="1678" spans="4:4" x14ac:dyDescent="0.2">
      <c r="D1678" s="164"/>
    </row>
    <row r="1679" spans="4:4" x14ac:dyDescent="0.2">
      <c r="D1679" s="164"/>
    </row>
    <row r="1680" spans="4:4" x14ac:dyDescent="0.2">
      <c r="D1680" s="164"/>
    </row>
    <row r="1681" spans="4:4" x14ac:dyDescent="0.2">
      <c r="D1681" s="164"/>
    </row>
    <row r="1682" spans="4:4" x14ac:dyDescent="0.2">
      <c r="D1682" s="164"/>
    </row>
    <row r="1683" spans="4:4" x14ac:dyDescent="0.2">
      <c r="D1683" s="164"/>
    </row>
    <row r="1684" spans="4:4" x14ac:dyDescent="0.2">
      <c r="D1684" s="164"/>
    </row>
    <row r="1685" spans="4:4" x14ac:dyDescent="0.2">
      <c r="D1685" s="164"/>
    </row>
    <row r="1686" spans="4:4" x14ac:dyDescent="0.2">
      <c r="D1686" s="164"/>
    </row>
    <row r="1687" spans="4:4" x14ac:dyDescent="0.2">
      <c r="D1687" s="164"/>
    </row>
    <row r="1688" spans="4:4" x14ac:dyDescent="0.2">
      <c r="D1688" s="164"/>
    </row>
    <row r="1689" spans="4:4" x14ac:dyDescent="0.2">
      <c r="D1689" s="164"/>
    </row>
    <row r="1690" spans="4:4" x14ac:dyDescent="0.2">
      <c r="D1690" s="164"/>
    </row>
    <row r="1691" spans="4:4" x14ac:dyDescent="0.2">
      <c r="D1691" s="164"/>
    </row>
    <row r="1692" spans="4:4" x14ac:dyDescent="0.2">
      <c r="D1692" s="164"/>
    </row>
    <row r="1693" spans="4:4" x14ac:dyDescent="0.2">
      <c r="D1693" s="164"/>
    </row>
    <row r="1694" spans="4:4" x14ac:dyDescent="0.2">
      <c r="D1694" s="164"/>
    </row>
    <row r="1695" spans="4:4" x14ac:dyDescent="0.2">
      <c r="D1695" s="164"/>
    </row>
    <row r="1696" spans="4:4" x14ac:dyDescent="0.2">
      <c r="D1696" s="164"/>
    </row>
    <row r="1697" spans="4:4" x14ac:dyDescent="0.2">
      <c r="D1697" s="164"/>
    </row>
    <row r="1698" spans="4:4" x14ac:dyDescent="0.2">
      <c r="D1698" s="164"/>
    </row>
    <row r="1699" spans="4:4" x14ac:dyDescent="0.2">
      <c r="D1699" s="164"/>
    </row>
    <row r="1700" spans="4:4" x14ac:dyDescent="0.2">
      <c r="D1700" s="164"/>
    </row>
    <row r="1701" spans="4:4" x14ac:dyDescent="0.2">
      <c r="D1701" s="164"/>
    </row>
    <row r="1702" spans="4:4" x14ac:dyDescent="0.2">
      <c r="D1702" s="164"/>
    </row>
    <row r="1703" spans="4:4" x14ac:dyDescent="0.2">
      <c r="D1703" s="164"/>
    </row>
    <row r="1704" spans="4:4" x14ac:dyDescent="0.2">
      <c r="D1704" s="164"/>
    </row>
    <row r="1705" spans="4:4" x14ac:dyDescent="0.2">
      <c r="D1705" s="164"/>
    </row>
    <row r="1706" spans="4:4" x14ac:dyDescent="0.2">
      <c r="D1706" s="164"/>
    </row>
    <row r="1707" spans="4:4" x14ac:dyDescent="0.2">
      <c r="D1707" s="164"/>
    </row>
    <row r="1708" spans="4:4" x14ac:dyDescent="0.2">
      <c r="D1708" s="164"/>
    </row>
    <row r="1709" spans="4:4" x14ac:dyDescent="0.2">
      <c r="D1709" s="164"/>
    </row>
    <row r="1710" spans="4:4" x14ac:dyDescent="0.2">
      <c r="D1710" s="164"/>
    </row>
    <row r="1711" spans="4:4" x14ac:dyDescent="0.2">
      <c r="D1711" s="164"/>
    </row>
    <row r="1712" spans="4:4" x14ac:dyDescent="0.2">
      <c r="D1712" s="164"/>
    </row>
    <row r="1713" spans="4:4" x14ac:dyDescent="0.2">
      <c r="D1713" s="164"/>
    </row>
    <row r="1714" spans="4:4" x14ac:dyDescent="0.2">
      <c r="D1714" s="164"/>
    </row>
    <row r="1715" spans="4:4" x14ac:dyDescent="0.2">
      <c r="D1715" s="164"/>
    </row>
    <row r="1716" spans="4:4" x14ac:dyDescent="0.2">
      <c r="D1716" s="164"/>
    </row>
    <row r="1717" spans="4:4" x14ac:dyDescent="0.2">
      <c r="D1717" s="164"/>
    </row>
    <row r="1718" spans="4:4" x14ac:dyDescent="0.2">
      <c r="D1718" s="164"/>
    </row>
    <row r="1719" spans="4:4" x14ac:dyDescent="0.2">
      <c r="D1719" s="164"/>
    </row>
    <row r="1720" spans="4:4" x14ac:dyDescent="0.2">
      <c r="D1720" s="164"/>
    </row>
    <row r="1721" spans="4:4" x14ac:dyDescent="0.2">
      <c r="D1721" s="164"/>
    </row>
    <row r="1722" spans="4:4" x14ac:dyDescent="0.2">
      <c r="D1722" s="164"/>
    </row>
    <row r="1723" spans="4:4" x14ac:dyDescent="0.2">
      <c r="D1723" s="164"/>
    </row>
    <row r="1724" spans="4:4" x14ac:dyDescent="0.2">
      <c r="D1724" s="164"/>
    </row>
    <row r="1725" spans="4:4" x14ac:dyDescent="0.2">
      <c r="D1725" s="164"/>
    </row>
    <row r="1726" spans="4:4" x14ac:dyDescent="0.2">
      <c r="D1726" s="164"/>
    </row>
    <row r="1727" spans="4:4" x14ac:dyDescent="0.2">
      <c r="D1727" s="164"/>
    </row>
    <row r="1728" spans="4:4" x14ac:dyDescent="0.2">
      <c r="D1728" s="164"/>
    </row>
    <row r="1729" spans="4:4" x14ac:dyDescent="0.2">
      <c r="D1729" s="164"/>
    </row>
    <row r="1730" spans="4:4" x14ac:dyDescent="0.2">
      <c r="D1730" s="164"/>
    </row>
    <row r="1731" spans="4:4" x14ac:dyDescent="0.2">
      <c r="D1731" s="164"/>
    </row>
    <row r="1732" spans="4:4" x14ac:dyDescent="0.2">
      <c r="D1732" s="164"/>
    </row>
    <row r="1733" spans="4:4" x14ac:dyDescent="0.2">
      <c r="D1733" s="164"/>
    </row>
    <row r="1734" spans="4:4" x14ac:dyDescent="0.2">
      <c r="D1734" s="164"/>
    </row>
    <row r="1735" spans="4:4" x14ac:dyDescent="0.2">
      <c r="D1735" s="164"/>
    </row>
    <row r="1736" spans="4:4" x14ac:dyDescent="0.2">
      <c r="D1736" s="164"/>
    </row>
    <row r="1737" spans="4:4" x14ac:dyDescent="0.2">
      <c r="D1737" s="164"/>
    </row>
    <row r="1738" spans="4:4" x14ac:dyDescent="0.2">
      <c r="D1738" s="164"/>
    </row>
    <row r="1739" spans="4:4" x14ac:dyDescent="0.2">
      <c r="D1739" s="164"/>
    </row>
    <row r="1740" spans="4:4" x14ac:dyDescent="0.2">
      <c r="D1740" s="164"/>
    </row>
    <row r="1741" spans="4:4" x14ac:dyDescent="0.2">
      <c r="D1741" s="164"/>
    </row>
    <row r="1742" spans="4:4" x14ac:dyDescent="0.2">
      <c r="D1742" s="164"/>
    </row>
    <row r="1743" spans="4:4" x14ac:dyDescent="0.2">
      <c r="D1743" s="164"/>
    </row>
    <row r="1744" spans="4:4" x14ac:dyDescent="0.2">
      <c r="D1744" s="164"/>
    </row>
    <row r="1745" spans="4:4" x14ac:dyDescent="0.2">
      <c r="D1745" s="164"/>
    </row>
    <row r="1746" spans="4:4" x14ac:dyDescent="0.2">
      <c r="D1746" s="164"/>
    </row>
    <row r="1747" spans="4:4" x14ac:dyDescent="0.2">
      <c r="D1747" s="164"/>
    </row>
    <row r="1748" spans="4:4" x14ac:dyDescent="0.2">
      <c r="D1748" s="164"/>
    </row>
    <row r="1749" spans="4:4" x14ac:dyDescent="0.2">
      <c r="D1749" s="164"/>
    </row>
    <row r="1750" spans="4:4" x14ac:dyDescent="0.2">
      <c r="D1750" s="164"/>
    </row>
    <row r="1751" spans="4:4" x14ac:dyDescent="0.2">
      <c r="D1751" s="164"/>
    </row>
    <row r="1752" spans="4:4" x14ac:dyDescent="0.2">
      <c r="D1752" s="164"/>
    </row>
    <row r="1753" spans="4:4" x14ac:dyDescent="0.2">
      <c r="D1753" s="164"/>
    </row>
    <row r="1754" spans="4:4" x14ac:dyDescent="0.2">
      <c r="D1754" s="164"/>
    </row>
    <row r="1755" spans="4:4" x14ac:dyDescent="0.2">
      <c r="D1755" s="164"/>
    </row>
    <row r="1756" spans="4:4" x14ac:dyDescent="0.2">
      <c r="D1756" s="164"/>
    </row>
    <row r="1757" spans="4:4" x14ac:dyDescent="0.2">
      <c r="D1757" s="164"/>
    </row>
    <row r="1758" spans="4:4" x14ac:dyDescent="0.2">
      <c r="D1758" s="164"/>
    </row>
    <row r="1759" spans="4:4" x14ac:dyDescent="0.2">
      <c r="D1759" s="164"/>
    </row>
    <row r="1760" spans="4:4" x14ac:dyDescent="0.2">
      <c r="D1760" s="164"/>
    </row>
    <row r="1761" spans="4:4" x14ac:dyDescent="0.2">
      <c r="D1761" s="164"/>
    </row>
    <row r="1762" spans="4:4" x14ac:dyDescent="0.2">
      <c r="D1762" s="164"/>
    </row>
    <row r="1763" spans="4:4" x14ac:dyDescent="0.2">
      <c r="D1763" s="164"/>
    </row>
    <row r="1764" spans="4:4" x14ac:dyDescent="0.2">
      <c r="D1764" s="164"/>
    </row>
    <row r="1765" spans="4:4" x14ac:dyDescent="0.2">
      <c r="D1765" s="164"/>
    </row>
    <row r="1766" spans="4:4" x14ac:dyDescent="0.2">
      <c r="D1766" s="164"/>
    </row>
    <row r="1767" spans="4:4" x14ac:dyDescent="0.2">
      <c r="D1767" s="164"/>
    </row>
    <row r="1768" spans="4:4" x14ac:dyDescent="0.2">
      <c r="D1768" s="164"/>
    </row>
    <row r="1769" spans="4:4" x14ac:dyDescent="0.2">
      <c r="D1769" s="164"/>
    </row>
    <row r="1770" spans="4:4" x14ac:dyDescent="0.2">
      <c r="D1770" s="164"/>
    </row>
    <row r="1771" spans="4:4" x14ac:dyDescent="0.2">
      <c r="D1771" s="164"/>
    </row>
    <row r="1772" spans="4:4" x14ac:dyDescent="0.2">
      <c r="D1772" s="164"/>
    </row>
    <row r="1773" spans="4:4" x14ac:dyDescent="0.2">
      <c r="D1773" s="164"/>
    </row>
    <row r="1774" spans="4:4" x14ac:dyDescent="0.2">
      <c r="D1774" s="164"/>
    </row>
    <row r="1775" spans="4:4" x14ac:dyDescent="0.2">
      <c r="D1775" s="164"/>
    </row>
    <row r="1776" spans="4:4" x14ac:dyDescent="0.2">
      <c r="D1776" s="164"/>
    </row>
    <row r="1777" spans="4:4" x14ac:dyDescent="0.2">
      <c r="D1777" s="164"/>
    </row>
    <row r="1778" spans="4:4" x14ac:dyDescent="0.2">
      <c r="D1778" s="164"/>
    </row>
    <row r="1779" spans="4:4" x14ac:dyDescent="0.2">
      <c r="D1779" s="164"/>
    </row>
    <row r="1780" spans="4:4" x14ac:dyDescent="0.2">
      <c r="D1780" s="164"/>
    </row>
    <row r="1781" spans="4:4" x14ac:dyDescent="0.2">
      <c r="D1781" s="164"/>
    </row>
    <row r="1782" spans="4:4" x14ac:dyDescent="0.2">
      <c r="D1782" s="164"/>
    </row>
    <row r="1783" spans="4:4" x14ac:dyDescent="0.2">
      <c r="D1783" s="164"/>
    </row>
    <row r="1784" spans="4:4" x14ac:dyDescent="0.2">
      <c r="D1784" s="164"/>
    </row>
    <row r="1785" spans="4:4" x14ac:dyDescent="0.2">
      <c r="D1785" s="164"/>
    </row>
    <row r="1786" spans="4:4" x14ac:dyDescent="0.2">
      <c r="D1786" s="164"/>
    </row>
    <row r="1787" spans="4:4" x14ac:dyDescent="0.2">
      <c r="D1787" s="164"/>
    </row>
    <row r="1788" spans="4:4" x14ac:dyDescent="0.2">
      <c r="D1788" s="164"/>
    </row>
    <row r="1789" spans="4:4" x14ac:dyDescent="0.2">
      <c r="D1789" s="164"/>
    </row>
    <row r="1790" spans="4:4" x14ac:dyDescent="0.2">
      <c r="D1790" s="164"/>
    </row>
    <row r="1791" spans="4:4" x14ac:dyDescent="0.2">
      <c r="D1791" s="164"/>
    </row>
    <row r="1792" spans="4:4" x14ac:dyDescent="0.2">
      <c r="D1792" s="164"/>
    </row>
    <row r="1793" spans="4:4" x14ac:dyDescent="0.2">
      <c r="D1793" s="164"/>
    </row>
    <row r="1794" spans="4:4" x14ac:dyDescent="0.2">
      <c r="D1794" s="164"/>
    </row>
    <row r="1795" spans="4:4" x14ac:dyDescent="0.2">
      <c r="D1795" s="164"/>
    </row>
    <row r="1796" spans="4:4" x14ac:dyDescent="0.2">
      <c r="D1796" s="164"/>
    </row>
    <row r="1797" spans="4:4" x14ac:dyDescent="0.2">
      <c r="D1797" s="164"/>
    </row>
    <row r="1798" spans="4:4" x14ac:dyDescent="0.2">
      <c r="D1798" s="164"/>
    </row>
    <row r="1799" spans="4:4" x14ac:dyDescent="0.2">
      <c r="D1799" s="164"/>
    </row>
    <row r="1800" spans="4:4" x14ac:dyDescent="0.2">
      <c r="D1800" s="164"/>
    </row>
    <row r="1801" spans="4:4" x14ac:dyDescent="0.2">
      <c r="D1801" s="164"/>
    </row>
    <row r="1802" spans="4:4" x14ac:dyDescent="0.2">
      <c r="D1802" s="164"/>
    </row>
    <row r="1803" spans="4:4" x14ac:dyDescent="0.2">
      <c r="D1803" s="164"/>
    </row>
    <row r="1804" spans="4:4" x14ac:dyDescent="0.2">
      <c r="D1804" s="164"/>
    </row>
    <row r="1805" spans="4:4" x14ac:dyDescent="0.2">
      <c r="D1805" s="164"/>
    </row>
    <row r="1806" spans="4:4" x14ac:dyDescent="0.2">
      <c r="D1806" s="164"/>
    </row>
    <row r="1807" spans="4:4" x14ac:dyDescent="0.2">
      <c r="D1807" s="164"/>
    </row>
    <row r="1808" spans="4:4" x14ac:dyDescent="0.2">
      <c r="D1808" s="164"/>
    </row>
    <row r="1809" spans="4:4" x14ac:dyDescent="0.2">
      <c r="D1809" s="164"/>
    </row>
    <row r="1810" spans="4:4" x14ac:dyDescent="0.2">
      <c r="D1810" s="164"/>
    </row>
    <row r="1811" spans="4:4" x14ac:dyDescent="0.2">
      <c r="D1811" s="164"/>
    </row>
    <row r="1812" spans="4:4" x14ac:dyDescent="0.2">
      <c r="D1812" s="164"/>
    </row>
    <row r="1813" spans="4:4" x14ac:dyDescent="0.2">
      <c r="D1813" s="164"/>
    </row>
    <row r="1814" spans="4:4" x14ac:dyDescent="0.2">
      <c r="D1814" s="164"/>
    </row>
    <row r="1815" spans="4:4" x14ac:dyDescent="0.2">
      <c r="D1815" s="164"/>
    </row>
    <row r="1816" spans="4:4" x14ac:dyDescent="0.2">
      <c r="D1816" s="164"/>
    </row>
    <row r="1817" spans="4:4" x14ac:dyDescent="0.2">
      <c r="D1817" s="164"/>
    </row>
    <row r="1818" spans="4:4" x14ac:dyDescent="0.2">
      <c r="D1818" s="164"/>
    </row>
    <row r="1819" spans="4:4" x14ac:dyDescent="0.2">
      <c r="D1819" s="164"/>
    </row>
    <row r="1820" spans="4:4" x14ac:dyDescent="0.2">
      <c r="D1820" s="164"/>
    </row>
    <row r="1821" spans="4:4" x14ac:dyDescent="0.2">
      <c r="D1821" s="164"/>
    </row>
    <row r="1822" spans="4:4" x14ac:dyDescent="0.2">
      <c r="D1822" s="164"/>
    </row>
    <row r="1823" spans="4:4" x14ac:dyDescent="0.2">
      <c r="D1823" s="164"/>
    </row>
    <row r="1824" spans="4:4" x14ac:dyDescent="0.2">
      <c r="D1824" s="164"/>
    </row>
    <row r="1825" spans="4:4" x14ac:dyDescent="0.2">
      <c r="D1825" s="164"/>
    </row>
    <row r="1826" spans="4:4" x14ac:dyDescent="0.2">
      <c r="D1826" s="164"/>
    </row>
    <row r="1827" spans="4:4" x14ac:dyDescent="0.2">
      <c r="D1827" s="164"/>
    </row>
    <row r="1828" spans="4:4" x14ac:dyDescent="0.2">
      <c r="D1828" s="164"/>
    </row>
    <row r="1829" spans="4:4" x14ac:dyDescent="0.2">
      <c r="D1829" s="164"/>
    </row>
    <row r="1830" spans="4:4" x14ac:dyDescent="0.2">
      <c r="D1830" s="164"/>
    </row>
    <row r="1831" spans="4:4" x14ac:dyDescent="0.2">
      <c r="D1831" s="164"/>
    </row>
    <row r="1832" spans="4:4" x14ac:dyDescent="0.2">
      <c r="D1832" s="164"/>
    </row>
    <row r="1833" spans="4:4" x14ac:dyDescent="0.2">
      <c r="D1833" s="164"/>
    </row>
    <row r="1834" spans="4:4" x14ac:dyDescent="0.2">
      <c r="D1834" s="164"/>
    </row>
    <row r="1835" spans="4:4" x14ac:dyDescent="0.2">
      <c r="D1835" s="164"/>
    </row>
    <row r="1836" spans="4:4" x14ac:dyDescent="0.2">
      <c r="D1836" s="164"/>
    </row>
    <row r="1837" spans="4:4" x14ac:dyDescent="0.2">
      <c r="D1837" s="164"/>
    </row>
    <row r="1838" spans="4:4" x14ac:dyDescent="0.2">
      <c r="D1838" s="164"/>
    </row>
    <row r="1839" spans="4:4" x14ac:dyDescent="0.2">
      <c r="D1839" s="164"/>
    </row>
    <row r="1840" spans="4:4" x14ac:dyDescent="0.2">
      <c r="D1840" s="164"/>
    </row>
    <row r="1841" spans="4:4" x14ac:dyDescent="0.2">
      <c r="D1841" s="164"/>
    </row>
    <row r="1842" spans="4:4" x14ac:dyDescent="0.2">
      <c r="D1842" s="164"/>
    </row>
    <row r="1843" spans="4:4" x14ac:dyDescent="0.2">
      <c r="D1843" s="164"/>
    </row>
    <row r="1844" spans="4:4" x14ac:dyDescent="0.2">
      <c r="D1844" s="164"/>
    </row>
    <row r="1845" spans="4:4" x14ac:dyDescent="0.2">
      <c r="D1845" s="164"/>
    </row>
    <row r="1846" spans="4:4" x14ac:dyDescent="0.2">
      <c r="D1846" s="164"/>
    </row>
    <row r="1847" spans="4:4" x14ac:dyDescent="0.2">
      <c r="D1847" s="164"/>
    </row>
    <row r="1848" spans="4:4" x14ac:dyDescent="0.2">
      <c r="D1848" s="164"/>
    </row>
    <row r="1849" spans="4:4" x14ac:dyDescent="0.2">
      <c r="D1849" s="164"/>
    </row>
    <row r="1850" spans="4:4" x14ac:dyDescent="0.2">
      <c r="D1850" s="164"/>
    </row>
    <row r="1851" spans="4:4" x14ac:dyDescent="0.2">
      <c r="D1851" s="164"/>
    </row>
    <row r="1852" spans="4:4" x14ac:dyDescent="0.2">
      <c r="D1852" s="164"/>
    </row>
    <row r="1853" spans="4:4" x14ac:dyDescent="0.2">
      <c r="D1853" s="164"/>
    </row>
    <row r="1854" spans="4:4" x14ac:dyDescent="0.2">
      <c r="D1854" s="164"/>
    </row>
    <row r="1855" spans="4:4" x14ac:dyDescent="0.2">
      <c r="D1855" s="164"/>
    </row>
    <row r="1856" spans="4:4" x14ac:dyDescent="0.2">
      <c r="D1856" s="164"/>
    </row>
    <row r="1857" spans="4:4" x14ac:dyDescent="0.2">
      <c r="D1857" s="164"/>
    </row>
    <row r="1858" spans="4:4" x14ac:dyDescent="0.2">
      <c r="D1858" s="164"/>
    </row>
    <row r="1859" spans="4:4" x14ac:dyDescent="0.2">
      <c r="D1859" s="164"/>
    </row>
    <row r="1860" spans="4:4" x14ac:dyDescent="0.2">
      <c r="D1860" s="164"/>
    </row>
    <row r="1861" spans="4:4" x14ac:dyDescent="0.2">
      <c r="D1861" s="164"/>
    </row>
    <row r="1862" spans="4:4" x14ac:dyDescent="0.2">
      <c r="D1862" s="164"/>
    </row>
    <row r="1863" spans="4:4" x14ac:dyDescent="0.2">
      <c r="D1863" s="164"/>
    </row>
    <row r="1864" spans="4:4" x14ac:dyDescent="0.2">
      <c r="D1864" s="164"/>
    </row>
    <row r="1865" spans="4:4" x14ac:dyDescent="0.2">
      <c r="D1865" s="164"/>
    </row>
    <row r="1866" spans="4:4" x14ac:dyDescent="0.2">
      <c r="D1866" s="164"/>
    </row>
    <row r="1867" spans="4:4" x14ac:dyDescent="0.2">
      <c r="D1867" s="164"/>
    </row>
    <row r="1868" spans="4:4" x14ac:dyDescent="0.2">
      <c r="D1868" s="164"/>
    </row>
    <row r="1869" spans="4:4" x14ac:dyDescent="0.2">
      <c r="D1869" s="164"/>
    </row>
    <row r="1870" spans="4:4" x14ac:dyDescent="0.2">
      <c r="D1870" s="164"/>
    </row>
    <row r="1871" spans="4:4" x14ac:dyDescent="0.2">
      <c r="D1871" s="164"/>
    </row>
    <row r="1872" spans="4:4" x14ac:dyDescent="0.2">
      <c r="D1872" s="164"/>
    </row>
    <row r="1873" spans="4:4" x14ac:dyDescent="0.2">
      <c r="D1873" s="164"/>
    </row>
    <row r="1874" spans="4:4" x14ac:dyDescent="0.2">
      <c r="D1874" s="164"/>
    </row>
    <row r="1875" spans="4:4" x14ac:dyDescent="0.2">
      <c r="D1875" s="164"/>
    </row>
    <row r="1876" spans="4:4" x14ac:dyDescent="0.2">
      <c r="D1876" s="164"/>
    </row>
    <row r="1877" spans="4:4" x14ac:dyDescent="0.2">
      <c r="D1877" s="164"/>
    </row>
    <row r="1878" spans="4:4" x14ac:dyDescent="0.2">
      <c r="D1878" s="164"/>
    </row>
    <row r="1879" spans="4:4" x14ac:dyDescent="0.2">
      <c r="D1879" s="164"/>
    </row>
    <row r="1880" spans="4:4" x14ac:dyDescent="0.2">
      <c r="D1880" s="164"/>
    </row>
    <row r="1881" spans="4:4" x14ac:dyDescent="0.2">
      <c r="D1881" s="164"/>
    </row>
    <row r="1882" spans="4:4" x14ac:dyDescent="0.2">
      <c r="D1882" s="164"/>
    </row>
    <row r="1883" spans="4:4" x14ac:dyDescent="0.2">
      <c r="D1883" s="164"/>
    </row>
    <row r="1884" spans="4:4" x14ac:dyDescent="0.2">
      <c r="D1884" s="164"/>
    </row>
    <row r="1885" spans="4:4" x14ac:dyDescent="0.2">
      <c r="D1885" s="164"/>
    </row>
    <row r="1886" spans="4:4" x14ac:dyDescent="0.2">
      <c r="D1886" s="164"/>
    </row>
    <row r="1887" spans="4:4" x14ac:dyDescent="0.2">
      <c r="D1887" s="164"/>
    </row>
    <row r="1888" spans="4:4" x14ac:dyDescent="0.2">
      <c r="D1888" s="164"/>
    </row>
    <row r="1889" spans="4:4" x14ac:dyDescent="0.2">
      <c r="D1889" s="164"/>
    </row>
    <row r="1890" spans="4:4" x14ac:dyDescent="0.2">
      <c r="D1890" s="164"/>
    </row>
    <row r="1891" spans="4:4" x14ac:dyDescent="0.2">
      <c r="D1891" s="164"/>
    </row>
    <row r="1892" spans="4:4" x14ac:dyDescent="0.2">
      <c r="D1892" s="164"/>
    </row>
    <row r="1893" spans="4:4" x14ac:dyDescent="0.2">
      <c r="D1893" s="164"/>
    </row>
    <row r="1894" spans="4:4" x14ac:dyDescent="0.2">
      <c r="D1894" s="164"/>
    </row>
    <row r="1895" spans="4:4" x14ac:dyDescent="0.2">
      <c r="D1895" s="164"/>
    </row>
    <row r="1896" spans="4:4" x14ac:dyDescent="0.2">
      <c r="D1896" s="164"/>
    </row>
    <row r="1897" spans="4:4" x14ac:dyDescent="0.2">
      <c r="D1897" s="164"/>
    </row>
    <row r="1898" spans="4:4" x14ac:dyDescent="0.2">
      <c r="D1898" s="164"/>
    </row>
    <row r="1899" spans="4:4" x14ac:dyDescent="0.2">
      <c r="D1899" s="164"/>
    </row>
    <row r="1900" spans="4:4" x14ac:dyDescent="0.2">
      <c r="D1900" s="164"/>
    </row>
    <row r="1901" spans="4:4" x14ac:dyDescent="0.2">
      <c r="D1901" s="164"/>
    </row>
    <row r="1902" spans="4:4" x14ac:dyDescent="0.2">
      <c r="D1902" s="164"/>
    </row>
    <row r="1903" spans="4:4" x14ac:dyDescent="0.2">
      <c r="D1903" s="164"/>
    </row>
    <row r="1904" spans="4:4" x14ac:dyDescent="0.2">
      <c r="D1904" s="164"/>
    </row>
    <row r="1905" spans="4:4" x14ac:dyDescent="0.2">
      <c r="D1905" s="164"/>
    </row>
    <row r="1906" spans="4:4" x14ac:dyDescent="0.2">
      <c r="D1906" s="164"/>
    </row>
    <row r="1907" spans="4:4" x14ac:dyDescent="0.2">
      <c r="D1907" s="164"/>
    </row>
    <row r="1908" spans="4:4" x14ac:dyDescent="0.2">
      <c r="D1908" s="164"/>
    </row>
    <row r="1909" spans="4:4" x14ac:dyDescent="0.2">
      <c r="D1909" s="164"/>
    </row>
    <row r="1910" spans="4:4" x14ac:dyDescent="0.2">
      <c r="D1910" s="164"/>
    </row>
    <row r="1911" spans="4:4" x14ac:dyDescent="0.2">
      <c r="D1911" s="164"/>
    </row>
    <row r="1912" spans="4:4" x14ac:dyDescent="0.2">
      <c r="D1912" s="164"/>
    </row>
    <row r="1913" spans="4:4" x14ac:dyDescent="0.2">
      <c r="D1913" s="164"/>
    </row>
    <row r="1914" spans="4:4" x14ac:dyDescent="0.2">
      <c r="D1914" s="164"/>
    </row>
    <row r="1915" spans="4:4" x14ac:dyDescent="0.2">
      <c r="D1915" s="164"/>
    </row>
    <row r="1916" spans="4:4" x14ac:dyDescent="0.2">
      <c r="D1916" s="164"/>
    </row>
    <row r="1917" spans="4:4" x14ac:dyDescent="0.2">
      <c r="D1917" s="164"/>
    </row>
    <row r="1918" spans="4:4" x14ac:dyDescent="0.2">
      <c r="D1918" s="164"/>
    </row>
    <row r="1919" spans="4:4" x14ac:dyDescent="0.2">
      <c r="D1919" s="164"/>
    </row>
    <row r="1920" spans="4:4" x14ac:dyDescent="0.2">
      <c r="D1920" s="164"/>
    </row>
    <row r="1921" spans="4:4" x14ac:dyDescent="0.2">
      <c r="D1921" s="164"/>
    </row>
    <row r="1922" spans="4:4" x14ac:dyDescent="0.2">
      <c r="D1922" s="164"/>
    </row>
    <row r="1923" spans="4:4" x14ac:dyDescent="0.2">
      <c r="D1923" s="164"/>
    </row>
    <row r="1924" spans="4:4" x14ac:dyDescent="0.2">
      <c r="D1924" s="164"/>
    </row>
    <row r="1925" spans="4:4" x14ac:dyDescent="0.2">
      <c r="D1925" s="164"/>
    </row>
    <row r="1926" spans="4:4" x14ac:dyDescent="0.2">
      <c r="D1926" s="164"/>
    </row>
    <row r="1927" spans="4:4" x14ac:dyDescent="0.2">
      <c r="D1927" s="164"/>
    </row>
    <row r="1928" spans="4:4" x14ac:dyDescent="0.2">
      <c r="D1928" s="164"/>
    </row>
    <row r="1929" spans="4:4" x14ac:dyDescent="0.2">
      <c r="D1929" s="164"/>
    </row>
    <row r="1930" spans="4:4" x14ac:dyDescent="0.2">
      <c r="D1930" s="164"/>
    </row>
    <row r="1931" spans="4:4" x14ac:dyDescent="0.2">
      <c r="D1931" s="164"/>
    </row>
    <row r="1932" spans="4:4" x14ac:dyDescent="0.2">
      <c r="D1932" s="164"/>
    </row>
    <row r="1933" spans="4:4" x14ac:dyDescent="0.2">
      <c r="D1933" s="164"/>
    </row>
    <row r="1934" spans="4:4" x14ac:dyDescent="0.2">
      <c r="D1934" s="164"/>
    </row>
    <row r="1935" spans="4:4" x14ac:dyDescent="0.2">
      <c r="D1935" s="164"/>
    </row>
    <row r="1936" spans="4:4" x14ac:dyDescent="0.2">
      <c r="D1936" s="164"/>
    </row>
    <row r="1937" spans="4:4" x14ac:dyDescent="0.2">
      <c r="D1937" s="164"/>
    </row>
    <row r="1938" spans="4:4" x14ac:dyDescent="0.2">
      <c r="D1938" s="164"/>
    </row>
    <row r="1939" spans="4:4" x14ac:dyDescent="0.2">
      <c r="D1939" s="164"/>
    </row>
    <row r="1940" spans="4:4" x14ac:dyDescent="0.2">
      <c r="D1940" s="164"/>
    </row>
    <row r="1941" spans="4:4" x14ac:dyDescent="0.2">
      <c r="D1941" s="164"/>
    </row>
    <row r="1942" spans="4:4" x14ac:dyDescent="0.2">
      <c r="D1942" s="164"/>
    </row>
    <row r="1943" spans="4:4" x14ac:dyDescent="0.2">
      <c r="D1943" s="164"/>
    </row>
    <row r="1944" spans="4:4" x14ac:dyDescent="0.2">
      <c r="D1944" s="164"/>
    </row>
    <row r="1945" spans="4:4" x14ac:dyDescent="0.2">
      <c r="D1945" s="164"/>
    </row>
    <row r="1946" spans="4:4" x14ac:dyDescent="0.2">
      <c r="D1946" s="164"/>
    </row>
    <row r="1947" spans="4:4" x14ac:dyDescent="0.2">
      <c r="D1947" s="164"/>
    </row>
    <row r="1948" spans="4:4" x14ac:dyDescent="0.2">
      <c r="D1948" s="164"/>
    </row>
    <row r="1949" spans="4:4" x14ac:dyDescent="0.2">
      <c r="D1949" s="164"/>
    </row>
    <row r="1950" spans="4:4" x14ac:dyDescent="0.2">
      <c r="D1950" s="164"/>
    </row>
    <row r="1951" spans="4:4" x14ac:dyDescent="0.2">
      <c r="D1951" s="164"/>
    </row>
    <row r="1952" spans="4:4" x14ac:dyDescent="0.2">
      <c r="D1952" s="164"/>
    </row>
    <row r="1953" spans="4:4" x14ac:dyDescent="0.2">
      <c r="D1953" s="164"/>
    </row>
    <row r="1954" spans="4:4" x14ac:dyDescent="0.2">
      <c r="D1954" s="164"/>
    </row>
    <row r="1955" spans="4:4" x14ac:dyDescent="0.2">
      <c r="D1955" s="164"/>
    </row>
    <row r="1956" spans="4:4" x14ac:dyDescent="0.2">
      <c r="D1956" s="164"/>
    </row>
    <row r="1957" spans="4:4" x14ac:dyDescent="0.2">
      <c r="D1957" s="164"/>
    </row>
    <row r="1958" spans="4:4" x14ac:dyDescent="0.2">
      <c r="D1958" s="164"/>
    </row>
    <row r="1959" spans="4:4" x14ac:dyDescent="0.2">
      <c r="D1959" s="164"/>
    </row>
    <row r="1960" spans="4:4" x14ac:dyDescent="0.2">
      <c r="D1960" s="164"/>
    </row>
    <row r="1961" spans="4:4" x14ac:dyDescent="0.2">
      <c r="D1961" s="164"/>
    </row>
    <row r="1962" spans="4:4" x14ac:dyDescent="0.2">
      <c r="D1962" s="164"/>
    </row>
    <row r="1963" spans="4:4" x14ac:dyDescent="0.2">
      <c r="D1963" s="164"/>
    </row>
    <row r="1964" spans="4:4" x14ac:dyDescent="0.2">
      <c r="D1964" s="164"/>
    </row>
    <row r="1965" spans="4:4" x14ac:dyDescent="0.2">
      <c r="D1965" s="164"/>
    </row>
    <row r="1966" spans="4:4" x14ac:dyDescent="0.2">
      <c r="D1966" s="164"/>
    </row>
    <row r="1967" spans="4:4" x14ac:dyDescent="0.2">
      <c r="D1967" s="164"/>
    </row>
    <row r="1968" spans="4:4" x14ac:dyDescent="0.2">
      <c r="D1968" s="164"/>
    </row>
    <row r="1969" spans="4:4" x14ac:dyDescent="0.2">
      <c r="D1969" s="164"/>
    </row>
    <row r="1970" spans="4:4" x14ac:dyDescent="0.2">
      <c r="D1970" s="164"/>
    </row>
    <row r="1971" spans="4:4" x14ac:dyDescent="0.2">
      <c r="D1971" s="164"/>
    </row>
    <row r="1972" spans="4:4" x14ac:dyDescent="0.2">
      <c r="D1972" s="164"/>
    </row>
    <row r="1973" spans="4:4" x14ac:dyDescent="0.2">
      <c r="D1973" s="164"/>
    </row>
    <row r="1974" spans="4:4" x14ac:dyDescent="0.2">
      <c r="D1974" s="164"/>
    </row>
    <row r="1975" spans="4:4" x14ac:dyDescent="0.2">
      <c r="D1975" s="164"/>
    </row>
    <row r="1976" spans="4:4" x14ac:dyDescent="0.2">
      <c r="D1976" s="164"/>
    </row>
    <row r="1977" spans="4:4" x14ac:dyDescent="0.2">
      <c r="D1977" s="164"/>
    </row>
    <row r="1978" spans="4:4" x14ac:dyDescent="0.2">
      <c r="D1978" s="164"/>
    </row>
    <row r="1979" spans="4:4" x14ac:dyDescent="0.2">
      <c r="D1979" s="164"/>
    </row>
    <row r="1980" spans="4:4" x14ac:dyDescent="0.2">
      <c r="D1980" s="164"/>
    </row>
    <row r="1981" spans="4:4" x14ac:dyDescent="0.2">
      <c r="D1981" s="164"/>
    </row>
    <row r="1982" spans="4:4" x14ac:dyDescent="0.2">
      <c r="D1982" s="164"/>
    </row>
    <row r="1983" spans="4:4" x14ac:dyDescent="0.2">
      <c r="D1983" s="164"/>
    </row>
    <row r="1984" spans="4:4" x14ac:dyDescent="0.2">
      <c r="D1984" s="164"/>
    </row>
    <row r="1985" spans="4:4" x14ac:dyDescent="0.2">
      <c r="D1985" s="164"/>
    </row>
    <row r="1986" spans="4:4" x14ac:dyDescent="0.2">
      <c r="D1986" s="164"/>
    </row>
    <row r="1987" spans="4:4" x14ac:dyDescent="0.2">
      <c r="D1987" s="164"/>
    </row>
    <row r="1988" spans="4:4" x14ac:dyDescent="0.2">
      <c r="D1988" s="164"/>
    </row>
    <row r="1989" spans="4:4" x14ac:dyDescent="0.2">
      <c r="D1989" s="164"/>
    </row>
    <row r="1990" spans="4:4" x14ac:dyDescent="0.2">
      <c r="D1990" s="164"/>
    </row>
    <row r="1991" spans="4:4" x14ac:dyDescent="0.2">
      <c r="D1991" s="164"/>
    </row>
    <row r="1992" spans="4:4" x14ac:dyDescent="0.2">
      <c r="D1992" s="164"/>
    </row>
    <row r="1993" spans="4:4" x14ac:dyDescent="0.2">
      <c r="D1993" s="164"/>
    </row>
    <row r="1994" spans="4:4" x14ac:dyDescent="0.2">
      <c r="D1994" s="164"/>
    </row>
    <row r="1995" spans="4:4" x14ac:dyDescent="0.2">
      <c r="D1995" s="164"/>
    </row>
    <row r="1996" spans="4:4" x14ac:dyDescent="0.2">
      <c r="D1996" s="164"/>
    </row>
    <row r="1997" spans="4:4" x14ac:dyDescent="0.2">
      <c r="D1997" s="164"/>
    </row>
    <row r="1998" spans="4:4" x14ac:dyDescent="0.2">
      <c r="D1998" s="164"/>
    </row>
    <row r="1999" spans="4:4" x14ac:dyDescent="0.2">
      <c r="D1999" s="164"/>
    </row>
    <row r="2000" spans="4:4" x14ac:dyDescent="0.2">
      <c r="D2000" s="164"/>
    </row>
    <row r="2001" spans="4:4" x14ac:dyDescent="0.2">
      <c r="D2001" s="164"/>
    </row>
    <row r="2002" spans="4:4" x14ac:dyDescent="0.2">
      <c r="D2002" s="164"/>
    </row>
    <row r="2003" spans="4:4" x14ac:dyDescent="0.2">
      <c r="D2003" s="164"/>
    </row>
    <row r="2004" spans="4:4" x14ac:dyDescent="0.2">
      <c r="D2004" s="164"/>
    </row>
    <row r="2005" spans="4:4" x14ac:dyDescent="0.2">
      <c r="D2005" s="164"/>
    </row>
    <row r="2006" spans="4:4" x14ac:dyDescent="0.2">
      <c r="D2006" s="164"/>
    </row>
    <row r="2007" spans="4:4" x14ac:dyDescent="0.2">
      <c r="D2007" s="164"/>
    </row>
    <row r="2008" spans="4:4" x14ac:dyDescent="0.2">
      <c r="D2008" s="164"/>
    </row>
    <row r="2009" spans="4:4" x14ac:dyDescent="0.2">
      <c r="D2009" s="164"/>
    </row>
    <row r="2010" spans="4:4" x14ac:dyDescent="0.2">
      <c r="D2010" s="164"/>
    </row>
    <row r="2011" spans="4:4" x14ac:dyDescent="0.2">
      <c r="D2011" s="164"/>
    </row>
    <row r="2012" spans="4:4" x14ac:dyDescent="0.2">
      <c r="D2012" s="164"/>
    </row>
    <row r="2013" spans="4:4" x14ac:dyDescent="0.2">
      <c r="D2013" s="164"/>
    </row>
    <row r="2014" spans="4:4" x14ac:dyDescent="0.2">
      <c r="D2014" s="164"/>
    </row>
    <row r="2015" spans="4:4" x14ac:dyDescent="0.2">
      <c r="D2015" s="164"/>
    </row>
    <row r="2016" spans="4:4" x14ac:dyDescent="0.2">
      <c r="D2016" s="164"/>
    </row>
    <row r="2017" spans="4:4" x14ac:dyDescent="0.2">
      <c r="D2017" s="164"/>
    </row>
    <row r="2018" spans="4:4" x14ac:dyDescent="0.2">
      <c r="D2018" s="164"/>
    </row>
    <row r="2019" spans="4:4" x14ac:dyDescent="0.2">
      <c r="D2019" s="164"/>
    </row>
    <row r="2020" spans="4:4" x14ac:dyDescent="0.2">
      <c r="D2020" s="164"/>
    </row>
    <row r="2021" spans="4:4" x14ac:dyDescent="0.2">
      <c r="D2021" s="164"/>
    </row>
    <row r="2022" spans="4:4" x14ac:dyDescent="0.2">
      <c r="D2022" s="164"/>
    </row>
    <row r="2023" spans="4:4" x14ac:dyDescent="0.2">
      <c r="D2023" s="164"/>
    </row>
    <row r="2024" spans="4:4" x14ac:dyDescent="0.2">
      <c r="D2024" s="164"/>
    </row>
    <row r="2025" spans="4:4" x14ac:dyDescent="0.2">
      <c r="D2025" s="164"/>
    </row>
    <row r="2026" spans="4:4" x14ac:dyDescent="0.2">
      <c r="D2026" s="164"/>
    </row>
    <row r="2027" spans="4:4" x14ac:dyDescent="0.2">
      <c r="D2027" s="164"/>
    </row>
    <row r="2028" spans="4:4" x14ac:dyDescent="0.2">
      <c r="D2028" s="164"/>
    </row>
    <row r="2029" spans="4:4" x14ac:dyDescent="0.2">
      <c r="D2029" s="164"/>
    </row>
    <row r="2030" spans="4:4" x14ac:dyDescent="0.2">
      <c r="D2030" s="164"/>
    </row>
    <row r="2031" spans="4:4" x14ac:dyDescent="0.2">
      <c r="D2031" s="164"/>
    </row>
    <row r="2032" spans="4:4" x14ac:dyDescent="0.2">
      <c r="D2032" s="164"/>
    </row>
    <row r="2033" spans="4:4" x14ac:dyDescent="0.2">
      <c r="D2033" s="164"/>
    </row>
    <row r="2034" spans="4:4" x14ac:dyDescent="0.2">
      <c r="D2034" s="164"/>
    </row>
    <row r="2035" spans="4:4" x14ac:dyDescent="0.2">
      <c r="D2035" s="164"/>
    </row>
    <row r="2036" spans="4:4" x14ac:dyDescent="0.2">
      <c r="D2036" s="164"/>
    </row>
    <row r="2037" spans="4:4" x14ac:dyDescent="0.2">
      <c r="D2037" s="164"/>
    </row>
    <row r="2038" spans="4:4" x14ac:dyDescent="0.2">
      <c r="D2038" s="164"/>
    </row>
    <row r="2039" spans="4:4" x14ac:dyDescent="0.2">
      <c r="D2039" s="164"/>
    </row>
    <row r="2040" spans="4:4" x14ac:dyDescent="0.2">
      <c r="D2040" s="164"/>
    </row>
    <row r="2041" spans="4:4" x14ac:dyDescent="0.2">
      <c r="D2041" s="164"/>
    </row>
    <row r="2042" spans="4:4" x14ac:dyDescent="0.2">
      <c r="D2042" s="164"/>
    </row>
    <row r="2043" spans="4:4" x14ac:dyDescent="0.2">
      <c r="D2043" s="164"/>
    </row>
    <row r="2044" spans="4:4" x14ac:dyDescent="0.2">
      <c r="D2044" s="164"/>
    </row>
    <row r="2045" spans="4:4" x14ac:dyDescent="0.2">
      <c r="D2045" s="164"/>
    </row>
    <row r="2046" spans="4:4" x14ac:dyDescent="0.2">
      <c r="D2046" s="164"/>
    </row>
    <row r="2047" spans="4:4" x14ac:dyDescent="0.2">
      <c r="D2047" s="164"/>
    </row>
    <row r="2048" spans="4:4" x14ac:dyDescent="0.2">
      <c r="D2048" s="164"/>
    </row>
    <row r="2049" spans="4:4" x14ac:dyDescent="0.2">
      <c r="D2049" s="164"/>
    </row>
    <row r="2050" spans="4:4" x14ac:dyDescent="0.2">
      <c r="D2050" s="164"/>
    </row>
    <row r="2051" spans="4:4" x14ac:dyDescent="0.2">
      <c r="D2051" s="164"/>
    </row>
    <row r="2052" spans="4:4" x14ac:dyDescent="0.2">
      <c r="D2052" s="164"/>
    </row>
    <row r="2053" spans="4:4" x14ac:dyDescent="0.2">
      <c r="D2053" s="164"/>
    </row>
    <row r="2054" spans="4:4" x14ac:dyDescent="0.2">
      <c r="D2054" s="164"/>
    </row>
    <row r="2055" spans="4:4" x14ac:dyDescent="0.2">
      <c r="D2055" s="164"/>
    </row>
    <row r="2056" spans="4:4" x14ac:dyDescent="0.2">
      <c r="D2056" s="164"/>
    </row>
    <row r="2057" spans="4:4" x14ac:dyDescent="0.2">
      <c r="D2057" s="164"/>
    </row>
    <row r="2058" spans="4:4" x14ac:dyDescent="0.2">
      <c r="D2058" s="164"/>
    </row>
    <row r="2059" spans="4:4" x14ac:dyDescent="0.2">
      <c r="D2059" s="164"/>
    </row>
    <row r="2060" spans="4:4" x14ac:dyDescent="0.2">
      <c r="D2060" s="164"/>
    </row>
    <row r="2061" spans="4:4" x14ac:dyDescent="0.2">
      <c r="D2061" s="164"/>
    </row>
    <row r="2062" spans="4:4" x14ac:dyDescent="0.2">
      <c r="D2062" s="164"/>
    </row>
    <row r="2063" spans="4:4" x14ac:dyDescent="0.2">
      <c r="D2063" s="164"/>
    </row>
    <row r="2064" spans="4:4" x14ac:dyDescent="0.2">
      <c r="D2064" s="164"/>
    </row>
    <row r="2065" spans="4:4" x14ac:dyDescent="0.2">
      <c r="D2065" s="164"/>
    </row>
    <row r="2066" spans="4:4" x14ac:dyDescent="0.2">
      <c r="D2066" s="164"/>
    </row>
    <row r="2067" spans="4:4" x14ac:dyDescent="0.2">
      <c r="D2067" s="164"/>
    </row>
    <row r="2068" spans="4:4" x14ac:dyDescent="0.2">
      <c r="D2068" s="164"/>
    </row>
    <row r="2069" spans="4:4" x14ac:dyDescent="0.2">
      <c r="D2069" s="164"/>
    </row>
    <row r="2070" spans="4:4" x14ac:dyDescent="0.2">
      <c r="D2070" s="164"/>
    </row>
    <row r="2071" spans="4:4" x14ac:dyDescent="0.2">
      <c r="D2071" s="164"/>
    </row>
    <row r="2072" spans="4:4" x14ac:dyDescent="0.2">
      <c r="D2072" s="164"/>
    </row>
    <row r="2073" spans="4:4" x14ac:dyDescent="0.2">
      <c r="D2073" s="164"/>
    </row>
    <row r="2074" spans="4:4" x14ac:dyDescent="0.2">
      <c r="D2074" s="164"/>
    </row>
    <row r="2075" spans="4:4" x14ac:dyDescent="0.2">
      <c r="D2075" s="164"/>
    </row>
    <row r="2076" spans="4:4" x14ac:dyDescent="0.2">
      <c r="D2076" s="164"/>
    </row>
    <row r="2077" spans="4:4" x14ac:dyDescent="0.2">
      <c r="D2077" s="164"/>
    </row>
    <row r="2078" spans="4:4" x14ac:dyDescent="0.2">
      <c r="D2078" s="164"/>
    </row>
    <row r="2079" spans="4:4" x14ac:dyDescent="0.2">
      <c r="D2079" s="164"/>
    </row>
    <row r="2080" spans="4:4" x14ac:dyDescent="0.2">
      <c r="D2080" s="164"/>
    </row>
    <row r="2081" spans="4:4" x14ac:dyDescent="0.2">
      <c r="D2081" s="164"/>
    </row>
    <row r="2082" spans="4:4" x14ac:dyDescent="0.2">
      <c r="D2082" s="164"/>
    </row>
    <row r="2083" spans="4:4" x14ac:dyDescent="0.2">
      <c r="D2083" s="164"/>
    </row>
    <row r="2084" spans="4:4" x14ac:dyDescent="0.2">
      <c r="D2084" s="164"/>
    </row>
    <row r="2085" spans="4:4" x14ac:dyDescent="0.2">
      <c r="D2085" s="164"/>
    </row>
    <row r="2086" spans="4:4" x14ac:dyDescent="0.2">
      <c r="D2086" s="164"/>
    </row>
    <row r="2087" spans="4:4" x14ac:dyDescent="0.2">
      <c r="D2087" s="164"/>
    </row>
    <row r="2088" spans="4:4" x14ac:dyDescent="0.2">
      <c r="D2088" s="164"/>
    </row>
    <row r="2089" spans="4:4" x14ac:dyDescent="0.2">
      <c r="D2089" s="164"/>
    </row>
    <row r="2090" spans="4:4" x14ac:dyDescent="0.2">
      <c r="D2090" s="164"/>
    </row>
    <row r="2091" spans="4:4" x14ac:dyDescent="0.2">
      <c r="D2091" s="164"/>
    </row>
    <row r="2092" spans="4:4" x14ac:dyDescent="0.2">
      <c r="D2092" s="164"/>
    </row>
    <row r="2093" spans="4:4" x14ac:dyDescent="0.2">
      <c r="D2093" s="164"/>
    </row>
    <row r="2094" spans="4:4" x14ac:dyDescent="0.2">
      <c r="D2094" s="164"/>
    </row>
    <row r="2095" spans="4:4" x14ac:dyDescent="0.2">
      <c r="D2095" s="164"/>
    </row>
    <row r="2096" spans="4:4" x14ac:dyDescent="0.2">
      <c r="D2096" s="164"/>
    </row>
    <row r="2097" spans="4:4" x14ac:dyDescent="0.2">
      <c r="D2097" s="164"/>
    </row>
    <row r="2098" spans="4:4" x14ac:dyDescent="0.2">
      <c r="D2098" s="164"/>
    </row>
    <row r="2099" spans="4:4" x14ac:dyDescent="0.2">
      <c r="D2099" s="164"/>
    </row>
    <row r="2100" spans="4:4" x14ac:dyDescent="0.2">
      <c r="D2100" s="164"/>
    </row>
    <row r="2101" spans="4:4" x14ac:dyDescent="0.2">
      <c r="D2101" s="164"/>
    </row>
    <row r="2102" spans="4:4" x14ac:dyDescent="0.2">
      <c r="D2102" s="164"/>
    </row>
    <row r="2103" spans="4:4" x14ac:dyDescent="0.2">
      <c r="D2103" s="164"/>
    </row>
    <row r="2104" spans="4:4" x14ac:dyDescent="0.2">
      <c r="D2104" s="164"/>
    </row>
    <row r="2105" spans="4:4" x14ac:dyDescent="0.2">
      <c r="D2105" s="164"/>
    </row>
    <row r="2106" spans="4:4" x14ac:dyDescent="0.2">
      <c r="D2106" s="164"/>
    </row>
    <row r="2107" spans="4:4" x14ac:dyDescent="0.2">
      <c r="D2107" s="164"/>
    </row>
    <row r="2108" spans="4:4" x14ac:dyDescent="0.2">
      <c r="D2108" s="164"/>
    </row>
    <row r="2109" spans="4:4" x14ac:dyDescent="0.2">
      <c r="D2109" s="164"/>
    </row>
    <row r="2110" spans="4:4" x14ac:dyDescent="0.2">
      <c r="D2110" s="164"/>
    </row>
    <row r="2111" spans="4:4" x14ac:dyDescent="0.2">
      <c r="D2111" s="164"/>
    </row>
    <row r="2112" spans="4:4" x14ac:dyDescent="0.2">
      <c r="D2112" s="164"/>
    </row>
    <row r="2113" spans="4:4" x14ac:dyDescent="0.2">
      <c r="D2113" s="164"/>
    </row>
    <row r="2114" spans="4:4" x14ac:dyDescent="0.2">
      <c r="D2114" s="164"/>
    </row>
    <row r="2115" spans="4:4" x14ac:dyDescent="0.2">
      <c r="D2115" s="164"/>
    </row>
    <row r="2116" spans="4:4" x14ac:dyDescent="0.2">
      <c r="D2116" s="164"/>
    </row>
    <row r="2117" spans="4:4" x14ac:dyDescent="0.2">
      <c r="D2117" s="164"/>
    </row>
    <row r="2118" spans="4:4" x14ac:dyDescent="0.2">
      <c r="D2118" s="164"/>
    </row>
    <row r="2119" spans="4:4" x14ac:dyDescent="0.2">
      <c r="D2119" s="164"/>
    </row>
    <row r="2120" spans="4:4" x14ac:dyDescent="0.2">
      <c r="D2120" s="164"/>
    </row>
    <row r="2121" spans="4:4" x14ac:dyDescent="0.2">
      <c r="D2121" s="164"/>
    </row>
    <row r="2122" spans="4:4" x14ac:dyDescent="0.2">
      <c r="D2122" s="164"/>
    </row>
    <row r="2123" spans="4:4" x14ac:dyDescent="0.2">
      <c r="D2123" s="164"/>
    </row>
    <row r="2124" spans="4:4" x14ac:dyDescent="0.2">
      <c r="D2124" s="164"/>
    </row>
    <row r="2125" spans="4:4" x14ac:dyDescent="0.2">
      <c r="D2125" s="164"/>
    </row>
    <row r="2126" spans="4:4" x14ac:dyDescent="0.2">
      <c r="D2126" s="164"/>
    </row>
    <row r="2127" spans="4:4" x14ac:dyDescent="0.2">
      <c r="D2127" s="164"/>
    </row>
    <row r="2128" spans="4:4" x14ac:dyDescent="0.2">
      <c r="D2128" s="164"/>
    </row>
    <row r="2129" spans="4:4" x14ac:dyDescent="0.2">
      <c r="D2129" s="164"/>
    </row>
    <row r="2130" spans="4:4" x14ac:dyDescent="0.2">
      <c r="D2130" s="164"/>
    </row>
    <row r="2131" spans="4:4" x14ac:dyDescent="0.2">
      <c r="D2131" s="164"/>
    </row>
    <row r="2132" spans="4:4" x14ac:dyDescent="0.2">
      <c r="D2132" s="164"/>
    </row>
    <row r="2133" spans="4:4" x14ac:dyDescent="0.2">
      <c r="D2133" s="164"/>
    </row>
    <row r="2134" spans="4:4" x14ac:dyDescent="0.2">
      <c r="D2134" s="164"/>
    </row>
    <row r="2135" spans="4:4" x14ac:dyDescent="0.2">
      <c r="D2135" s="164"/>
    </row>
    <row r="2136" spans="4:4" x14ac:dyDescent="0.2">
      <c r="D2136" s="164"/>
    </row>
    <row r="2137" spans="4:4" x14ac:dyDescent="0.2">
      <c r="D2137" s="164"/>
    </row>
    <row r="2138" spans="4:4" x14ac:dyDescent="0.2">
      <c r="D2138" s="164"/>
    </row>
    <row r="2139" spans="4:4" x14ac:dyDescent="0.2">
      <c r="D2139" s="164"/>
    </row>
    <row r="2140" spans="4:4" x14ac:dyDescent="0.2">
      <c r="D2140" s="164"/>
    </row>
    <row r="2141" spans="4:4" x14ac:dyDescent="0.2">
      <c r="D2141" s="164"/>
    </row>
    <row r="2142" spans="4:4" x14ac:dyDescent="0.2">
      <c r="D2142" s="164"/>
    </row>
    <row r="2143" spans="4:4" x14ac:dyDescent="0.2">
      <c r="D2143" s="164"/>
    </row>
    <row r="2144" spans="4:4" x14ac:dyDescent="0.2">
      <c r="D2144" s="164"/>
    </row>
    <row r="2145" spans="4:4" x14ac:dyDescent="0.2">
      <c r="D2145" s="164"/>
    </row>
    <row r="2146" spans="4:4" x14ac:dyDescent="0.2">
      <c r="D2146" s="164"/>
    </row>
    <row r="2147" spans="4:4" x14ac:dyDescent="0.2">
      <c r="D2147" s="164"/>
    </row>
    <row r="2148" spans="4:4" x14ac:dyDescent="0.2">
      <c r="D2148" s="164"/>
    </row>
    <row r="2149" spans="4:4" x14ac:dyDescent="0.2">
      <c r="D2149" s="164"/>
    </row>
    <row r="2150" spans="4:4" x14ac:dyDescent="0.2">
      <c r="D2150" s="164"/>
    </row>
    <row r="2151" spans="4:4" x14ac:dyDescent="0.2">
      <c r="D2151" s="164"/>
    </row>
    <row r="2152" spans="4:4" x14ac:dyDescent="0.2">
      <c r="D2152" s="164"/>
    </row>
    <row r="2153" spans="4:4" x14ac:dyDescent="0.2">
      <c r="D2153" s="164"/>
    </row>
    <row r="2154" spans="4:4" x14ac:dyDescent="0.2">
      <c r="D2154" s="164"/>
    </row>
    <row r="2155" spans="4:4" x14ac:dyDescent="0.2">
      <c r="D2155" s="164"/>
    </row>
    <row r="2156" spans="4:4" x14ac:dyDescent="0.2">
      <c r="D2156" s="164"/>
    </row>
    <row r="2157" spans="4:4" x14ac:dyDescent="0.2">
      <c r="D2157" s="164"/>
    </row>
    <row r="2158" spans="4:4" x14ac:dyDescent="0.2">
      <c r="D2158" s="164"/>
    </row>
    <row r="2159" spans="4:4" x14ac:dyDescent="0.2">
      <c r="D2159" s="164"/>
    </row>
    <row r="2160" spans="4:4" x14ac:dyDescent="0.2">
      <c r="D2160" s="164"/>
    </row>
    <row r="2161" spans="4:4" x14ac:dyDescent="0.2">
      <c r="D2161" s="164"/>
    </row>
    <row r="2162" spans="4:4" x14ac:dyDescent="0.2">
      <c r="D2162" s="164"/>
    </row>
    <row r="2163" spans="4:4" x14ac:dyDescent="0.2">
      <c r="D2163" s="164"/>
    </row>
    <row r="2164" spans="4:4" x14ac:dyDescent="0.2">
      <c r="D2164" s="164"/>
    </row>
    <row r="2165" spans="4:4" x14ac:dyDescent="0.2">
      <c r="D2165" s="164"/>
    </row>
    <row r="2166" spans="4:4" x14ac:dyDescent="0.2">
      <c r="D2166" s="164"/>
    </row>
    <row r="2167" spans="4:4" x14ac:dyDescent="0.2">
      <c r="D2167" s="164"/>
    </row>
    <row r="2168" spans="4:4" x14ac:dyDescent="0.2">
      <c r="D2168" s="164"/>
    </row>
    <row r="2169" spans="4:4" x14ac:dyDescent="0.2">
      <c r="D2169" s="164"/>
    </row>
    <row r="2170" spans="4:4" x14ac:dyDescent="0.2">
      <c r="D2170" s="164"/>
    </row>
    <row r="2171" spans="4:4" x14ac:dyDescent="0.2">
      <c r="D2171" s="164"/>
    </row>
    <row r="2172" spans="4:4" x14ac:dyDescent="0.2">
      <c r="D2172" s="164"/>
    </row>
    <row r="2173" spans="4:4" x14ac:dyDescent="0.2">
      <c r="D2173" s="164"/>
    </row>
    <row r="2174" spans="4:4" x14ac:dyDescent="0.2">
      <c r="D2174" s="164"/>
    </row>
    <row r="2175" spans="4:4" x14ac:dyDescent="0.2">
      <c r="D2175" s="164"/>
    </row>
    <row r="2176" spans="4:4" x14ac:dyDescent="0.2">
      <c r="D2176" s="164"/>
    </row>
    <row r="2177" spans="4:4" x14ac:dyDescent="0.2">
      <c r="D2177" s="164"/>
    </row>
    <row r="2178" spans="4:4" x14ac:dyDescent="0.2">
      <c r="D2178" s="164"/>
    </row>
    <row r="2179" spans="4:4" x14ac:dyDescent="0.2">
      <c r="D2179" s="164"/>
    </row>
    <row r="2180" spans="4:4" x14ac:dyDescent="0.2">
      <c r="D2180" s="164"/>
    </row>
    <row r="2181" spans="4:4" x14ac:dyDescent="0.2">
      <c r="D2181" s="164"/>
    </row>
    <row r="2182" spans="4:4" x14ac:dyDescent="0.2">
      <c r="D2182" s="164"/>
    </row>
    <row r="2183" spans="4:4" x14ac:dyDescent="0.2">
      <c r="D2183" s="164"/>
    </row>
    <row r="2184" spans="4:4" x14ac:dyDescent="0.2">
      <c r="D2184" s="164"/>
    </row>
    <row r="2185" spans="4:4" x14ac:dyDescent="0.2">
      <c r="D2185" s="164"/>
    </row>
    <row r="2186" spans="4:4" x14ac:dyDescent="0.2">
      <c r="D2186" s="164"/>
    </row>
    <row r="2187" spans="4:4" x14ac:dyDescent="0.2">
      <c r="D2187" s="164"/>
    </row>
    <row r="2188" spans="4:4" x14ac:dyDescent="0.2">
      <c r="D2188" s="164"/>
    </row>
    <row r="2189" spans="4:4" x14ac:dyDescent="0.2">
      <c r="D2189" s="164"/>
    </row>
    <row r="2190" spans="4:4" x14ac:dyDescent="0.2">
      <c r="D2190" s="164"/>
    </row>
    <row r="2191" spans="4:4" x14ac:dyDescent="0.2">
      <c r="D2191" s="164"/>
    </row>
    <row r="2192" spans="4:4" x14ac:dyDescent="0.2">
      <c r="D2192" s="164"/>
    </row>
    <row r="2193" spans="4:4" x14ac:dyDescent="0.2">
      <c r="D2193" s="164"/>
    </row>
    <row r="2194" spans="4:4" x14ac:dyDescent="0.2">
      <c r="D2194" s="164"/>
    </row>
    <row r="2195" spans="4:4" x14ac:dyDescent="0.2">
      <c r="D2195" s="164"/>
    </row>
    <row r="2196" spans="4:4" x14ac:dyDescent="0.2">
      <c r="D2196" s="164"/>
    </row>
    <row r="2197" spans="4:4" x14ac:dyDescent="0.2">
      <c r="D2197" s="164"/>
    </row>
    <row r="2198" spans="4:4" x14ac:dyDescent="0.2">
      <c r="D2198" s="164"/>
    </row>
    <row r="2199" spans="4:4" x14ac:dyDescent="0.2">
      <c r="D2199" s="164"/>
    </row>
    <row r="2200" spans="4:4" x14ac:dyDescent="0.2">
      <c r="D2200" s="164"/>
    </row>
    <row r="2201" spans="4:4" x14ac:dyDescent="0.2">
      <c r="D2201" s="164"/>
    </row>
    <row r="2202" spans="4:4" x14ac:dyDescent="0.2">
      <c r="D2202" s="164"/>
    </row>
    <row r="2203" spans="4:4" x14ac:dyDescent="0.2">
      <c r="D2203" s="164"/>
    </row>
    <row r="2204" spans="4:4" x14ac:dyDescent="0.2">
      <c r="D2204" s="164"/>
    </row>
    <row r="2205" spans="4:4" x14ac:dyDescent="0.2">
      <c r="D2205" s="164"/>
    </row>
    <row r="2206" spans="4:4" x14ac:dyDescent="0.2">
      <c r="D2206" s="164"/>
    </row>
    <row r="2207" spans="4:4" x14ac:dyDescent="0.2">
      <c r="D2207" s="164"/>
    </row>
    <row r="2208" spans="4:4" x14ac:dyDescent="0.2">
      <c r="D2208" s="164"/>
    </row>
    <row r="2209" spans="4:4" x14ac:dyDescent="0.2">
      <c r="D2209" s="164"/>
    </row>
    <row r="2210" spans="4:4" x14ac:dyDescent="0.2">
      <c r="D2210" s="164"/>
    </row>
    <row r="2211" spans="4:4" x14ac:dyDescent="0.2">
      <c r="D2211" s="164"/>
    </row>
    <row r="2212" spans="4:4" x14ac:dyDescent="0.2">
      <c r="D2212" s="164"/>
    </row>
    <row r="2213" spans="4:4" x14ac:dyDescent="0.2">
      <c r="D2213" s="164"/>
    </row>
    <row r="2214" spans="4:4" x14ac:dyDescent="0.2">
      <c r="D2214" s="164"/>
    </row>
    <row r="2215" spans="4:4" x14ac:dyDescent="0.2">
      <c r="D2215" s="164"/>
    </row>
    <row r="2216" spans="4:4" x14ac:dyDescent="0.2">
      <c r="D2216" s="164"/>
    </row>
    <row r="2217" spans="4:4" x14ac:dyDescent="0.2">
      <c r="D2217" s="164"/>
    </row>
    <row r="2218" spans="4:4" x14ac:dyDescent="0.2">
      <c r="D2218" s="164"/>
    </row>
    <row r="2219" spans="4:4" x14ac:dyDescent="0.2">
      <c r="D2219" s="164"/>
    </row>
    <row r="2220" spans="4:4" x14ac:dyDescent="0.2">
      <c r="D2220" s="164"/>
    </row>
    <row r="2221" spans="4:4" x14ac:dyDescent="0.2">
      <c r="D2221" s="164"/>
    </row>
    <row r="2222" spans="4:4" x14ac:dyDescent="0.2">
      <c r="D2222" s="164"/>
    </row>
    <row r="2223" spans="4:4" x14ac:dyDescent="0.2">
      <c r="D2223" s="164"/>
    </row>
    <row r="2224" spans="4:4" x14ac:dyDescent="0.2">
      <c r="D2224" s="164"/>
    </row>
    <row r="2225" spans="4:4" x14ac:dyDescent="0.2">
      <c r="D2225" s="164"/>
    </row>
    <row r="2226" spans="4:4" x14ac:dyDescent="0.2">
      <c r="D2226" s="164"/>
    </row>
    <row r="2227" spans="4:4" x14ac:dyDescent="0.2">
      <c r="D2227" s="164"/>
    </row>
    <row r="2228" spans="4:4" x14ac:dyDescent="0.2">
      <c r="D2228" s="164"/>
    </row>
    <row r="2229" spans="4:4" x14ac:dyDescent="0.2">
      <c r="D2229" s="164"/>
    </row>
    <row r="2230" spans="4:4" x14ac:dyDescent="0.2">
      <c r="D2230" s="164"/>
    </row>
    <row r="2231" spans="4:4" x14ac:dyDescent="0.2">
      <c r="D2231" s="164"/>
    </row>
    <row r="2232" spans="4:4" x14ac:dyDescent="0.2">
      <c r="D2232" s="164"/>
    </row>
    <row r="2233" spans="4:4" x14ac:dyDescent="0.2">
      <c r="D2233" s="164"/>
    </row>
    <row r="2234" spans="4:4" x14ac:dyDescent="0.2">
      <c r="D2234" s="164"/>
    </row>
    <row r="2235" spans="4:4" x14ac:dyDescent="0.2">
      <c r="D2235" s="164"/>
    </row>
    <row r="2236" spans="4:4" x14ac:dyDescent="0.2">
      <c r="D2236" s="164"/>
    </row>
    <row r="2237" spans="4:4" x14ac:dyDescent="0.2">
      <c r="D2237" s="164"/>
    </row>
    <row r="2238" spans="4:4" x14ac:dyDescent="0.2">
      <c r="D2238" s="164"/>
    </row>
    <row r="2239" spans="4:4" x14ac:dyDescent="0.2">
      <c r="D2239" s="164"/>
    </row>
    <row r="2240" spans="4:4" x14ac:dyDescent="0.2">
      <c r="D2240" s="164"/>
    </row>
    <row r="2241" spans="4:4" x14ac:dyDescent="0.2">
      <c r="D2241" s="164"/>
    </row>
    <row r="2242" spans="4:4" x14ac:dyDescent="0.2">
      <c r="D2242" s="164"/>
    </row>
    <row r="2243" spans="4:4" x14ac:dyDescent="0.2">
      <c r="D2243" s="164"/>
    </row>
    <row r="2244" spans="4:4" x14ac:dyDescent="0.2">
      <c r="D2244" s="164"/>
    </row>
    <row r="2245" spans="4:4" x14ac:dyDescent="0.2">
      <c r="D2245" s="164"/>
    </row>
    <row r="2246" spans="4:4" x14ac:dyDescent="0.2">
      <c r="D2246" s="164"/>
    </row>
    <row r="2247" spans="4:4" x14ac:dyDescent="0.2">
      <c r="D2247" s="164"/>
    </row>
    <row r="2248" spans="4:4" x14ac:dyDescent="0.2">
      <c r="D2248" s="164"/>
    </row>
    <row r="2249" spans="4:4" x14ac:dyDescent="0.2">
      <c r="D2249" s="164"/>
    </row>
    <row r="2250" spans="4:4" x14ac:dyDescent="0.2">
      <c r="D2250" s="164"/>
    </row>
    <row r="2251" spans="4:4" x14ac:dyDescent="0.2">
      <c r="D2251" s="164"/>
    </row>
    <row r="2252" spans="4:4" x14ac:dyDescent="0.2">
      <c r="D2252" s="164"/>
    </row>
    <row r="2253" spans="4:4" x14ac:dyDescent="0.2">
      <c r="D2253" s="164"/>
    </row>
    <row r="2254" spans="4:4" x14ac:dyDescent="0.2">
      <c r="D2254" s="164"/>
    </row>
    <row r="2255" spans="4:4" x14ac:dyDescent="0.2">
      <c r="D2255" s="164"/>
    </row>
    <row r="2256" spans="4:4" x14ac:dyDescent="0.2">
      <c r="D2256" s="164"/>
    </row>
    <row r="2257" spans="4:4" x14ac:dyDescent="0.2">
      <c r="D2257" s="164"/>
    </row>
    <row r="2258" spans="4:4" x14ac:dyDescent="0.2">
      <c r="D2258" s="164"/>
    </row>
    <row r="2259" spans="4:4" x14ac:dyDescent="0.2">
      <c r="D2259" s="164"/>
    </row>
    <row r="2260" spans="4:4" x14ac:dyDescent="0.2">
      <c r="D2260" s="164"/>
    </row>
    <row r="2261" spans="4:4" x14ac:dyDescent="0.2">
      <c r="D2261" s="164"/>
    </row>
    <row r="2262" spans="4:4" x14ac:dyDescent="0.2">
      <c r="D2262" s="164"/>
    </row>
    <row r="2263" spans="4:4" x14ac:dyDescent="0.2">
      <c r="D2263" s="164"/>
    </row>
    <row r="2264" spans="4:4" x14ac:dyDescent="0.2">
      <c r="D2264" s="164"/>
    </row>
    <row r="2265" spans="4:4" x14ac:dyDescent="0.2">
      <c r="D2265" s="164"/>
    </row>
    <row r="2266" spans="4:4" x14ac:dyDescent="0.2">
      <c r="D2266" s="164"/>
    </row>
    <row r="2267" spans="4:4" x14ac:dyDescent="0.2">
      <c r="D2267" s="164"/>
    </row>
    <row r="2268" spans="4:4" x14ac:dyDescent="0.2">
      <c r="D2268" s="164"/>
    </row>
    <row r="2269" spans="4:4" x14ac:dyDescent="0.2">
      <c r="D2269" s="164"/>
    </row>
    <row r="2270" spans="4:4" x14ac:dyDescent="0.2">
      <c r="D2270" s="164"/>
    </row>
    <row r="2271" spans="4:4" x14ac:dyDescent="0.2">
      <c r="D2271" s="164"/>
    </row>
    <row r="2272" spans="4:4" x14ac:dyDescent="0.2">
      <c r="D2272" s="164"/>
    </row>
    <row r="2273" spans="4:4" x14ac:dyDescent="0.2">
      <c r="D2273" s="164"/>
    </row>
    <row r="2274" spans="4:4" x14ac:dyDescent="0.2">
      <c r="D2274" s="164"/>
    </row>
    <row r="2275" spans="4:4" x14ac:dyDescent="0.2">
      <c r="D2275" s="164"/>
    </row>
    <row r="2276" spans="4:4" x14ac:dyDescent="0.2">
      <c r="D2276" s="164"/>
    </row>
    <row r="2277" spans="4:4" x14ac:dyDescent="0.2">
      <c r="D2277" s="164"/>
    </row>
    <row r="2278" spans="4:4" x14ac:dyDescent="0.2">
      <c r="D2278" s="164"/>
    </row>
    <row r="2279" spans="4:4" x14ac:dyDescent="0.2">
      <c r="D2279" s="164"/>
    </row>
    <row r="2280" spans="4:4" x14ac:dyDescent="0.2">
      <c r="D2280" s="164"/>
    </row>
    <row r="2281" spans="4:4" x14ac:dyDescent="0.2">
      <c r="D2281" s="164"/>
    </row>
    <row r="2282" spans="4:4" x14ac:dyDescent="0.2">
      <c r="D2282" s="164"/>
    </row>
    <row r="2283" spans="4:4" x14ac:dyDescent="0.2">
      <c r="D2283" s="164"/>
    </row>
    <row r="2284" spans="4:4" x14ac:dyDescent="0.2">
      <c r="D2284" s="164"/>
    </row>
    <row r="2285" spans="4:4" x14ac:dyDescent="0.2">
      <c r="D2285" s="164"/>
    </row>
    <row r="2286" spans="4:4" x14ac:dyDescent="0.2">
      <c r="D2286" s="164"/>
    </row>
    <row r="2287" spans="4:4" x14ac:dyDescent="0.2">
      <c r="D2287" s="164"/>
    </row>
    <row r="2288" spans="4:4" x14ac:dyDescent="0.2">
      <c r="D2288" s="164"/>
    </row>
    <row r="2289" spans="4:4" x14ac:dyDescent="0.2">
      <c r="D2289" s="164"/>
    </row>
    <row r="2290" spans="4:4" x14ac:dyDescent="0.2">
      <c r="D2290" s="164"/>
    </row>
    <row r="2291" spans="4:4" x14ac:dyDescent="0.2">
      <c r="D2291" s="164"/>
    </row>
    <row r="2292" spans="4:4" x14ac:dyDescent="0.2">
      <c r="D2292" s="164"/>
    </row>
    <row r="2293" spans="4:4" x14ac:dyDescent="0.2">
      <c r="D2293" s="164"/>
    </row>
    <row r="2294" spans="4:4" x14ac:dyDescent="0.2">
      <c r="D2294" s="164"/>
    </row>
    <row r="2295" spans="4:4" x14ac:dyDescent="0.2">
      <c r="D2295" s="164"/>
    </row>
    <row r="2296" spans="4:4" x14ac:dyDescent="0.2">
      <c r="D2296" s="164"/>
    </row>
    <row r="2297" spans="4:4" x14ac:dyDescent="0.2">
      <c r="D2297" s="164"/>
    </row>
    <row r="2298" spans="4:4" x14ac:dyDescent="0.2">
      <c r="D2298" s="164"/>
    </row>
    <row r="2299" spans="4:4" x14ac:dyDescent="0.2">
      <c r="D2299" s="164"/>
    </row>
    <row r="2300" spans="4:4" x14ac:dyDescent="0.2">
      <c r="D2300" s="164"/>
    </row>
    <row r="2301" spans="4:4" x14ac:dyDescent="0.2">
      <c r="D2301" s="164"/>
    </row>
    <row r="2302" spans="4:4" x14ac:dyDescent="0.2">
      <c r="D2302" s="164"/>
    </row>
    <row r="2303" spans="4:4" x14ac:dyDescent="0.2">
      <c r="D2303" s="164"/>
    </row>
    <row r="2304" spans="4:4" x14ac:dyDescent="0.2">
      <c r="D2304" s="164"/>
    </row>
    <row r="2305" spans="4:4" x14ac:dyDescent="0.2">
      <c r="D2305" s="164"/>
    </row>
    <row r="2306" spans="4:4" x14ac:dyDescent="0.2">
      <c r="D2306" s="164"/>
    </row>
    <row r="2307" spans="4:4" x14ac:dyDescent="0.2">
      <c r="D2307" s="164"/>
    </row>
    <row r="2308" spans="4:4" x14ac:dyDescent="0.2">
      <c r="D2308" s="164"/>
    </row>
    <row r="2309" spans="4:4" x14ac:dyDescent="0.2">
      <c r="D2309" s="164"/>
    </row>
    <row r="2310" spans="4:4" x14ac:dyDescent="0.2">
      <c r="D2310" s="164"/>
    </row>
    <row r="2311" spans="4:4" x14ac:dyDescent="0.2">
      <c r="D2311" s="164"/>
    </row>
    <row r="2312" spans="4:4" x14ac:dyDescent="0.2">
      <c r="D2312" s="164"/>
    </row>
    <row r="2313" spans="4:4" x14ac:dyDescent="0.2">
      <c r="D2313" s="164"/>
    </row>
    <row r="2314" spans="4:4" x14ac:dyDescent="0.2">
      <c r="D2314" s="164"/>
    </row>
    <row r="2315" spans="4:4" x14ac:dyDescent="0.2">
      <c r="D2315" s="164"/>
    </row>
    <row r="2316" spans="4:4" x14ac:dyDescent="0.2">
      <c r="D2316" s="164"/>
    </row>
    <row r="2317" spans="4:4" x14ac:dyDescent="0.2">
      <c r="D2317" s="164"/>
    </row>
    <row r="2318" spans="4:4" x14ac:dyDescent="0.2">
      <c r="D2318" s="164"/>
    </row>
    <row r="2319" spans="4:4" x14ac:dyDescent="0.2">
      <c r="D2319" s="164"/>
    </row>
    <row r="2320" spans="4:4" x14ac:dyDescent="0.2">
      <c r="D2320" s="164"/>
    </row>
    <row r="2321" spans="4:4" x14ac:dyDescent="0.2">
      <c r="D2321" s="164"/>
    </row>
    <row r="2322" spans="4:4" x14ac:dyDescent="0.2">
      <c r="D2322" s="164"/>
    </row>
    <row r="2323" spans="4:4" x14ac:dyDescent="0.2">
      <c r="D2323" s="164"/>
    </row>
    <row r="2324" spans="4:4" x14ac:dyDescent="0.2">
      <c r="D2324" s="164"/>
    </row>
    <row r="2325" spans="4:4" x14ac:dyDescent="0.2">
      <c r="D2325" s="164"/>
    </row>
    <row r="2326" spans="4:4" x14ac:dyDescent="0.2">
      <c r="D2326" s="164"/>
    </row>
    <row r="2327" spans="4:4" x14ac:dyDescent="0.2">
      <c r="D2327" s="164"/>
    </row>
    <row r="2328" spans="4:4" x14ac:dyDescent="0.2">
      <c r="D2328" s="164"/>
    </row>
    <row r="2329" spans="4:4" x14ac:dyDescent="0.2">
      <c r="D2329" s="164"/>
    </row>
    <row r="2330" spans="4:4" x14ac:dyDescent="0.2">
      <c r="D2330" s="164"/>
    </row>
    <row r="2331" spans="4:4" x14ac:dyDescent="0.2">
      <c r="D2331" s="164"/>
    </row>
    <row r="2332" spans="4:4" x14ac:dyDescent="0.2">
      <c r="D2332" s="164"/>
    </row>
    <row r="2333" spans="4:4" x14ac:dyDescent="0.2">
      <c r="D2333" s="164"/>
    </row>
    <row r="2334" spans="4:4" x14ac:dyDescent="0.2">
      <c r="D2334" s="164"/>
    </row>
    <row r="2335" spans="4:4" x14ac:dyDescent="0.2">
      <c r="D2335" s="164"/>
    </row>
    <row r="2336" spans="4:4" x14ac:dyDescent="0.2">
      <c r="D2336" s="164"/>
    </row>
    <row r="2337" spans="4:4" x14ac:dyDescent="0.2">
      <c r="D2337" s="164"/>
    </row>
    <row r="2338" spans="4:4" x14ac:dyDescent="0.2">
      <c r="D2338" s="164"/>
    </row>
    <row r="2339" spans="4:4" x14ac:dyDescent="0.2">
      <c r="D2339" s="164"/>
    </row>
    <row r="2340" spans="4:4" x14ac:dyDescent="0.2">
      <c r="D2340" s="164"/>
    </row>
    <row r="2341" spans="4:4" x14ac:dyDescent="0.2">
      <c r="D2341" s="164"/>
    </row>
    <row r="2342" spans="4:4" x14ac:dyDescent="0.2">
      <c r="D2342" s="164"/>
    </row>
    <row r="2343" spans="4:4" x14ac:dyDescent="0.2">
      <c r="D2343" s="164"/>
    </row>
    <row r="2344" spans="4:4" x14ac:dyDescent="0.2">
      <c r="D2344" s="164"/>
    </row>
    <row r="2345" spans="4:4" x14ac:dyDescent="0.2">
      <c r="D2345" s="164"/>
    </row>
    <row r="2346" spans="4:4" x14ac:dyDescent="0.2">
      <c r="D2346" s="164"/>
    </row>
    <row r="2347" spans="4:4" x14ac:dyDescent="0.2">
      <c r="D2347" s="164"/>
    </row>
    <row r="2348" spans="4:4" x14ac:dyDescent="0.2">
      <c r="D2348" s="164"/>
    </row>
    <row r="2349" spans="4:4" x14ac:dyDescent="0.2">
      <c r="D2349" s="164"/>
    </row>
    <row r="2350" spans="4:4" x14ac:dyDescent="0.2">
      <c r="D2350" s="164"/>
    </row>
    <row r="2351" spans="4:4" x14ac:dyDescent="0.2">
      <c r="D2351" s="164"/>
    </row>
    <row r="2352" spans="4:4" x14ac:dyDescent="0.2">
      <c r="D2352" s="164"/>
    </row>
    <row r="2353" spans="4:4" x14ac:dyDescent="0.2">
      <c r="D2353" s="164"/>
    </row>
    <row r="2354" spans="4:4" x14ac:dyDescent="0.2">
      <c r="D2354" s="164"/>
    </row>
    <row r="2355" spans="4:4" x14ac:dyDescent="0.2">
      <c r="D2355" s="164"/>
    </row>
    <row r="2356" spans="4:4" x14ac:dyDescent="0.2">
      <c r="D2356" s="164"/>
    </row>
    <row r="2357" spans="4:4" x14ac:dyDescent="0.2">
      <c r="D2357" s="164"/>
    </row>
    <row r="2358" spans="4:4" x14ac:dyDescent="0.2">
      <c r="D2358" s="164"/>
    </row>
    <row r="2359" spans="4:4" x14ac:dyDescent="0.2">
      <c r="D2359" s="164"/>
    </row>
    <row r="2360" spans="4:4" x14ac:dyDescent="0.2">
      <c r="D2360" s="164"/>
    </row>
    <row r="2361" spans="4:4" x14ac:dyDescent="0.2">
      <c r="D2361" s="164"/>
    </row>
    <row r="2362" spans="4:4" x14ac:dyDescent="0.2">
      <c r="D2362" s="164"/>
    </row>
    <row r="2363" spans="4:4" x14ac:dyDescent="0.2">
      <c r="D2363" s="164"/>
    </row>
    <row r="2364" spans="4:4" x14ac:dyDescent="0.2">
      <c r="D2364" s="164"/>
    </row>
    <row r="2365" spans="4:4" x14ac:dyDescent="0.2">
      <c r="D2365" s="164"/>
    </row>
    <row r="2366" spans="4:4" x14ac:dyDescent="0.2">
      <c r="D2366" s="164"/>
    </row>
    <row r="2367" spans="4:4" x14ac:dyDescent="0.2">
      <c r="D2367" s="164"/>
    </row>
    <row r="2368" spans="4:4" x14ac:dyDescent="0.2">
      <c r="D2368" s="164"/>
    </row>
    <row r="2369" spans="4:4" x14ac:dyDescent="0.2">
      <c r="D2369" s="164"/>
    </row>
    <row r="2370" spans="4:4" x14ac:dyDescent="0.2">
      <c r="D2370" s="164"/>
    </row>
    <row r="2371" spans="4:4" x14ac:dyDescent="0.2">
      <c r="D2371" s="164"/>
    </row>
    <row r="2372" spans="4:4" x14ac:dyDescent="0.2">
      <c r="D2372" s="164"/>
    </row>
    <row r="2373" spans="4:4" x14ac:dyDescent="0.2">
      <c r="D2373" s="164"/>
    </row>
    <row r="2374" spans="4:4" x14ac:dyDescent="0.2">
      <c r="D2374" s="164"/>
    </row>
    <row r="2375" spans="4:4" x14ac:dyDescent="0.2">
      <c r="D2375" s="164"/>
    </row>
    <row r="2376" spans="4:4" x14ac:dyDescent="0.2">
      <c r="D2376" s="164"/>
    </row>
    <row r="2377" spans="4:4" x14ac:dyDescent="0.2">
      <c r="D2377" s="164"/>
    </row>
    <row r="2378" spans="4:4" x14ac:dyDescent="0.2">
      <c r="D2378" s="164"/>
    </row>
    <row r="2379" spans="4:4" x14ac:dyDescent="0.2">
      <c r="D2379" s="164"/>
    </row>
    <row r="2380" spans="4:4" x14ac:dyDescent="0.2">
      <c r="D2380" s="164"/>
    </row>
    <row r="2381" spans="4:4" x14ac:dyDescent="0.2">
      <c r="D2381" s="164"/>
    </row>
    <row r="2382" spans="4:4" x14ac:dyDescent="0.2">
      <c r="D2382" s="164"/>
    </row>
    <row r="2383" spans="4:4" x14ac:dyDescent="0.2">
      <c r="D2383" s="164"/>
    </row>
    <row r="2384" spans="4:4" x14ac:dyDescent="0.2">
      <c r="D2384" s="164"/>
    </row>
    <row r="2385" spans="4:4" x14ac:dyDescent="0.2">
      <c r="D2385" s="164"/>
    </row>
    <row r="2386" spans="4:4" x14ac:dyDescent="0.2">
      <c r="D2386" s="164"/>
    </row>
    <row r="2387" spans="4:4" x14ac:dyDescent="0.2">
      <c r="D2387" s="164"/>
    </row>
    <row r="2388" spans="4:4" x14ac:dyDescent="0.2">
      <c r="D2388" s="164"/>
    </row>
    <row r="2389" spans="4:4" x14ac:dyDescent="0.2">
      <c r="D2389" s="164"/>
    </row>
    <row r="2390" spans="4:4" x14ac:dyDescent="0.2">
      <c r="D2390" s="164"/>
    </row>
    <row r="2391" spans="4:4" x14ac:dyDescent="0.2">
      <c r="D2391" s="164"/>
    </row>
    <row r="2392" spans="4:4" x14ac:dyDescent="0.2">
      <c r="D2392" s="164"/>
    </row>
    <row r="2393" spans="4:4" x14ac:dyDescent="0.2">
      <c r="D2393" s="164"/>
    </row>
    <row r="2394" spans="4:4" x14ac:dyDescent="0.2">
      <c r="D2394" s="164"/>
    </row>
    <row r="2395" spans="4:4" x14ac:dyDescent="0.2">
      <c r="D2395" s="164"/>
    </row>
    <row r="2396" spans="4:4" x14ac:dyDescent="0.2">
      <c r="D2396" s="164"/>
    </row>
    <row r="2397" spans="4:4" x14ac:dyDescent="0.2">
      <c r="D2397" s="164"/>
    </row>
    <row r="2398" spans="4:4" x14ac:dyDescent="0.2">
      <c r="D2398" s="164"/>
    </row>
    <row r="2399" spans="4:4" x14ac:dyDescent="0.2">
      <c r="D2399" s="164"/>
    </row>
    <row r="2400" spans="4:4" x14ac:dyDescent="0.2">
      <c r="D2400" s="164"/>
    </row>
    <row r="2401" spans="4:4" x14ac:dyDescent="0.2">
      <c r="D2401" s="164"/>
    </row>
    <row r="2402" spans="4:4" x14ac:dyDescent="0.2">
      <c r="D2402" s="164"/>
    </row>
    <row r="2403" spans="4:4" x14ac:dyDescent="0.2">
      <c r="D2403" s="164"/>
    </row>
    <row r="2404" spans="4:4" x14ac:dyDescent="0.2">
      <c r="D2404" s="164"/>
    </row>
    <row r="2405" spans="4:4" x14ac:dyDescent="0.2">
      <c r="D2405" s="164"/>
    </row>
    <row r="2406" spans="4:4" x14ac:dyDescent="0.2">
      <c r="D2406" s="164"/>
    </row>
    <row r="2407" spans="4:4" x14ac:dyDescent="0.2">
      <c r="D2407" s="164"/>
    </row>
    <row r="2408" spans="4:4" x14ac:dyDescent="0.2">
      <c r="D2408" s="164"/>
    </row>
    <row r="2409" spans="4:4" x14ac:dyDescent="0.2">
      <c r="D2409" s="164"/>
    </row>
    <row r="2410" spans="4:4" x14ac:dyDescent="0.2">
      <c r="D2410" s="164"/>
    </row>
    <row r="2411" spans="4:4" x14ac:dyDescent="0.2">
      <c r="D2411" s="164"/>
    </row>
    <row r="2412" spans="4:4" x14ac:dyDescent="0.2">
      <c r="D2412" s="164"/>
    </row>
    <row r="2413" spans="4:4" x14ac:dyDescent="0.2">
      <c r="D2413" s="164"/>
    </row>
    <row r="2414" spans="4:4" x14ac:dyDescent="0.2">
      <c r="D2414" s="164"/>
    </row>
    <row r="2415" spans="4:4" x14ac:dyDescent="0.2">
      <c r="D2415" s="164"/>
    </row>
    <row r="2416" spans="4:4" x14ac:dyDescent="0.2">
      <c r="D2416" s="164"/>
    </row>
    <row r="2417" spans="4:4" x14ac:dyDescent="0.2">
      <c r="D2417" s="164"/>
    </row>
    <row r="2418" spans="4:4" x14ac:dyDescent="0.2">
      <c r="D2418" s="164"/>
    </row>
    <row r="2419" spans="4:4" x14ac:dyDescent="0.2">
      <c r="D2419" s="164"/>
    </row>
    <row r="2420" spans="4:4" x14ac:dyDescent="0.2">
      <c r="D2420" s="164"/>
    </row>
    <row r="2421" spans="4:4" x14ac:dyDescent="0.2">
      <c r="D2421" s="164"/>
    </row>
    <row r="2422" spans="4:4" x14ac:dyDescent="0.2">
      <c r="D2422" s="164"/>
    </row>
    <row r="2423" spans="4:4" x14ac:dyDescent="0.2">
      <c r="D2423" s="164"/>
    </row>
    <row r="2424" spans="4:4" x14ac:dyDescent="0.2">
      <c r="D2424" s="164"/>
    </row>
    <row r="2425" spans="4:4" x14ac:dyDescent="0.2">
      <c r="D2425" s="164"/>
    </row>
    <row r="2426" spans="4:4" x14ac:dyDescent="0.2">
      <c r="D2426" s="164"/>
    </row>
    <row r="2427" spans="4:4" x14ac:dyDescent="0.2">
      <c r="D2427" s="164"/>
    </row>
    <row r="2428" spans="4:4" x14ac:dyDescent="0.2">
      <c r="D2428" s="164"/>
    </row>
    <row r="2429" spans="4:4" x14ac:dyDescent="0.2">
      <c r="D2429" s="164"/>
    </row>
    <row r="2430" spans="4:4" x14ac:dyDescent="0.2">
      <c r="D2430" s="164"/>
    </row>
    <row r="2431" spans="4:4" x14ac:dyDescent="0.2">
      <c r="D2431" s="164"/>
    </row>
    <row r="2432" spans="4:4" x14ac:dyDescent="0.2">
      <c r="D2432" s="164"/>
    </row>
    <row r="2433" spans="4:4" x14ac:dyDescent="0.2">
      <c r="D2433" s="164"/>
    </row>
    <row r="2434" spans="4:4" x14ac:dyDescent="0.2">
      <c r="D2434" s="164"/>
    </row>
    <row r="2435" spans="4:4" x14ac:dyDescent="0.2">
      <c r="D2435" s="164"/>
    </row>
    <row r="2436" spans="4:4" x14ac:dyDescent="0.2">
      <c r="D2436" s="164"/>
    </row>
    <row r="2437" spans="4:4" x14ac:dyDescent="0.2">
      <c r="D2437" s="164"/>
    </row>
    <row r="2438" spans="4:4" x14ac:dyDescent="0.2">
      <c r="D2438" s="164"/>
    </row>
    <row r="2439" spans="4:4" x14ac:dyDescent="0.2">
      <c r="D2439" s="164"/>
    </row>
    <row r="2440" spans="4:4" x14ac:dyDescent="0.2">
      <c r="D2440" s="164"/>
    </row>
    <row r="2441" spans="4:4" x14ac:dyDescent="0.2">
      <c r="D2441" s="164"/>
    </row>
    <row r="2442" spans="4:4" x14ac:dyDescent="0.2">
      <c r="D2442" s="164"/>
    </row>
    <row r="2443" spans="4:4" x14ac:dyDescent="0.2">
      <c r="D2443" s="164"/>
    </row>
    <row r="2444" spans="4:4" x14ac:dyDescent="0.2">
      <c r="D2444" s="164"/>
    </row>
    <row r="2445" spans="4:4" x14ac:dyDescent="0.2">
      <c r="D2445" s="164"/>
    </row>
    <row r="2446" spans="4:4" x14ac:dyDescent="0.2">
      <c r="D2446" s="164"/>
    </row>
    <row r="2447" spans="4:4" x14ac:dyDescent="0.2">
      <c r="D2447" s="164"/>
    </row>
    <row r="2448" spans="4:4" x14ac:dyDescent="0.2">
      <c r="D2448" s="164"/>
    </row>
    <row r="2449" spans="4:4" x14ac:dyDescent="0.2">
      <c r="D2449" s="164"/>
    </row>
    <row r="2450" spans="4:4" x14ac:dyDescent="0.2">
      <c r="D2450" s="164"/>
    </row>
    <row r="2451" spans="4:4" x14ac:dyDescent="0.2">
      <c r="D2451" s="164"/>
    </row>
    <row r="2452" spans="4:4" x14ac:dyDescent="0.2">
      <c r="D2452" s="164"/>
    </row>
    <row r="2453" spans="4:4" x14ac:dyDescent="0.2">
      <c r="D2453" s="164"/>
    </row>
    <row r="2454" spans="4:4" x14ac:dyDescent="0.2">
      <c r="D2454" s="164"/>
    </row>
    <row r="2455" spans="4:4" x14ac:dyDescent="0.2">
      <c r="D2455" s="164"/>
    </row>
    <row r="2456" spans="4:4" x14ac:dyDescent="0.2">
      <c r="D2456" s="164"/>
    </row>
    <row r="2457" spans="4:4" x14ac:dyDescent="0.2">
      <c r="D2457" s="164"/>
    </row>
    <row r="2458" spans="4:4" x14ac:dyDescent="0.2">
      <c r="D2458" s="164"/>
    </row>
    <row r="2459" spans="4:4" x14ac:dyDescent="0.2">
      <c r="D2459" s="164"/>
    </row>
    <row r="2460" spans="4:4" x14ac:dyDescent="0.2">
      <c r="D2460" s="164"/>
    </row>
    <row r="2461" spans="4:4" x14ac:dyDescent="0.2">
      <c r="D2461" s="164"/>
    </row>
    <row r="2462" spans="4:4" x14ac:dyDescent="0.2">
      <c r="D2462" s="164"/>
    </row>
    <row r="2463" spans="4:4" x14ac:dyDescent="0.2">
      <c r="D2463" s="164"/>
    </row>
    <row r="2464" spans="4:4" x14ac:dyDescent="0.2">
      <c r="D2464" s="164"/>
    </row>
    <row r="2465" spans="4:4" x14ac:dyDescent="0.2">
      <c r="D2465" s="164"/>
    </row>
    <row r="2466" spans="4:4" x14ac:dyDescent="0.2">
      <c r="D2466" s="164"/>
    </row>
    <row r="2467" spans="4:4" x14ac:dyDescent="0.2">
      <c r="D2467" s="164"/>
    </row>
    <row r="2468" spans="4:4" x14ac:dyDescent="0.2">
      <c r="D2468" s="164"/>
    </row>
    <row r="2469" spans="4:4" x14ac:dyDescent="0.2">
      <c r="D2469" s="164"/>
    </row>
    <row r="2470" spans="4:4" x14ac:dyDescent="0.2">
      <c r="D2470" s="164"/>
    </row>
    <row r="2471" spans="4:4" x14ac:dyDescent="0.2">
      <c r="D2471" s="164"/>
    </row>
    <row r="2472" spans="4:4" x14ac:dyDescent="0.2">
      <c r="D2472" s="164"/>
    </row>
    <row r="2473" spans="4:4" x14ac:dyDescent="0.2">
      <c r="D2473" s="164"/>
    </row>
    <row r="2474" spans="4:4" x14ac:dyDescent="0.2">
      <c r="D2474" s="164"/>
    </row>
    <row r="2475" spans="4:4" x14ac:dyDescent="0.2">
      <c r="D2475" s="164"/>
    </row>
    <row r="2476" spans="4:4" x14ac:dyDescent="0.2">
      <c r="D2476" s="164"/>
    </row>
    <row r="2477" spans="4:4" x14ac:dyDescent="0.2">
      <c r="D2477" s="164"/>
    </row>
    <row r="2478" spans="4:4" x14ac:dyDescent="0.2">
      <c r="D2478" s="164"/>
    </row>
    <row r="2479" spans="4:4" x14ac:dyDescent="0.2">
      <c r="D2479" s="164"/>
    </row>
    <row r="2480" spans="4:4" x14ac:dyDescent="0.2">
      <c r="D2480" s="164"/>
    </row>
    <row r="2481" spans="4:4" x14ac:dyDescent="0.2">
      <c r="D2481" s="164"/>
    </row>
    <row r="2482" spans="4:4" x14ac:dyDescent="0.2">
      <c r="D2482" s="164"/>
    </row>
    <row r="2483" spans="4:4" x14ac:dyDescent="0.2">
      <c r="D2483" s="164"/>
    </row>
    <row r="2484" spans="4:4" x14ac:dyDescent="0.2">
      <c r="D2484" s="164"/>
    </row>
    <row r="2485" spans="4:4" x14ac:dyDescent="0.2">
      <c r="D2485" s="164"/>
    </row>
    <row r="2486" spans="4:4" x14ac:dyDescent="0.2">
      <c r="D2486" s="164"/>
    </row>
    <row r="2487" spans="4:4" x14ac:dyDescent="0.2">
      <c r="D2487" s="164"/>
    </row>
    <row r="2488" spans="4:4" x14ac:dyDescent="0.2">
      <c r="D2488" s="164"/>
    </row>
    <row r="2489" spans="4:4" x14ac:dyDescent="0.2">
      <c r="D2489" s="164"/>
    </row>
    <row r="2490" spans="4:4" x14ac:dyDescent="0.2">
      <c r="D2490" s="164"/>
    </row>
    <row r="2491" spans="4:4" x14ac:dyDescent="0.2">
      <c r="D2491" s="164"/>
    </row>
    <row r="2492" spans="4:4" x14ac:dyDescent="0.2">
      <c r="D2492" s="164"/>
    </row>
    <row r="2493" spans="4:4" x14ac:dyDescent="0.2">
      <c r="D2493" s="164"/>
    </row>
    <row r="2494" spans="4:4" x14ac:dyDescent="0.2">
      <c r="D2494" s="164"/>
    </row>
    <row r="2495" spans="4:4" x14ac:dyDescent="0.2">
      <c r="D2495" s="164"/>
    </row>
    <row r="2496" spans="4:4" x14ac:dyDescent="0.2">
      <c r="D2496" s="164"/>
    </row>
    <row r="2497" spans="4:4" x14ac:dyDescent="0.2">
      <c r="D2497" s="164"/>
    </row>
    <row r="2498" spans="4:4" x14ac:dyDescent="0.2">
      <c r="D2498" s="164"/>
    </row>
    <row r="2499" spans="4:4" x14ac:dyDescent="0.2">
      <c r="D2499" s="164"/>
    </row>
    <row r="2500" spans="4:4" x14ac:dyDescent="0.2">
      <c r="D2500" s="164"/>
    </row>
    <row r="2501" spans="4:4" x14ac:dyDescent="0.2">
      <c r="D2501" s="164"/>
    </row>
    <row r="2502" spans="4:4" x14ac:dyDescent="0.2">
      <c r="D2502" s="164"/>
    </row>
    <row r="2503" spans="4:4" x14ac:dyDescent="0.2">
      <c r="D2503" s="164"/>
    </row>
    <row r="2504" spans="4:4" x14ac:dyDescent="0.2">
      <c r="D2504" s="164"/>
    </row>
    <row r="2505" spans="4:4" x14ac:dyDescent="0.2">
      <c r="D2505" s="164"/>
    </row>
    <row r="2506" spans="4:4" x14ac:dyDescent="0.2">
      <c r="D2506" s="164"/>
    </row>
    <row r="2507" spans="4:4" x14ac:dyDescent="0.2">
      <c r="D2507" s="164"/>
    </row>
    <row r="2508" spans="4:4" x14ac:dyDescent="0.2">
      <c r="D2508" s="164"/>
    </row>
    <row r="2509" spans="4:4" x14ac:dyDescent="0.2">
      <c r="D2509" s="164"/>
    </row>
    <row r="2510" spans="4:4" x14ac:dyDescent="0.2">
      <c r="D2510" s="164"/>
    </row>
    <row r="2511" spans="4:4" x14ac:dyDescent="0.2">
      <c r="D2511" s="164"/>
    </row>
    <row r="2512" spans="4:4" x14ac:dyDescent="0.2">
      <c r="D2512" s="164"/>
    </row>
    <row r="2513" spans="4:4" x14ac:dyDescent="0.2">
      <c r="D2513" s="164"/>
    </row>
    <row r="2514" spans="4:4" x14ac:dyDescent="0.2">
      <c r="D2514" s="164"/>
    </row>
    <row r="2515" spans="4:4" x14ac:dyDescent="0.2">
      <c r="D2515" s="164"/>
    </row>
    <row r="2516" spans="4:4" x14ac:dyDescent="0.2">
      <c r="D2516" s="164"/>
    </row>
    <row r="2517" spans="4:4" x14ac:dyDescent="0.2">
      <c r="D2517" s="164"/>
    </row>
    <row r="2518" spans="4:4" x14ac:dyDescent="0.2">
      <c r="D2518" s="164"/>
    </row>
    <row r="2519" spans="4:4" x14ac:dyDescent="0.2">
      <c r="D2519" s="164"/>
    </row>
    <row r="2520" spans="4:4" x14ac:dyDescent="0.2">
      <c r="D2520" s="164"/>
    </row>
    <row r="2521" spans="4:4" x14ac:dyDescent="0.2">
      <c r="D2521" s="164"/>
    </row>
    <row r="2522" spans="4:4" x14ac:dyDescent="0.2">
      <c r="D2522" s="164"/>
    </row>
    <row r="2523" spans="4:4" x14ac:dyDescent="0.2">
      <c r="D2523" s="164"/>
    </row>
    <row r="2524" spans="4:4" x14ac:dyDescent="0.2">
      <c r="D2524" s="164"/>
    </row>
    <row r="2525" spans="4:4" x14ac:dyDescent="0.2">
      <c r="D2525" s="164"/>
    </row>
    <row r="2526" spans="4:4" x14ac:dyDescent="0.2">
      <c r="D2526" s="164"/>
    </row>
    <row r="2527" spans="4:4" x14ac:dyDescent="0.2">
      <c r="D2527" s="164"/>
    </row>
    <row r="2528" spans="4:4" x14ac:dyDescent="0.2">
      <c r="D2528" s="164"/>
    </row>
    <row r="2529" spans="4:4" x14ac:dyDescent="0.2">
      <c r="D2529" s="164"/>
    </row>
    <row r="2530" spans="4:4" x14ac:dyDescent="0.2">
      <c r="D2530" s="164"/>
    </row>
    <row r="2531" spans="4:4" x14ac:dyDescent="0.2">
      <c r="D2531" s="164"/>
    </row>
    <row r="2532" spans="4:4" x14ac:dyDescent="0.2">
      <c r="D2532" s="164"/>
    </row>
    <row r="2533" spans="4:4" x14ac:dyDescent="0.2">
      <c r="D2533" s="164"/>
    </row>
    <row r="2534" spans="4:4" x14ac:dyDescent="0.2">
      <c r="D2534" s="164"/>
    </row>
    <row r="2535" spans="4:4" x14ac:dyDescent="0.2">
      <c r="D2535" s="164"/>
    </row>
    <row r="2536" spans="4:4" x14ac:dyDescent="0.2">
      <c r="D2536" s="164"/>
    </row>
    <row r="2537" spans="4:4" x14ac:dyDescent="0.2">
      <c r="D2537" s="164"/>
    </row>
    <row r="2538" spans="4:4" x14ac:dyDescent="0.2">
      <c r="D2538" s="164"/>
    </row>
    <row r="2539" spans="4:4" x14ac:dyDescent="0.2">
      <c r="D2539" s="164"/>
    </row>
    <row r="2540" spans="4:4" x14ac:dyDescent="0.2">
      <c r="D2540" s="164"/>
    </row>
    <row r="2541" spans="4:4" x14ac:dyDescent="0.2">
      <c r="D2541" s="164"/>
    </row>
    <row r="2542" spans="4:4" x14ac:dyDescent="0.2">
      <c r="D2542" s="164"/>
    </row>
    <row r="2543" spans="4:4" x14ac:dyDescent="0.2">
      <c r="D2543" s="164"/>
    </row>
    <row r="2544" spans="4:4" x14ac:dyDescent="0.2">
      <c r="D2544" s="164"/>
    </row>
    <row r="2545" spans="4:4" x14ac:dyDescent="0.2">
      <c r="D2545" s="164"/>
    </row>
    <row r="2546" spans="4:4" x14ac:dyDescent="0.2">
      <c r="D2546" s="164"/>
    </row>
    <row r="2547" spans="4:4" x14ac:dyDescent="0.2">
      <c r="D2547" s="164"/>
    </row>
    <row r="2548" spans="4:4" x14ac:dyDescent="0.2">
      <c r="D2548" s="164"/>
    </row>
    <row r="2549" spans="4:4" x14ac:dyDescent="0.2">
      <c r="D2549" s="164"/>
    </row>
    <row r="2550" spans="4:4" x14ac:dyDescent="0.2">
      <c r="D2550" s="164"/>
    </row>
    <row r="2551" spans="4:4" x14ac:dyDescent="0.2">
      <c r="D2551" s="164"/>
    </row>
    <row r="2552" spans="4:4" x14ac:dyDescent="0.2">
      <c r="D2552" s="164"/>
    </row>
    <row r="2553" spans="4:4" x14ac:dyDescent="0.2">
      <c r="D2553" s="164"/>
    </row>
    <row r="2554" spans="4:4" x14ac:dyDescent="0.2">
      <c r="D2554" s="164"/>
    </row>
    <row r="2555" spans="4:4" x14ac:dyDescent="0.2">
      <c r="D2555" s="164"/>
    </row>
    <row r="2556" spans="4:4" x14ac:dyDescent="0.2">
      <c r="D2556" s="164"/>
    </row>
    <row r="2557" spans="4:4" x14ac:dyDescent="0.2">
      <c r="D2557" s="164"/>
    </row>
    <row r="2558" spans="4:4" x14ac:dyDescent="0.2">
      <c r="D2558" s="164"/>
    </row>
    <row r="2559" spans="4:4" x14ac:dyDescent="0.2">
      <c r="D2559" s="164"/>
    </row>
    <row r="2560" spans="4:4" x14ac:dyDescent="0.2">
      <c r="D2560" s="164"/>
    </row>
    <row r="2561" spans="4:4" x14ac:dyDescent="0.2">
      <c r="D2561" s="164"/>
    </row>
    <row r="2562" spans="4:4" x14ac:dyDescent="0.2">
      <c r="D2562" s="164"/>
    </row>
    <row r="2563" spans="4:4" x14ac:dyDescent="0.2">
      <c r="D2563" s="164"/>
    </row>
    <row r="2564" spans="4:4" x14ac:dyDescent="0.2">
      <c r="D2564" s="164"/>
    </row>
    <row r="2565" spans="4:4" x14ac:dyDescent="0.2">
      <c r="D2565" s="164"/>
    </row>
    <row r="2566" spans="4:4" x14ac:dyDescent="0.2">
      <c r="D2566" s="164"/>
    </row>
    <row r="2567" spans="4:4" x14ac:dyDescent="0.2">
      <c r="D2567" s="164"/>
    </row>
    <row r="2568" spans="4:4" x14ac:dyDescent="0.2">
      <c r="D2568" s="164"/>
    </row>
    <row r="2569" spans="4:4" x14ac:dyDescent="0.2">
      <c r="D2569" s="164"/>
    </row>
    <row r="2570" spans="4:4" x14ac:dyDescent="0.2">
      <c r="D2570" s="164"/>
    </row>
    <row r="2571" spans="4:4" x14ac:dyDescent="0.2">
      <c r="D2571" s="164"/>
    </row>
    <row r="2572" spans="4:4" x14ac:dyDescent="0.2">
      <c r="D2572" s="164"/>
    </row>
    <row r="2573" spans="4:4" x14ac:dyDescent="0.2">
      <c r="D2573" s="164"/>
    </row>
    <row r="2574" spans="4:4" x14ac:dyDescent="0.2">
      <c r="D2574" s="164"/>
    </row>
    <row r="2575" spans="4:4" x14ac:dyDescent="0.2">
      <c r="D2575" s="164"/>
    </row>
    <row r="2576" spans="4:4" x14ac:dyDescent="0.2">
      <c r="D2576" s="164"/>
    </row>
    <row r="2577" spans="4:4" x14ac:dyDescent="0.2">
      <c r="D2577" s="164"/>
    </row>
    <row r="2578" spans="4:4" x14ac:dyDescent="0.2">
      <c r="D2578" s="164"/>
    </row>
    <row r="2579" spans="4:4" x14ac:dyDescent="0.2">
      <c r="D2579" s="164"/>
    </row>
    <row r="2580" spans="4:4" x14ac:dyDescent="0.2">
      <c r="D2580" s="164"/>
    </row>
    <row r="2581" spans="4:4" x14ac:dyDescent="0.2">
      <c r="D2581" s="164"/>
    </row>
    <row r="2582" spans="4:4" x14ac:dyDescent="0.2">
      <c r="D2582" s="164"/>
    </row>
    <row r="2583" spans="4:4" x14ac:dyDescent="0.2">
      <c r="D2583" s="164"/>
    </row>
    <row r="2584" spans="4:4" x14ac:dyDescent="0.2">
      <c r="D2584" s="164"/>
    </row>
    <row r="2585" spans="4:4" x14ac:dyDescent="0.2">
      <c r="D2585" s="164"/>
    </row>
    <row r="2586" spans="4:4" x14ac:dyDescent="0.2">
      <c r="D2586" s="164"/>
    </row>
    <row r="2587" spans="4:4" x14ac:dyDescent="0.2">
      <c r="D2587" s="164"/>
    </row>
    <row r="2588" spans="4:4" x14ac:dyDescent="0.2">
      <c r="D2588" s="164"/>
    </row>
    <row r="2589" spans="4:4" x14ac:dyDescent="0.2">
      <c r="D2589" s="164"/>
    </row>
    <row r="2590" spans="4:4" x14ac:dyDescent="0.2">
      <c r="D2590" s="164"/>
    </row>
    <row r="2591" spans="4:4" x14ac:dyDescent="0.2">
      <c r="D2591" s="164"/>
    </row>
    <row r="2592" spans="4:4" x14ac:dyDescent="0.2">
      <c r="D2592" s="164"/>
    </row>
    <row r="2593" spans="4:4" x14ac:dyDescent="0.2">
      <c r="D2593" s="164"/>
    </row>
    <row r="2594" spans="4:4" x14ac:dyDescent="0.2">
      <c r="D2594" s="164"/>
    </row>
    <row r="2595" spans="4:4" x14ac:dyDescent="0.2">
      <c r="D2595" s="164"/>
    </row>
    <row r="2596" spans="4:4" x14ac:dyDescent="0.2">
      <c r="D2596" s="164"/>
    </row>
    <row r="2597" spans="4:4" x14ac:dyDescent="0.2">
      <c r="D2597" s="164"/>
    </row>
    <row r="2598" spans="4:4" x14ac:dyDescent="0.2">
      <c r="D2598" s="164"/>
    </row>
    <row r="2599" spans="4:4" x14ac:dyDescent="0.2">
      <c r="D2599" s="164"/>
    </row>
    <row r="2600" spans="4:4" x14ac:dyDescent="0.2">
      <c r="D2600" s="164"/>
    </row>
    <row r="2601" spans="4:4" x14ac:dyDescent="0.2">
      <c r="D2601" s="164"/>
    </row>
    <row r="2602" spans="4:4" x14ac:dyDescent="0.2">
      <c r="D2602" s="164"/>
    </row>
    <row r="2603" spans="4:4" x14ac:dyDescent="0.2">
      <c r="D2603" s="164"/>
    </row>
    <row r="2604" spans="4:4" x14ac:dyDescent="0.2">
      <c r="D2604" s="164"/>
    </row>
    <row r="2605" spans="4:4" x14ac:dyDescent="0.2">
      <c r="D2605" s="164"/>
    </row>
    <row r="2606" spans="4:4" x14ac:dyDescent="0.2">
      <c r="D2606" s="164"/>
    </row>
    <row r="2607" spans="4:4" x14ac:dyDescent="0.2">
      <c r="D2607" s="164"/>
    </row>
    <row r="2608" spans="4:4" x14ac:dyDescent="0.2">
      <c r="D2608" s="164"/>
    </row>
    <row r="2609" spans="4:4" x14ac:dyDescent="0.2">
      <c r="D2609" s="164"/>
    </row>
    <row r="2610" spans="4:4" x14ac:dyDescent="0.2">
      <c r="D2610" s="164"/>
    </row>
    <row r="2611" spans="4:4" x14ac:dyDescent="0.2">
      <c r="D2611" s="164"/>
    </row>
    <row r="2612" spans="4:4" x14ac:dyDescent="0.2">
      <c r="D2612" s="164"/>
    </row>
    <row r="2613" spans="4:4" x14ac:dyDescent="0.2">
      <c r="D2613" s="164"/>
    </row>
    <row r="2614" spans="4:4" x14ac:dyDescent="0.2">
      <c r="D2614" s="164"/>
    </row>
    <row r="2615" spans="4:4" x14ac:dyDescent="0.2">
      <c r="D2615" s="164"/>
    </row>
    <row r="2616" spans="4:4" x14ac:dyDescent="0.2">
      <c r="D2616" s="164"/>
    </row>
    <row r="2617" spans="4:4" x14ac:dyDescent="0.2">
      <c r="D2617" s="164"/>
    </row>
    <row r="2618" spans="4:4" x14ac:dyDescent="0.2">
      <c r="D2618" s="164"/>
    </row>
    <row r="2619" spans="4:4" x14ac:dyDescent="0.2">
      <c r="D2619" s="164"/>
    </row>
    <row r="2620" spans="4:4" x14ac:dyDescent="0.2">
      <c r="D2620" s="164"/>
    </row>
    <row r="2621" spans="4:4" x14ac:dyDescent="0.2">
      <c r="D2621" s="164"/>
    </row>
    <row r="2622" spans="4:4" x14ac:dyDescent="0.2">
      <c r="D2622" s="164"/>
    </row>
    <row r="2623" spans="4:4" x14ac:dyDescent="0.2">
      <c r="D2623" s="164"/>
    </row>
    <row r="2624" spans="4:4" x14ac:dyDescent="0.2">
      <c r="D2624" s="164"/>
    </row>
    <row r="2625" spans="4:4" x14ac:dyDescent="0.2">
      <c r="D2625" s="164"/>
    </row>
    <row r="2626" spans="4:4" x14ac:dyDescent="0.2">
      <c r="D2626" s="164"/>
    </row>
    <row r="2627" spans="4:4" x14ac:dyDescent="0.2">
      <c r="D2627" s="164"/>
    </row>
    <row r="2628" spans="4:4" x14ac:dyDescent="0.2">
      <c r="D2628" s="164"/>
    </row>
    <row r="2629" spans="4:4" x14ac:dyDescent="0.2">
      <c r="D2629" s="164"/>
    </row>
    <row r="2630" spans="4:4" x14ac:dyDescent="0.2">
      <c r="D2630" s="164"/>
    </row>
    <row r="2631" spans="4:4" x14ac:dyDescent="0.2">
      <c r="D2631" s="164"/>
    </row>
    <row r="2632" spans="4:4" x14ac:dyDescent="0.2">
      <c r="D2632" s="164"/>
    </row>
    <row r="2633" spans="4:4" x14ac:dyDescent="0.2">
      <c r="D2633" s="164"/>
    </row>
    <row r="2634" spans="4:4" x14ac:dyDescent="0.2">
      <c r="D2634" s="164"/>
    </row>
    <row r="2635" spans="4:4" x14ac:dyDescent="0.2">
      <c r="D2635" s="164"/>
    </row>
    <row r="2636" spans="4:4" x14ac:dyDescent="0.2">
      <c r="D2636" s="164"/>
    </row>
    <row r="2637" spans="4:4" x14ac:dyDescent="0.2">
      <c r="D2637" s="164"/>
    </row>
    <row r="2638" spans="4:4" x14ac:dyDescent="0.2">
      <c r="D2638" s="164"/>
    </row>
    <row r="2639" spans="4:4" x14ac:dyDescent="0.2">
      <c r="D2639" s="164"/>
    </row>
    <row r="2640" spans="4:4" x14ac:dyDescent="0.2">
      <c r="D2640" s="164"/>
    </row>
    <row r="2641" spans="4:4" x14ac:dyDescent="0.2">
      <c r="D2641" s="164"/>
    </row>
    <row r="2642" spans="4:4" x14ac:dyDescent="0.2">
      <c r="D2642" s="164"/>
    </row>
    <row r="2643" spans="4:4" x14ac:dyDescent="0.2">
      <c r="D2643" s="164"/>
    </row>
    <row r="2644" spans="4:4" x14ac:dyDescent="0.2">
      <c r="D2644" s="164"/>
    </row>
    <row r="2645" spans="4:4" x14ac:dyDescent="0.2">
      <c r="D2645" s="164"/>
    </row>
    <row r="2646" spans="4:4" x14ac:dyDescent="0.2">
      <c r="D2646" s="164"/>
    </row>
    <row r="2647" spans="4:4" x14ac:dyDescent="0.2">
      <c r="D2647" s="164"/>
    </row>
    <row r="2648" spans="4:4" x14ac:dyDescent="0.2">
      <c r="D2648" s="164"/>
    </row>
    <row r="2649" spans="4:4" x14ac:dyDescent="0.2">
      <c r="D2649" s="164"/>
    </row>
    <row r="2650" spans="4:4" x14ac:dyDescent="0.2">
      <c r="D2650" s="164"/>
    </row>
    <row r="2651" spans="4:4" x14ac:dyDescent="0.2">
      <c r="D2651" s="164"/>
    </row>
    <row r="2652" spans="4:4" x14ac:dyDescent="0.2">
      <c r="D2652" s="164"/>
    </row>
    <row r="2653" spans="4:4" x14ac:dyDescent="0.2">
      <c r="D2653" s="164"/>
    </row>
    <row r="2654" spans="4:4" x14ac:dyDescent="0.2">
      <c r="D2654" s="164"/>
    </row>
    <row r="2655" spans="4:4" x14ac:dyDescent="0.2">
      <c r="D2655" s="164"/>
    </row>
    <row r="2656" spans="4:4" x14ac:dyDescent="0.2">
      <c r="D2656" s="164"/>
    </row>
    <row r="2657" spans="4:4" x14ac:dyDescent="0.2">
      <c r="D2657" s="164"/>
    </row>
    <row r="2658" spans="4:4" x14ac:dyDescent="0.2">
      <c r="D2658" s="164"/>
    </row>
    <row r="2659" spans="4:4" x14ac:dyDescent="0.2">
      <c r="D2659" s="164"/>
    </row>
    <row r="2660" spans="4:4" x14ac:dyDescent="0.2">
      <c r="D2660" s="164"/>
    </row>
    <row r="2661" spans="4:4" x14ac:dyDescent="0.2">
      <c r="D2661" s="164"/>
    </row>
    <row r="2662" spans="4:4" x14ac:dyDescent="0.2">
      <c r="D2662" s="164"/>
    </row>
    <row r="2663" spans="4:4" x14ac:dyDescent="0.2">
      <c r="D2663" s="164"/>
    </row>
    <row r="2664" spans="4:4" x14ac:dyDescent="0.2">
      <c r="D2664" s="164"/>
    </row>
    <row r="2665" spans="4:4" x14ac:dyDescent="0.2">
      <c r="D2665" s="164"/>
    </row>
    <row r="2666" spans="4:4" x14ac:dyDescent="0.2">
      <c r="D2666" s="164"/>
    </row>
    <row r="2667" spans="4:4" x14ac:dyDescent="0.2">
      <c r="D2667" s="164"/>
    </row>
    <row r="2668" spans="4:4" x14ac:dyDescent="0.2">
      <c r="D2668" s="164"/>
    </row>
    <row r="2669" spans="4:4" x14ac:dyDescent="0.2">
      <c r="D2669" s="164"/>
    </row>
    <row r="2670" spans="4:4" x14ac:dyDescent="0.2">
      <c r="D2670" s="164"/>
    </row>
    <row r="2671" spans="4:4" x14ac:dyDescent="0.2">
      <c r="D2671" s="164"/>
    </row>
    <row r="2672" spans="4:4" x14ac:dyDescent="0.2">
      <c r="D2672" s="164"/>
    </row>
    <row r="2673" spans="4:4" x14ac:dyDescent="0.2">
      <c r="D2673" s="164"/>
    </row>
    <row r="2674" spans="4:4" x14ac:dyDescent="0.2">
      <c r="D2674" s="164"/>
    </row>
    <row r="2675" spans="4:4" x14ac:dyDescent="0.2">
      <c r="D2675" s="164"/>
    </row>
    <row r="2676" spans="4:4" x14ac:dyDescent="0.2">
      <c r="D2676" s="164"/>
    </row>
    <row r="2677" spans="4:4" x14ac:dyDescent="0.2">
      <c r="D2677" s="164"/>
    </row>
    <row r="2678" spans="4:4" x14ac:dyDescent="0.2">
      <c r="D2678" s="164"/>
    </row>
    <row r="2679" spans="4:4" x14ac:dyDescent="0.2">
      <c r="D2679" s="164"/>
    </row>
    <row r="2680" spans="4:4" x14ac:dyDescent="0.2">
      <c r="D2680" s="164"/>
    </row>
    <row r="2681" spans="4:4" x14ac:dyDescent="0.2">
      <c r="D2681" s="164"/>
    </row>
    <row r="2682" spans="4:4" x14ac:dyDescent="0.2">
      <c r="D2682" s="164"/>
    </row>
    <row r="2683" spans="4:4" x14ac:dyDescent="0.2">
      <c r="D2683" s="164"/>
    </row>
    <row r="2684" spans="4:4" x14ac:dyDescent="0.2">
      <c r="D2684" s="164"/>
    </row>
    <row r="2685" spans="4:4" x14ac:dyDescent="0.2">
      <c r="D2685" s="164"/>
    </row>
    <row r="2686" spans="4:4" x14ac:dyDescent="0.2">
      <c r="D2686" s="164"/>
    </row>
    <row r="2687" spans="4:4" x14ac:dyDescent="0.2">
      <c r="D2687" s="164"/>
    </row>
    <row r="2688" spans="4:4" x14ac:dyDescent="0.2">
      <c r="D2688" s="164"/>
    </row>
    <row r="2689" spans="4:4" x14ac:dyDescent="0.2">
      <c r="D2689" s="164"/>
    </row>
    <row r="2690" spans="4:4" x14ac:dyDescent="0.2">
      <c r="D2690" s="164"/>
    </row>
    <row r="2691" spans="4:4" x14ac:dyDescent="0.2">
      <c r="D2691" s="164"/>
    </row>
    <row r="2692" spans="4:4" x14ac:dyDescent="0.2">
      <c r="D2692" s="164"/>
    </row>
    <row r="2693" spans="4:4" x14ac:dyDescent="0.2">
      <c r="D2693" s="164"/>
    </row>
    <row r="2694" spans="4:4" x14ac:dyDescent="0.2">
      <c r="D2694" s="164"/>
    </row>
    <row r="2695" spans="4:4" x14ac:dyDescent="0.2">
      <c r="D2695" s="164"/>
    </row>
    <row r="2696" spans="4:4" x14ac:dyDescent="0.2">
      <c r="D2696" s="164"/>
    </row>
    <row r="2697" spans="4:4" x14ac:dyDescent="0.2">
      <c r="D2697" s="164"/>
    </row>
    <row r="2698" spans="4:4" x14ac:dyDescent="0.2">
      <c r="D2698" s="164"/>
    </row>
    <row r="2699" spans="4:4" x14ac:dyDescent="0.2">
      <c r="D2699" s="164"/>
    </row>
    <row r="2700" spans="4:4" x14ac:dyDescent="0.2">
      <c r="D2700" s="164"/>
    </row>
    <row r="2701" spans="4:4" x14ac:dyDescent="0.2">
      <c r="D2701" s="164"/>
    </row>
    <row r="2702" spans="4:4" x14ac:dyDescent="0.2">
      <c r="D2702" s="164"/>
    </row>
    <row r="2703" spans="4:4" x14ac:dyDescent="0.2">
      <c r="D2703" s="164"/>
    </row>
    <row r="2704" spans="4:4" x14ac:dyDescent="0.2">
      <c r="D2704" s="164"/>
    </row>
    <row r="2705" spans="4:4" x14ac:dyDescent="0.2">
      <c r="D2705" s="164"/>
    </row>
    <row r="2706" spans="4:4" x14ac:dyDescent="0.2">
      <c r="D2706" s="164"/>
    </row>
    <row r="2707" spans="4:4" x14ac:dyDescent="0.2">
      <c r="D2707" s="164"/>
    </row>
    <row r="2708" spans="4:4" x14ac:dyDescent="0.2">
      <c r="D2708" s="164"/>
    </row>
    <row r="2709" spans="4:4" x14ac:dyDescent="0.2">
      <c r="D2709" s="164"/>
    </row>
    <row r="2710" spans="4:4" x14ac:dyDescent="0.2">
      <c r="D2710" s="164"/>
    </row>
    <row r="2711" spans="4:4" x14ac:dyDescent="0.2">
      <c r="D2711" s="164"/>
    </row>
    <row r="2712" spans="4:4" x14ac:dyDescent="0.2">
      <c r="D2712" s="164"/>
    </row>
    <row r="2713" spans="4:4" x14ac:dyDescent="0.2">
      <c r="D2713" s="164"/>
    </row>
    <row r="2714" spans="4:4" x14ac:dyDescent="0.2">
      <c r="D2714" s="164"/>
    </row>
    <row r="2715" spans="4:4" x14ac:dyDescent="0.2">
      <c r="D2715" s="164"/>
    </row>
    <row r="2716" spans="4:4" x14ac:dyDescent="0.2">
      <c r="D2716" s="164"/>
    </row>
    <row r="2717" spans="4:4" x14ac:dyDescent="0.2">
      <c r="D2717" s="164"/>
    </row>
    <row r="2718" spans="4:4" x14ac:dyDescent="0.2">
      <c r="D2718" s="164"/>
    </row>
    <row r="2719" spans="4:4" x14ac:dyDescent="0.2">
      <c r="D2719" s="164"/>
    </row>
    <row r="2720" spans="4:4" x14ac:dyDescent="0.2">
      <c r="D2720" s="164"/>
    </row>
    <row r="2721" spans="4:4" x14ac:dyDescent="0.2">
      <c r="D2721" s="164"/>
    </row>
    <row r="2722" spans="4:4" x14ac:dyDescent="0.2">
      <c r="D2722" s="164"/>
    </row>
    <row r="2723" spans="4:4" x14ac:dyDescent="0.2">
      <c r="D2723" s="164"/>
    </row>
    <row r="2724" spans="4:4" x14ac:dyDescent="0.2">
      <c r="D2724" s="164"/>
    </row>
    <row r="2725" spans="4:4" x14ac:dyDescent="0.2">
      <c r="D2725" s="164"/>
    </row>
    <row r="2726" spans="4:4" x14ac:dyDescent="0.2">
      <c r="D2726" s="164"/>
    </row>
    <row r="2727" spans="4:4" x14ac:dyDescent="0.2">
      <c r="D2727" s="164"/>
    </row>
    <row r="2728" spans="4:4" x14ac:dyDescent="0.2">
      <c r="D2728" s="164"/>
    </row>
    <row r="2729" spans="4:4" x14ac:dyDescent="0.2">
      <c r="D2729" s="164"/>
    </row>
    <row r="2730" spans="4:4" x14ac:dyDescent="0.2">
      <c r="D2730" s="164"/>
    </row>
    <row r="2731" spans="4:4" x14ac:dyDescent="0.2">
      <c r="D2731" s="164"/>
    </row>
    <row r="2732" spans="4:4" x14ac:dyDescent="0.2">
      <c r="D2732" s="164"/>
    </row>
    <row r="2733" spans="4:4" x14ac:dyDescent="0.2">
      <c r="D2733" s="164"/>
    </row>
    <row r="2734" spans="4:4" x14ac:dyDescent="0.2">
      <c r="D2734" s="164"/>
    </row>
    <row r="2735" spans="4:4" x14ac:dyDescent="0.2">
      <c r="D2735" s="164"/>
    </row>
    <row r="2736" spans="4:4" x14ac:dyDescent="0.2">
      <c r="D2736" s="164"/>
    </row>
    <row r="2737" spans="4:4" x14ac:dyDescent="0.2">
      <c r="D2737" s="164"/>
    </row>
    <row r="2738" spans="4:4" x14ac:dyDescent="0.2">
      <c r="D2738" s="164"/>
    </row>
    <row r="2739" spans="4:4" x14ac:dyDescent="0.2">
      <c r="D2739" s="164"/>
    </row>
    <row r="2740" spans="4:4" x14ac:dyDescent="0.2">
      <c r="D2740" s="164"/>
    </row>
    <row r="2741" spans="4:4" x14ac:dyDescent="0.2">
      <c r="D2741" s="164"/>
    </row>
    <row r="2742" spans="4:4" x14ac:dyDescent="0.2">
      <c r="D2742" s="164"/>
    </row>
    <row r="2743" spans="4:4" x14ac:dyDescent="0.2">
      <c r="D2743" s="164"/>
    </row>
    <row r="2744" spans="4:4" x14ac:dyDescent="0.2">
      <c r="D2744" s="164"/>
    </row>
    <row r="2745" spans="4:4" x14ac:dyDescent="0.2">
      <c r="D2745" s="164"/>
    </row>
    <row r="2746" spans="4:4" x14ac:dyDescent="0.2">
      <c r="D2746" s="164"/>
    </row>
    <row r="2747" spans="4:4" x14ac:dyDescent="0.2">
      <c r="D2747" s="164"/>
    </row>
    <row r="2748" spans="4:4" x14ac:dyDescent="0.2">
      <c r="D2748" s="164"/>
    </row>
    <row r="2749" spans="4:4" x14ac:dyDescent="0.2">
      <c r="D2749" s="164"/>
    </row>
    <row r="2750" spans="4:4" x14ac:dyDescent="0.2">
      <c r="D2750" s="164"/>
    </row>
    <row r="2751" spans="4:4" x14ac:dyDescent="0.2">
      <c r="D2751" s="164"/>
    </row>
    <row r="2752" spans="4:4" x14ac:dyDescent="0.2">
      <c r="D2752" s="164"/>
    </row>
    <row r="2753" spans="4:4" x14ac:dyDescent="0.2">
      <c r="D2753" s="164"/>
    </row>
    <row r="2754" spans="4:4" x14ac:dyDescent="0.2">
      <c r="D2754" s="164"/>
    </row>
    <row r="2755" spans="4:4" x14ac:dyDescent="0.2">
      <c r="D2755" s="164"/>
    </row>
    <row r="2756" spans="4:4" x14ac:dyDescent="0.2">
      <c r="D2756" s="164"/>
    </row>
    <row r="2757" spans="4:4" x14ac:dyDescent="0.2">
      <c r="D2757" s="164"/>
    </row>
    <row r="2758" spans="4:4" x14ac:dyDescent="0.2">
      <c r="D2758" s="164"/>
    </row>
    <row r="2759" spans="4:4" x14ac:dyDescent="0.2">
      <c r="D2759" s="164"/>
    </row>
    <row r="2760" spans="4:4" x14ac:dyDescent="0.2">
      <c r="D2760" s="164"/>
    </row>
    <row r="2761" spans="4:4" x14ac:dyDescent="0.2">
      <c r="D2761" s="164"/>
    </row>
    <row r="2762" spans="4:4" x14ac:dyDescent="0.2">
      <c r="D2762" s="164"/>
    </row>
    <row r="2763" spans="4:4" x14ac:dyDescent="0.2">
      <c r="D2763" s="164"/>
    </row>
    <row r="2764" spans="4:4" x14ac:dyDescent="0.2">
      <c r="D2764" s="164"/>
    </row>
    <row r="2765" spans="4:4" x14ac:dyDescent="0.2">
      <c r="D2765" s="164"/>
    </row>
    <row r="2766" spans="4:4" x14ac:dyDescent="0.2">
      <c r="D2766" s="164"/>
    </row>
    <row r="2767" spans="4:4" x14ac:dyDescent="0.2">
      <c r="D2767" s="164"/>
    </row>
    <row r="2768" spans="4:4" x14ac:dyDescent="0.2">
      <c r="D2768" s="164"/>
    </row>
    <row r="2769" spans="4:4" x14ac:dyDescent="0.2">
      <c r="D2769" s="164"/>
    </row>
    <row r="2770" spans="4:4" x14ac:dyDescent="0.2">
      <c r="D2770" s="164"/>
    </row>
    <row r="2771" spans="4:4" x14ac:dyDescent="0.2">
      <c r="D2771" s="164"/>
    </row>
    <row r="2772" spans="4:4" x14ac:dyDescent="0.2">
      <c r="D2772" s="164"/>
    </row>
    <row r="2773" spans="4:4" x14ac:dyDescent="0.2">
      <c r="D2773" s="164"/>
    </row>
    <row r="2774" spans="4:4" x14ac:dyDescent="0.2">
      <c r="D2774" s="164"/>
    </row>
    <row r="2775" spans="4:4" x14ac:dyDescent="0.2">
      <c r="D2775" s="164"/>
    </row>
    <row r="2776" spans="4:4" x14ac:dyDescent="0.2">
      <c r="D2776" s="164"/>
    </row>
    <row r="2777" spans="4:4" x14ac:dyDescent="0.2">
      <c r="D2777" s="164"/>
    </row>
    <row r="2778" spans="4:4" x14ac:dyDescent="0.2">
      <c r="D2778" s="164"/>
    </row>
    <row r="2779" spans="4:4" x14ac:dyDescent="0.2">
      <c r="D2779" s="164"/>
    </row>
    <row r="2780" spans="4:4" x14ac:dyDescent="0.2">
      <c r="D2780" s="164"/>
    </row>
    <row r="2781" spans="4:4" x14ac:dyDescent="0.2">
      <c r="D2781" s="164"/>
    </row>
    <row r="2782" spans="4:4" x14ac:dyDescent="0.2">
      <c r="D2782" s="164"/>
    </row>
    <row r="2783" spans="4:4" x14ac:dyDescent="0.2">
      <c r="D2783" s="164"/>
    </row>
    <row r="2784" spans="4:4" x14ac:dyDescent="0.2">
      <c r="D2784" s="164"/>
    </row>
    <row r="2785" spans="4:4" x14ac:dyDescent="0.2">
      <c r="D2785" s="164"/>
    </row>
    <row r="2786" spans="4:4" x14ac:dyDescent="0.2">
      <c r="D2786" s="164"/>
    </row>
    <row r="2787" spans="4:4" x14ac:dyDescent="0.2">
      <c r="D2787" s="164"/>
    </row>
    <row r="2788" spans="4:4" x14ac:dyDescent="0.2">
      <c r="D2788" s="164"/>
    </row>
    <row r="2789" spans="4:4" x14ac:dyDescent="0.2">
      <c r="D2789" s="164"/>
    </row>
    <row r="2790" spans="4:4" x14ac:dyDescent="0.2">
      <c r="D2790" s="164"/>
    </row>
    <row r="2791" spans="4:4" x14ac:dyDescent="0.2">
      <c r="D2791" s="164"/>
    </row>
    <row r="2792" spans="4:4" x14ac:dyDescent="0.2">
      <c r="D2792" s="164"/>
    </row>
    <row r="2793" spans="4:4" x14ac:dyDescent="0.2">
      <c r="D2793" s="164"/>
    </row>
    <row r="2794" spans="4:4" x14ac:dyDescent="0.2">
      <c r="D2794" s="164"/>
    </row>
    <row r="2795" spans="4:4" x14ac:dyDescent="0.2">
      <c r="D2795" s="164"/>
    </row>
    <row r="2796" spans="4:4" x14ac:dyDescent="0.2">
      <c r="D2796" s="164"/>
    </row>
    <row r="2797" spans="4:4" x14ac:dyDescent="0.2">
      <c r="D2797" s="164"/>
    </row>
    <row r="2798" spans="4:4" x14ac:dyDescent="0.2">
      <c r="D2798" s="164"/>
    </row>
    <row r="2799" spans="4:4" x14ac:dyDescent="0.2">
      <c r="D2799" s="164"/>
    </row>
    <row r="2800" spans="4:4" x14ac:dyDescent="0.2">
      <c r="D2800" s="164"/>
    </row>
    <row r="2801" spans="4:4" x14ac:dyDescent="0.2">
      <c r="D2801" s="164"/>
    </row>
    <row r="2802" spans="4:4" x14ac:dyDescent="0.2">
      <c r="D2802" s="164"/>
    </row>
    <row r="2803" spans="4:4" x14ac:dyDescent="0.2">
      <c r="D2803" s="164"/>
    </row>
    <row r="2804" spans="4:4" x14ac:dyDescent="0.2">
      <c r="D2804" s="164"/>
    </row>
    <row r="2805" spans="4:4" x14ac:dyDescent="0.2">
      <c r="D2805" s="164"/>
    </row>
    <row r="2806" spans="4:4" x14ac:dyDescent="0.2">
      <c r="D2806" s="164"/>
    </row>
    <row r="2807" spans="4:4" x14ac:dyDescent="0.2">
      <c r="D2807" s="164"/>
    </row>
    <row r="2808" spans="4:4" x14ac:dyDescent="0.2">
      <c r="D2808" s="164"/>
    </row>
    <row r="2809" spans="4:4" x14ac:dyDescent="0.2">
      <c r="D2809" s="164"/>
    </row>
    <row r="2810" spans="4:4" x14ac:dyDescent="0.2">
      <c r="D2810" s="164"/>
    </row>
    <row r="2811" spans="4:4" x14ac:dyDescent="0.2">
      <c r="D2811" s="164"/>
    </row>
    <row r="2812" spans="4:4" x14ac:dyDescent="0.2">
      <c r="D2812" s="164"/>
    </row>
    <row r="2813" spans="4:4" x14ac:dyDescent="0.2">
      <c r="D2813" s="164"/>
    </row>
    <row r="2814" spans="4:4" x14ac:dyDescent="0.2">
      <c r="D2814" s="164"/>
    </row>
    <row r="2815" spans="4:4" x14ac:dyDescent="0.2">
      <c r="D2815" s="164"/>
    </row>
    <row r="2816" spans="4:4" x14ac:dyDescent="0.2">
      <c r="D2816" s="164"/>
    </row>
    <row r="2817" spans="4:4" x14ac:dyDescent="0.2">
      <c r="D2817" s="164"/>
    </row>
    <row r="2818" spans="4:4" x14ac:dyDescent="0.2">
      <c r="D2818" s="164"/>
    </row>
    <row r="2819" spans="4:4" x14ac:dyDescent="0.2">
      <c r="D2819" s="164"/>
    </row>
    <row r="2820" spans="4:4" x14ac:dyDescent="0.2">
      <c r="D2820" s="164"/>
    </row>
    <row r="2821" spans="4:4" x14ac:dyDescent="0.2">
      <c r="D2821" s="164"/>
    </row>
    <row r="2822" spans="4:4" x14ac:dyDescent="0.2">
      <c r="D2822" s="164"/>
    </row>
    <row r="2823" spans="4:4" x14ac:dyDescent="0.2">
      <c r="D2823" s="164"/>
    </row>
    <row r="2824" spans="4:4" x14ac:dyDescent="0.2">
      <c r="D2824" s="164"/>
    </row>
    <row r="2825" spans="4:4" x14ac:dyDescent="0.2">
      <c r="D2825" s="164"/>
    </row>
    <row r="2826" spans="4:4" x14ac:dyDescent="0.2">
      <c r="D2826" s="164"/>
    </row>
    <row r="2827" spans="4:4" x14ac:dyDescent="0.2">
      <c r="D2827" s="164"/>
    </row>
    <row r="2828" spans="4:4" x14ac:dyDescent="0.2">
      <c r="D2828" s="164"/>
    </row>
    <row r="2829" spans="4:4" x14ac:dyDescent="0.2">
      <c r="D2829" s="164"/>
    </row>
    <row r="2830" spans="4:4" x14ac:dyDescent="0.2">
      <c r="D2830" s="164"/>
    </row>
    <row r="2831" spans="4:4" x14ac:dyDescent="0.2">
      <c r="D2831" s="164"/>
    </row>
    <row r="2832" spans="4:4" x14ac:dyDescent="0.2">
      <c r="D2832" s="164"/>
    </row>
    <row r="2833" spans="4:4" x14ac:dyDescent="0.2">
      <c r="D2833" s="164"/>
    </row>
    <row r="2834" spans="4:4" x14ac:dyDescent="0.2">
      <c r="D2834" s="164"/>
    </row>
    <row r="2835" spans="4:4" x14ac:dyDescent="0.2">
      <c r="D2835" s="164"/>
    </row>
    <row r="2836" spans="4:4" x14ac:dyDescent="0.2">
      <c r="D2836" s="164"/>
    </row>
    <row r="2837" spans="4:4" x14ac:dyDescent="0.2">
      <c r="D2837" s="164"/>
    </row>
    <row r="2838" spans="4:4" x14ac:dyDescent="0.2">
      <c r="D2838" s="164"/>
    </row>
    <row r="2839" spans="4:4" x14ac:dyDescent="0.2">
      <c r="D2839" s="164"/>
    </row>
    <row r="2840" spans="4:4" x14ac:dyDescent="0.2">
      <c r="D2840" s="164"/>
    </row>
    <row r="2841" spans="4:4" x14ac:dyDescent="0.2">
      <c r="D2841" s="164"/>
    </row>
    <row r="2842" spans="4:4" x14ac:dyDescent="0.2">
      <c r="D2842" s="164"/>
    </row>
    <row r="2843" spans="4:4" x14ac:dyDescent="0.2">
      <c r="D2843" s="164"/>
    </row>
    <row r="2844" spans="4:4" x14ac:dyDescent="0.2">
      <c r="D2844" s="164"/>
    </row>
    <row r="2845" spans="4:4" x14ac:dyDescent="0.2">
      <c r="D2845" s="164"/>
    </row>
    <row r="2846" spans="4:4" x14ac:dyDescent="0.2">
      <c r="D2846" s="164"/>
    </row>
    <row r="2847" spans="4:4" x14ac:dyDescent="0.2">
      <c r="D2847" s="164"/>
    </row>
    <row r="2848" spans="4:4" x14ac:dyDescent="0.2">
      <c r="D2848" s="164"/>
    </row>
    <row r="2849" spans="4:4" x14ac:dyDescent="0.2">
      <c r="D2849" s="164"/>
    </row>
    <row r="2850" spans="4:4" x14ac:dyDescent="0.2">
      <c r="D2850" s="164"/>
    </row>
    <row r="2851" spans="4:4" x14ac:dyDescent="0.2">
      <c r="D2851" s="164"/>
    </row>
    <row r="2852" spans="4:4" x14ac:dyDescent="0.2">
      <c r="D2852" s="164"/>
    </row>
    <row r="2853" spans="4:4" x14ac:dyDescent="0.2">
      <c r="D2853" s="164"/>
    </row>
    <row r="2854" spans="4:4" x14ac:dyDescent="0.2">
      <c r="D2854" s="164"/>
    </row>
    <row r="2855" spans="4:4" x14ac:dyDescent="0.2">
      <c r="D2855" s="164"/>
    </row>
    <row r="2856" spans="4:4" x14ac:dyDescent="0.2">
      <c r="D2856" s="164"/>
    </row>
    <row r="2857" spans="4:4" x14ac:dyDescent="0.2">
      <c r="D2857" s="164"/>
    </row>
    <row r="2858" spans="4:4" x14ac:dyDescent="0.2">
      <c r="D2858" s="164"/>
    </row>
    <row r="2859" spans="4:4" x14ac:dyDescent="0.2">
      <c r="D2859" s="164"/>
    </row>
    <row r="2860" spans="4:4" x14ac:dyDescent="0.2">
      <c r="D2860" s="164"/>
    </row>
    <row r="2861" spans="4:4" x14ac:dyDescent="0.2">
      <c r="D2861" s="164"/>
    </row>
    <row r="2862" spans="4:4" x14ac:dyDescent="0.2">
      <c r="D2862" s="164"/>
    </row>
    <row r="2863" spans="4:4" x14ac:dyDescent="0.2">
      <c r="D2863" s="164"/>
    </row>
    <row r="2864" spans="4:4" x14ac:dyDescent="0.2">
      <c r="D2864" s="164"/>
    </row>
    <row r="2865" spans="4:4" x14ac:dyDescent="0.2">
      <c r="D2865" s="164"/>
    </row>
    <row r="2866" spans="4:4" x14ac:dyDescent="0.2">
      <c r="D2866" s="164"/>
    </row>
    <row r="2867" spans="4:4" x14ac:dyDescent="0.2">
      <c r="D2867" s="164"/>
    </row>
    <row r="2868" spans="4:4" x14ac:dyDescent="0.2">
      <c r="D2868" s="164"/>
    </row>
    <row r="2869" spans="4:4" x14ac:dyDescent="0.2">
      <c r="D2869" s="164"/>
    </row>
    <row r="2870" spans="4:4" x14ac:dyDescent="0.2">
      <c r="D2870" s="164"/>
    </row>
    <row r="2871" spans="4:4" x14ac:dyDescent="0.2">
      <c r="D2871" s="164"/>
    </row>
    <row r="2872" spans="4:4" x14ac:dyDescent="0.2">
      <c r="D2872" s="164"/>
    </row>
    <row r="2873" spans="4:4" x14ac:dyDescent="0.2">
      <c r="D2873" s="164"/>
    </row>
    <row r="2874" spans="4:4" x14ac:dyDescent="0.2">
      <c r="D2874" s="164"/>
    </row>
    <row r="2875" spans="4:4" x14ac:dyDescent="0.2">
      <c r="D2875" s="164"/>
    </row>
    <row r="2876" spans="4:4" x14ac:dyDescent="0.2">
      <c r="D2876" s="164"/>
    </row>
    <row r="2877" spans="4:4" x14ac:dyDescent="0.2">
      <c r="D2877" s="164"/>
    </row>
    <row r="2878" spans="4:4" x14ac:dyDescent="0.2">
      <c r="D2878" s="164"/>
    </row>
    <row r="2879" spans="4:4" x14ac:dyDescent="0.2">
      <c r="D2879" s="164"/>
    </row>
    <row r="2880" spans="4:4" x14ac:dyDescent="0.2">
      <c r="D2880" s="164"/>
    </row>
    <row r="2881" spans="4:4" x14ac:dyDescent="0.2">
      <c r="D2881" s="164"/>
    </row>
    <row r="2882" spans="4:4" x14ac:dyDescent="0.2">
      <c r="D2882" s="164"/>
    </row>
    <row r="2883" spans="4:4" x14ac:dyDescent="0.2">
      <c r="D2883" s="164"/>
    </row>
    <row r="2884" spans="4:4" x14ac:dyDescent="0.2">
      <c r="D2884" s="164"/>
    </row>
    <row r="2885" spans="4:4" x14ac:dyDescent="0.2">
      <c r="D2885" s="164"/>
    </row>
    <row r="2886" spans="4:4" x14ac:dyDescent="0.2">
      <c r="D2886" s="164"/>
    </row>
    <row r="2887" spans="4:4" x14ac:dyDescent="0.2">
      <c r="D2887" s="164"/>
    </row>
    <row r="2888" spans="4:4" x14ac:dyDescent="0.2">
      <c r="D2888" s="164"/>
    </row>
    <row r="2889" spans="4:4" x14ac:dyDescent="0.2">
      <c r="D2889" s="164"/>
    </row>
    <row r="2890" spans="4:4" x14ac:dyDescent="0.2">
      <c r="D2890" s="164"/>
    </row>
    <row r="2891" spans="4:4" x14ac:dyDescent="0.2">
      <c r="D2891" s="164"/>
    </row>
    <row r="2892" spans="4:4" x14ac:dyDescent="0.2">
      <c r="D2892" s="164"/>
    </row>
    <row r="2893" spans="4:4" x14ac:dyDescent="0.2">
      <c r="D2893" s="164"/>
    </row>
    <row r="2894" spans="4:4" x14ac:dyDescent="0.2">
      <c r="D2894" s="164"/>
    </row>
    <row r="2895" spans="4:4" x14ac:dyDescent="0.2">
      <c r="D2895" s="164"/>
    </row>
    <row r="2896" spans="4:4" x14ac:dyDescent="0.2">
      <c r="D2896" s="164"/>
    </row>
    <row r="2897" spans="4:4" x14ac:dyDescent="0.2">
      <c r="D2897" s="164"/>
    </row>
    <row r="2898" spans="4:4" x14ac:dyDescent="0.2">
      <c r="D2898" s="164"/>
    </row>
    <row r="2899" spans="4:4" x14ac:dyDescent="0.2">
      <c r="D2899" s="164"/>
    </row>
    <row r="2900" spans="4:4" x14ac:dyDescent="0.2">
      <c r="D2900" s="164"/>
    </row>
    <row r="2901" spans="4:4" x14ac:dyDescent="0.2">
      <c r="D2901" s="164"/>
    </row>
    <row r="2902" spans="4:4" x14ac:dyDescent="0.2">
      <c r="D2902" s="164"/>
    </row>
    <row r="2903" spans="4:4" x14ac:dyDescent="0.2">
      <c r="D2903" s="164"/>
    </row>
    <row r="2904" spans="4:4" x14ac:dyDescent="0.2">
      <c r="D2904" s="164"/>
    </row>
    <row r="2905" spans="4:4" x14ac:dyDescent="0.2">
      <c r="D2905" s="164"/>
    </row>
    <row r="2906" spans="4:4" x14ac:dyDescent="0.2">
      <c r="D2906" s="164"/>
    </row>
    <row r="2907" spans="4:4" x14ac:dyDescent="0.2">
      <c r="D2907" s="164"/>
    </row>
    <row r="2908" spans="4:4" x14ac:dyDescent="0.2">
      <c r="D2908" s="164"/>
    </row>
    <row r="2909" spans="4:4" x14ac:dyDescent="0.2">
      <c r="D2909" s="164"/>
    </row>
    <row r="2910" spans="4:4" x14ac:dyDescent="0.2">
      <c r="D2910" s="164"/>
    </row>
    <row r="2911" spans="4:4" x14ac:dyDescent="0.2">
      <c r="D2911" s="164"/>
    </row>
    <row r="2912" spans="4:4" x14ac:dyDescent="0.2">
      <c r="D2912" s="164"/>
    </row>
    <row r="2913" spans="4:4" x14ac:dyDescent="0.2">
      <c r="D2913" s="164"/>
    </row>
    <row r="2914" spans="4:4" x14ac:dyDescent="0.2">
      <c r="D2914" s="164"/>
    </row>
    <row r="2915" spans="4:4" x14ac:dyDescent="0.2">
      <c r="D2915" s="164"/>
    </row>
    <row r="2916" spans="4:4" x14ac:dyDescent="0.2">
      <c r="D2916" s="164"/>
    </row>
    <row r="2917" spans="4:4" x14ac:dyDescent="0.2">
      <c r="D2917" s="164"/>
    </row>
    <row r="2918" spans="4:4" x14ac:dyDescent="0.2">
      <c r="D2918" s="164"/>
    </row>
    <row r="2919" spans="4:4" x14ac:dyDescent="0.2">
      <c r="D2919" s="164"/>
    </row>
    <row r="2920" spans="4:4" x14ac:dyDescent="0.2">
      <c r="D2920" s="164"/>
    </row>
    <row r="2921" spans="4:4" x14ac:dyDescent="0.2">
      <c r="D2921" s="164"/>
    </row>
    <row r="2922" spans="4:4" x14ac:dyDescent="0.2">
      <c r="D2922" s="164"/>
    </row>
    <row r="2923" spans="4:4" x14ac:dyDescent="0.2">
      <c r="D2923" s="164"/>
    </row>
    <row r="2924" spans="4:4" x14ac:dyDescent="0.2">
      <c r="D2924" s="164"/>
    </row>
    <row r="2925" spans="4:4" x14ac:dyDescent="0.2">
      <c r="D2925" s="164"/>
    </row>
    <row r="2926" spans="4:4" x14ac:dyDescent="0.2">
      <c r="D2926" s="164"/>
    </row>
    <row r="2927" spans="4:4" x14ac:dyDescent="0.2">
      <c r="D2927" s="164"/>
    </row>
    <row r="2928" spans="4:4" x14ac:dyDescent="0.2">
      <c r="D2928" s="164"/>
    </row>
    <row r="2929" spans="4:4" x14ac:dyDescent="0.2">
      <c r="D2929" s="164"/>
    </row>
    <row r="2930" spans="4:4" x14ac:dyDescent="0.2">
      <c r="D2930" s="164"/>
    </row>
    <row r="2931" spans="4:4" x14ac:dyDescent="0.2">
      <c r="D2931" s="164"/>
    </row>
    <row r="2932" spans="4:4" x14ac:dyDescent="0.2">
      <c r="D2932" s="164"/>
    </row>
    <row r="2933" spans="4:4" x14ac:dyDescent="0.2">
      <c r="D2933" s="164"/>
    </row>
    <row r="2934" spans="4:4" x14ac:dyDescent="0.2">
      <c r="D2934" s="164"/>
    </row>
    <row r="2935" spans="4:4" x14ac:dyDescent="0.2">
      <c r="D2935" s="164"/>
    </row>
    <row r="2936" spans="4:4" x14ac:dyDescent="0.2">
      <c r="D2936" s="164"/>
    </row>
    <row r="2937" spans="4:4" x14ac:dyDescent="0.2">
      <c r="D2937" s="164"/>
    </row>
    <row r="2938" spans="4:4" x14ac:dyDescent="0.2">
      <c r="D2938" s="164"/>
    </row>
    <row r="2939" spans="4:4" x14ac:dyDescent="0.2">
      <c r="D2939" s="164"/>
    </row>
    <row r="2940" spans="4:4" x14ac:dyDescent="0.2">
      <c r="D2940" s="164"/>
    </row>
    <row r="2941" spans="4:4" x14ac:dyDescent="0.2">
      <c r="D2941" s="164"/>
    </row>
    <row r="2942" spans="4:4" x14ac:dyDescent="0.2">
      <c r="D2942" s="164"/>
    </row>
    <row r="2943" spans="4:4" x14ac:dyDescent="0.2">
      <c r="D2943" s="164"/>
    </row>
    <row r="2944" spans="4:4" x14ac:dyDescent="0.2">
      <c r="D2944" s="164"/>
    </row>
    <row r="2945" spans="4:4" x14ac:dyDescent="0.2">
      <c r="D2945" s="164"/>
    </row>
    <row r="2946" spans="4:4" x14ac:dyDescent="0.2">
      <c r="D2946" s="164"/>
    </row>
    <row r="2947" spans="4:4" x14ac:dyDescent="0.2">
      <c r="D2947" s="164"/>
    </row>
    <row r="2948" spans="4:4" x14ac:dyDescent="0.2">
      <c r="D2948" s="164"/>
    </row>
    <row r="2949" spans="4:4" x14ac:dyDescent="0.2">
      <c r="D2949" s="164"/>
    </row>
    <row r="2950" spans="4:4" x14ac:dyDescent="0.2">
      <c r="D2950" s="164"/>
    </row>
    <row r="2951" spans="4:4" x14ac:dyDescent="0.2">
      <c r="D2951" s="164"/>
    </row>
    <row r="2952" spans="4:4" x14ac:dyDescent="0.2">
      <c r="D2952" s="164"/>
    </row>
    <row r="2953" spans="4:4" x14ac:dyDescent="0.2">
      <c r="D2953" s="164"/>
    </row>
    <row r="2954" spans="4:4" x14ac:dyDescent="0.2">
      <c r="D2954" s="164"/>
    </row>
    <row r="2955" spans="4:4" x14ac:dyDescent="0.2">
      <c r="D2955" s="164"/>
    </row>
    <row r="2956" spans="4:4" x14ac:dyDescent="0.2">
      <c r="D2956" s="164"/>
    </row>
    <row r="2957" spans="4:4" x14ac:dyDescent="0.2">
      <c r="D2957" s="164"/>
    </row>
    <row r="2958" spans="4:4" x14ac:dyDescent="0.2">
      <c r="D2958" s="164"/>
    </row>
    <row r="2959" spans="4:4" x14ac:dyDescent="0.2">
      <c r="D2959" s="164"/>
    </row>
    <row r="2960" spans="4:4" x14ac:dyDescent="0.2">
      <c r="D2960" s="164"/>
    </row>
    <row r="2961" spans="4:4" x14ac:dyDescent="0.2">
      <c r="D2961" s="164"/>
    </row>
    <row r="2962" spans="4:4" x14ac:dyDescent="0.2">
      <c r="D2962" s="164"/>
    </row>
    <row r="2963" spans="4:4" x14ac:dyDescent="0.2">
      <c r="D2963" s="164"/>
    </row>
    <row r="2964" spans="4:4" x14ac:dyDescent="0.2">
      <c r="D2964" s="164"/>
    </row>
    <row r="2965" spans="4:4" x14ac:dyDescent="0.2">
      <c r="D2965" s="164"/>
    </row>
    <row r="2966" spans="4:4" x14ac:dyDescent="0.2">
      <c r="D2966" s="164"/>
    </row>
    <row r="2967" spans="4:4" x14ac:dyDescent="0.2">
      <c r="D2967" s="164"/>
    </row>
    <row r="2968" spans="4:4" x14ac:dyDescent="0.2">
      <c r="D2968" s="164"/>
    </row>
    <row r="2969" spans="4:4" x14ac:dyDescent="0.2">
      <c r="D2969" s="164"/>
    </row>
    <row r="2970" spans="4:4" x14ac:dyDescent="0.2">
      <c r="D2970" s="164"/>
    </row>
    <row r="2971" spans="4:4" x14ac:dyDescent="0.2">
      <c r="D2971" s="164"/>
    </row>
    <row r="2972" spans="4:4" x14ac:dyDescent="0.2">
      <c r="D2972" s="164"/>
    </row>
    <row r="2973" spans="4:4" x14ac:dyDescent="0.2">
      <c r="D2973" s="164"/>
    </row>
    <row r="2974" spans="4:4" x14ac:dyDescent="0.2">
      <c r="D2974" s="164"/>
    </row>
    <row r="2975" spans="4:4" x14ac:dyDescent="0.2">
      <c r="D2975" s="164"/>
    </row>
    <row r="2976" spans="4:4" x14ac:dyDescent="0.2">
      <c r="D2976" s="164"/>
    </row>
    <row r="2977" spans="4:4" x14ac:dyDescent="0.2">
      <c r="D2977" s="164"/>
    </row>
    <row r="2978" spans="4:4" x14ac:dyDescent="0.2">
      <c r="D2978" s="164"/>
    </row>
    <row r="2979" spans="4:4" x14ac:dyDescent="0.2">
      <c r="D2979" s="164"/>
    </row>
    <row r="2980" spans="4:4" x14ac:dyDescent="0.2">
      <c r="D2980" s="164"/>
    </row>
    <row r="2981" spans="4:4" x14ac:dyDescent="0.2">
      <c r="D2981" s="164"/>
    </row>
    <row r="2982" spans="4:4" x14ac:dyDescent="0.2">
      <c r="D2982" s="164"/>
    </row>
    <row r="2983" spans="4:4" x14ac:dyDescent="0.2">
      <c r="D2983" s="164"/>
    </row>
    <row r="2984" spans="4:4" x14ac:dyDescent="0.2">
      <c r="D2984" s="164"/>
    </row>
    <row r="2985" spans="4:4" x14ac:dyDescent="0.2">
      <c r="D2985" s="164"/>
    </row>
    <row r="2986" spans="4:4" x14ac:dyDescent="0.2">
      <c r="D2986" s="164"/>
    </row>
    <row r="2987" spans="4:4" x14ac:dyDescent="0.2">
      <c r="D2987" s="164"/>
    </row>
    <row r="2988" spans="4:4" x14ac:dyDescent="0.2">
      <c r="D2988" s="164"/>
    </row>
    <row r="2989" spans="4:4" x14ac:dyDescent="0.2">
      <c r="D2989" s="164"/>
    </row>
    <row r="2990" spans="4:4" x14ac:dyDescent="0.2">
      <c r="D2990" s="164"/>
    </row>
    <row r="2991" spans="4:4" x14ac:dyDescent="0.2">
      <c r="D2991" s="164"/>
    </row>
    <row r="2992" spans="4:4" x14ac:dyDescent="0.2">
      <c r="D2992" s="164"/>
    </row>
    <row r="2993" spans="4:4" x14ac:dyDescent="0.2">
      <c r="D2993" s="164"/>
    </row>
    <row r="2994" spans="4:4" x14ac:dyDescent="0.2">
      <c r="D2994" s="164"/>
    </row>
    <row r="2995" spans="4:4" x14ac:dyDescent="0.2">
      <c r="D2995" s="164"/>
    </row>
    <row r="2996" spans="4:4" x14ac:dyDescent="0.2">
      <c r="D2996" s="164"/>
    </row>
    <row r="2997" spans="4:4" x14ac:dyDescent="0.2">
      <c r="D2997" s="164"/>
    </row>
    <row r="2998" spans="4:4" x14ac:dyDescent="0.2">
      <c r="D2998" s="164"/>
    </row>
    <row r="2999" spans="4:4" x14ac:dyDescent="0.2">
      <c r="D2999" s="164"/>
    </row>
    <row r="3000" spans="4:4" x14ac:dyDescent="0.2">
      <c r="D3000" s="164"/>
    </row>
    <row r="3001" spans="4:4" x14ac:dyDescent="0.2">
      <c r="D3001" s="164"/>
    </row>
    <row r="3002" spans="4:4" x14ac:dyDescent="0.2">
      <c r="D3002" s="164"/>
    </row>
    <row r="3003" spans="4:4" x14ac:dyDescent="0.2">
      <c r="D3003" s="164"/>
    </row>
    <row r="3004" spans="4:4" x14ac:dyDescent="0.2">
      <c r="D3004" s="164"/>
    </row>
    <row r="3005" spans="4:4" x14ac:dyDescent="0.2">
      <c r="D3005" s="164"/>
    </row>
    <row r="3006" spans="4:4" x14ac:dyDescent="0.2">
      <c r="D3006" s="164"/>
    </row>
    <row r="3007" spans="4:4" x14ac:dyDescent="0.2">
      <c r="D3007" s="164"/>
    </row>
    <row r="3008" spans="4:4" x14ac:dyDescent="0.2">
      <c r="D3008" s="164"/>
    </row>
    <row r="3009" spans="4:4" x14ac:dyDescent="0.2">
      <c r="D3009" s="164"/>
    </row>
    <row r="3010" spans="4:4" x14ac:dyDescent="0.2">
      <c r="D3010" s="164"/>
    </row>
    <row r="3011" spans="4:4" x14ac:dyDescent="0.2">
      <c r="D3011" s="164"/>
    </row>
    <row r="3012" spans="4:4" x14ac:dyDescent="0.2">
      <c r="D3012" s="164"/>
    </row>
    <row r="3013" spans="4:4" x14ac:dyDescent="0.2">
      <c r="D3013" s="164"/>
    </row>
    <row r="3014" spans="4:4" x14ac:dyDescent="0.2">
      <c r="D3014" s="164"/>
    </row>
    <row r="3015" spans="4:4" x14ac:dyDescent="0.2">
      <c r="D3015" s="164"/>
    </row>
    <row r="3016" spans="4:4" x14ac:dyDescent="0.2">
      <c r="D3016" s="164"/>
    </row>
    <row r="3017" spans="4:4" x14ac:dyDescent="0.2">
      <c r="D3017" s="164"/>
    </row>
    <row r="3018" spans="4:4" x14ac:dyDescent="0.2">
      <c r="D3018" s="164"/>
    </row>
    <row r="3019" spans="4:4" x14ac:dyDescent="0.2">
      <c r="D3019" s="164"/>
    </row>
    <row r="3020" spans="4:4" x14ac:dyDescent="0.2">
      <c r="D3020" s="164"/>
    </row>
    <row r="3021" spans="4:4" x14ac:dyDescent="0.2">
      <c r="D3021" s="164"/>
    </row>
    <row r="3022" spans="4:4" x14ac:dyDescent="0.2">
      <c r="D3022" s="164"/>
    </row>
    <row r="3023" spans="4:4" x14ac:dyDescent="0.2">
      <c r="D3023" s="164"/>
    </row>
    <row r="3024" spans="4:4" x14ac:dyDescent="0.2">
      <c r="D3024" s="164"/>
    </row>
    <row r="3025" spans="4:4" x14ac:dyDescent="0.2">
      <c r="D3025" s="164"/>
    </row>
    <row r="3026" spans="4:4" x14ac:dyDescent="0.2">
      <c r="D3026" s="164"/>
    </row>
    <row r="3027" spans="4:4" x14ac:dyDescent="0.2">
      <c r="D3027" s="164"/>
    </row>
    <row r="3028" spans="4:4" x14ac:dyDescent="0.2">
      <c r="D3028" s="164"/>
    </row>
    <row r="3029" spans="4:4" x14ac:dyDescent="0.2">
      <c r="D3029" s="164"/>
    </row>
    <row r="3030" spans="4:4" x14ac:dyDescent="0.2">
      <c r="D3030" s="164"/>
    </row>
    <row r="3031" spans="4:4" x14ac:dyDescent="0.2">
      <c r="D3031" s="164"/>
    </row>
    <row r="3032" spans="4:4" x14ac:dyDescent="0.2">
      <c r="D3032" s="164"/>
    </row>
    <row r="3033" spans="4:4" x14ac:dyDescent="0.2">
      <c r="D3033" s="164"/>
    </row>
    <row r="3034" spans="4:4" x14ac:dyDescent="0.2">
      <c r="D3034" s="164"/>
    </row>
    <row r="3035" spans="4:4" x14ac:dyDescent="0.2">
      <c r="D3035" s="164"/>
    </row>
    <row r="3036" spans="4:4" x14ac:dyDescent="0.2">
      <c r="D3036" s="164"/>
    </row>
    <row r="3037" spans="4:4" x14ac:dyDescent="0.2">
      <c r="D3037" s="164"/>
    </row>
    <row r="3038" spans="4:4" x14ac:dyDescent="0.2">
      <c r="D3038" s="164"/>
    </row>
    <row r="3039" spans="4:4" x14ac:dyDescent="0.2">
      <c r="D3039" s="164"/>
    </row>
    <row r="3040" spans="4:4" x14ac:dyDescent="0.2">
      <c r="D3040" s="164"/>
    </row>
    <row r="3041" spans="4:4" x14ac:dyDescent="0.2">
      <c r="D3041" s="164"/>
    </row>
    <row r="3042" spans="4:4" x14ac:dyDescent="0.2">
      <c r="D3042" s="164"/>
    </row>
    <row r="3043" spans="4:4" x14ac:dyDescent="0.2">
      <c r="D3043" s="164"/>
    </row>
    <row r="3044" spans="4:4" x14ac:dyDescent="0.2">
      <c r="D3044" s="164"/>
    </row>
    <row r="3045" spans="4:4" x14ac:dyDescent="0.2">
      <c r="D3045" s="164"/>
    </row>
    <row r="3046" spans="4:4" x14ac:dyDescent="0.2">
      <c r="D3046" s="164"/>
    </row>
    <row r="3047" spans="4:4" x14ac:dyDescent="0.2">
      <c r="D3047" s="164"/>
    </row>
    <row r="3048" spans="4:4" x14ac:dyDescent="0.2">
      <c r="D3048" s="164"/>
    </row>
    <row r="3049" spans="4:4" x14ac:dyDescent="0.2">
      <c r="D3049" s="164"/>
    </row>
    <row r="3050" spans="4:4" x14ac:dyDescent="0.2">
      <c r="D3050" s="164"/>
    </row>
    <row r="3051" spans="4:4" x14ac:dyDescent="0.2">
      <c r="D3051" s="164"/>
    </row>
    <row r="3052" spans="4:4" x14ac:dyDescent="0.2">
      <c r="D3052" s="164"/>
    </row>
    <row r="3053" spans="4:4" x14ac:dyDescent="0.2">
      <c r="D3053" s="164"/>
    </row>
    <row r="3054" spans="4:4" x14ac:dyDescent="0.2">
      <c r="D3054" s="164"/>
    </row>
    <row r="3055" spans="4:4" x14ac:dyDescent="0.2">
      <c r="D3055" s="164"/>
    </row>
    <row r="3056" spans="4:4" x14ac:dyDescent="0.2">
      <c r="D3056" s="164"/>
    </row>
    <row r="3057" spans="4:4" x14ac:dyDescent="0.2">
      <c r="D3057" s="164"/>
    </row>
    <row r="3058" spans="4:4" x14ac:dyDescent="0.2">
      <c r="D3058" s="164"/>
    </row>
    <row r="3059" spans="4:4" x14ac:dyDescent="0.2">
      <c r="D3059" s="164"/>
    </row>
    <row r="3060" spans="4:4" x14ac:dyDescent="0.2">
      <c r="D3060" s="164"/>
    </row>
    <row r="3061" spans="4:4" x14ac:dyDescent="0.2">
      <c r="D3061" s="164"/>
    </row>
    <row r="3062" spans="4:4" x14ac:dyDescent="0.2">
      <c r="D3062" s="164"/>
    </row>
    <row r="3063" spans="4:4" x14ac:dyDescent="0.2">
      <c r="D3063" s="164"/>
    </row>
    <row r="3064" spans="4:4" x14ac:dyDescent="0.2">
      <c r="D3064" s="164"/>
    </row>
    <row r="3065" spans="4:4" x14ac:dyDescent="0.2">
      <c r="D3065" s="164"/>
    </row>
    <row r="3066" spans="4:4" x14ac:dyDescent="0.2">
      <c r="D3066" s="164"/>
    </row>
    <row r="3067" spans="4:4" x14ac:dyDescent="0.2">
      <c r="D3067" s="164"/>
    </row>
    <row r="3068" spans="4:4" x14ac:dyDescent="0.2">
      <c r="D3068" s="164"/>
    </row>
    <row r="3069" spans="4:4" x14ac:dyDescent="0.2">
      <c r="D3069" s="164"/>
    </row>
    <row r="3070" spans="4:4" x14ac:dyDescent="0.2">
      <c r="D3070" s="164"/>
    </row>
    <row r="3071" spans="4:4" x14ac:dyDescent="0.2">
      <c r="D3071" s="164"/>
    </row>
    <row r="3072" spans="4:4" x14ac:dyDescent="0.2">
      <c r="D3072" s="164"/>
    </row>
    <row r="3073" spans="4:4" x14ac:dyDescent="0.2">
      <c r="D3073" s="164"/>
    </row>
    <row r="3074" spans="4:4" x14ac:dyDescent="0.2">
      <c r="D3074" s="164"/>
    </row>
    <row r="3075" spans="4:4" x14ac:dyDescent="0.2">
      <c r="D3075" s="164"/>
    </row>
    <row r="3076" spans="4:4" x14ac:dyDescent="0.2">
      <c r="D3076" s="164"/>
    </row>
    <row r="3077" spans="4:4" x14ac:dyDescent="0.2">
      <c r="D3077" s="164"/>
    </row>
    <row r="3078" spans="4:4" x14ac:dyDescent="0.2">
      <c r="D3078" s="164"/>
    </row>
    <row r="3079" spans="4:4" x14ac:dyDescent="0.2">
      <c r="D3079" s="164"/>
    </row>
    <row r="3080" spans="4:4" x14ac:dyDescent="0.2">
      <c r="D3080" s="164"/>
    </row>
    <row r="3081" spans="4:4" x14ac:dyDescent="0.2">
      <c r="D3081" s="164"/>
    </row>
    <row r="3082" spans="4:4" x14ac:dyDescent="0.2">
      <c r="D3082" s="164"/>
    </row>
    <row r="3083" spans="4:4" x14ac:dyDescent="0.2">
      <c r="D3083" s="164"/>
    </row>
    <row r="3084" spans="4:4" x14ac:dyDescent="0.2">
      <c r="D3084" s="164"/>
    </row>
    <row r="3085" spans="4:4" x14ac:dyDescent="0.2">
      <c r="D3085" s="164"/>
    </row>
    <row r="3086" spans="4:4" x14ac:dyDescent="0.2">
      <c r="D3086" s="164"/>
    </row>
    <row r="3087" spans="4:4" x14ac:dyDescent="0.2">
      <c r="D3087" s="164"/>
    </row>
    <row r="3088" spans="4:4" x14ac:dyDescent="0.2">
      <c r="D3088" s="164"/>
    </row>
    <row r="3089" spans="4:4" x14ac:dyDescent="0.2">
      <c r="D3089" s="164"/>
    </row>
    <row r="3090" spans="4:4" x14ac:dyDescent="0.2">
      <c r="D3090" s="164"/>
    </row>
    <row r="3091" spans="4:4" x14ac:dyDescent="0.2">
      <c r="D3091" s="164"/>
    </row>
    <row r="3092" spans="4:4" x14ac:dyDescent="0.2">
      <c r="D3092" s="164"/>
    </row>
    <row r="3093" spans="4:4" x14ac:dyDescent="0.2">
      <c r="D3093" s="164"/>
    </row>
    <row r="3094" spans="4:4" x14ac:dyDescent="0.2">
      <c r="D3094" s="164"/>
    </row>
    <row r="3095" spans="4:4" x14ac:dyDescent="0.2">
      <c r="D3095" s="164"/>
    </row>
    <row r="3096" spans="4:4" x14ac:dyDescent="0.2">
      <c r="D3096" s="164"/>
    </row>
    <row r="3097" spans="4:4" x14ac:dyDescent="0.2">
      <c r="D3097" s="164"/>
    </row>
    <row r="3098" spans="4:4" x14ac:dyDescent="0.2">
      <c r="D3098" s="164"/>
    </row>
    <row r="3099" spans="4:4" x14ac:dyDescent="0.2">
      <c r="D3099" s="164"/>
    </row>
    <row r="3100" spans="4:4" x14ac:dyDescent="0.2">
      <c r="D3100" s="164"/>
    </row>
    <row r="3101" spans="4:4" x14ac:dyDescent="0.2">
      <c r="D3101" s="164"/>
    </row>
    <row r="3102" spans="4:4" x14ac:dyDescent="0.2">
      <c r="D3102" s="164"/>
    </row>
    <row r="3103" spans="4:4" x14ac:dyDescent="0.2">
      <c r="D3103" s="164"/>
    </row>
    <row r="3104" spans="4:4" x14ac:dyDescent="0.2">
      <c r="D3104" s="164"/>
    </row>
    <row r="3105" spans="4:4" x14ac:dyDescent="0.2">
      <c r="D3105" s="164"/>
    </row>
    <row r="3106" spans="4:4" x14ac:dyDescent="0.2">
      <c r="D3106" s="164"/>
    </row>
    <row r="3107" spans="4:4" x14ac:dyDescent="0.2">
      <c r="D3107" s="164"/>
    </row>
    <row r="3108" spans="4:4" x14ac:dyDescent="0.2">
      <c r="D3108" s="164"/>
    </row>
    <row r="3109" spans="4:4" x14ac:dyDescent="0.2">
      <c r="D3109" s="164"/>
    </row>
    <row r="3110" spans="4:4" x14ac:dyDescent="0.2">
      <c r="D3110" s="164"/>
    </row>
    <row r="3111" spans="4:4" x14ac:dyDescent="0.2">
      <c r="D3111" s="164"/>
    </row>
    <row r="3112" spans="4:4" x14ac:dyDescent="0.2">
      <c r="D3112" s="164"/>
    </row>
    <row r="3113" spans="4:4" x14ac:dyDescent="0.2">
      <c r="D3113" s="164"/>
    </row>
    <row r="3114" spans="4:4" x14ac:dyDescent="0.2">
      <c r="D3114" s="164"/>
    </row>
    <row r="3115" spans="4:4" x14ac:dyDescent="0.2">
      <c r="D3115" s="164"/>
    </row>
    <row r="3116" spans="4:4" x14ac:dyDescent="0.2">
      <c r="D3116" s="164"/>
    </row>
    <row r="3117" spans="4:4" x14ac:dyDescent="0.2">
      <c r="D3117" s="164"/>
    </row>
    <row r="3118" spans="4:4" x14ac:dyDescent="0.2">
      <c r="D3118" s="164"/>
    </row>
    <row r="3119" spans="4:4" x14ac:dyDescent="0.2">
      <c r="D3119" s="164"/>
    </row>
    <row r="3120" spans="4:4" x14ac:dyDescent="0.2">
      <c r="D3120" s="164"/>
    </row>
    <row r="3121" spans="4:4" x14ac:dyDescent="0.2">
      <c r="D3121" s="164"/>
    </row>
    <row r="3122" spans="4:4" x14ac:dyDescent="0.2">
      <c r="D3122" s="164"/>
    </row>
    <row r="3123" spans="4:4" x14ac:dyDescent="0.2">
      <c r="D3123" s="164"/>
    </row>
    <row r="3124" spans="4:4" x14ac:dyDescent="0.2">
      <c r="D3124" s="164"/>
    </row>
    <row r="3125" spans="4:4" x14ac:dyDescent="0.2">
      <c r="D3125" s="164"/>
    </row>
    <row r="3126" spans="4:4" x14ac:dyDescent="0.2">
      <c r="D3126" s="164"/>
    </row>
    <row r="3127" spans="4:4" x14ac:dyDescent="0.2">
      <c r="D3127" s="164"/>
    </row>
    <row r="3128" spans="4:4" x14ac:dyDescent="0.2">
      <c r="D3128" s="164"/>
    </row>
    <row r="3129" spans="4:4" x14ac:dyDescent="0.2">
      <c r="D3129" s="164"/>
    </row>
    <row r="3130" spans="4:4" x14ac:dyDescent="0.2">
      <c r="D3130" s="164"/>
    </row>
    <row r="3131" spans="4:4" x14ac:dyDescent="0.2">
      <c r="D3131" s="164"/>
    </row>
    <row r="3132" spans="4:4" x14ac:dyDescent="0.2">
      <c r="D3132" s="164"/>
    </row>
    <row r="3133" spans="4:4" x14ac:dyDescent="0.2">
      <c r="D3133" s="164"/>
    </row>
    <row r="3134" spans="4:4" x14ac:dyDescent="0.2">
      <c r="D3134" s="164"/>
    </row>
    <row r="3135" spans="4:4" x14ac:dyDescent="0.2">
      <c r="D3135" s="164"/>
    </row>
    <row r="3136" spans="4:4" x14ac:dyDescent="0.2">
      <c r="D3136" s="164"/>
    </row>
    <row r="3137" spans="4:4" x14ac:dyDescent="0.2">
      <c r="D3137" s="164"/>
    </row>
    <row r="3138" spans="4:4" x14ac:dyDescent="0.2">
      <c r="D3138" s="164"/>
    </row>
    <row r="3139" spans="4:4" x14ac:dyDescent="0.2">
      <c r="D3139" s="164"/>
    </row>
    <row r="3140" spans="4:4" x14ac:dyDescent="0.2">
      <c r="D3140" s="164"/>
    </row>
    <row r="3141" spans="4:4" x14ac:dyDescent="0.2">
      <c r="D3141" s="164"/>
    </row>
    <row r="3142" spans="4:4" x14ac:dyDescent="0.2">
      <c r="D3142" s="164"/>
    </row>
    <row r="3143" spans="4:4" x14ac:dyDescent="0.2">
      <c r="D3143" s="164"/>
    </row>
    <row r="3144" spans="4:4" x14ac:dyDescent="0.2">
      <c r="D3144" s="164"/>
    </row>
    <row r="3145" spans="4:4" x14ac:dyDescent="0.2">
      <c r="D3145" s="164"/>
    </row>
    <row r="3146" spans="4:4" x14ac:dyDescent="0.2">
      <c r="D3146" s="164"/>
    </row>
    <row r="3147" spans="4:4" x14ac:dyDescent="0.2">
      <c r="D3147" s="164"/>
    </row>
    <row r="3148" spans="4:4" x14ac:dyDescent="0.2">
      <c r="D3148" s="164"/>
    </row>
    <row r="3149" spans="4:4" x14ac:dyDescent="0.2">
      <c r="D3149" s="164"/>
    </row>
    <row r="3150" spans="4:4" x14ac:dyDescent="0.2">
      <c r="D3150" s="164"/>
    </row>
    <row r="3151" spans="4:4" x14ac:dyDescent="0.2">
      <c r="D3151" s="164"/>
    </row>
    <row r="3152" spans="4:4" x14ac:dyDescent="0.2">
      <c r="D3152" s="164"/>
    </row>
    <row r="3153" spans="4:4" x14ac:dyDescent="0.2">
      <c r="D3153" s="164"/>
    </row>
    <row r="3154" spans="4:4" x14ac:dyDescent="0.2">
      <c r="D3154" s="164"/>
    </row>
    <row r="3155" spans="4:4" x14ac:dyDescent="0.2">
      <c r="D3155" s="164"/>
    </row>
    <row r="3156" spans="4:4" x14ac:dyDescent="0.2">
      <c r="D3156" s="164"/>
    </row>
    <row r="3157" spans="4:4" x14ac:dyDescent="0.2">
      <c r="D3157" s="164"/>
    </row>
    <row r="3158" spans="4:4" x14ac:dyDescent="0.2">
      <c r="D3158" s="164"/>
    </row>
    <row r="3159" spans="4:4" x14ac:dyDescent="0.2">
      <c r="D3159" s="164"/>
    </row>
    <row r="3160" spans="4:4" x14ac:dyDescent="0.2">
      <c r="D3160" s="164"/>
    </row>
    <row r="3161" spans="4:4" x14ac:dyDescent="0.2">
      <c r="D3161" s="164"/>
    </row>
    <row r="3162" spans="4:4" x14ac:dyDescent="0.2">
      <c r="D3162" s="164"/>
    </row>
    <row r="3163" spans="4:4" x14ac:dyDescent="0.2">
      <c r="D3163" s="164"/>
    </row>
    <row r="3164" spans="4:4" x14ac:dyDescent="0.2">
      <c r="D3164" s="164"/>
    </row>
    <row r="3165" spans="4:4" x14ac:dyDescent="0.2">
      <c r="D3165" s="164"/>
    </row>
    <row r="3166" spans="4:4" x14ac:dyDescent="0.2">
      <c r="D3166" s="164"/>
    </row>
    <row r="3167" spans="4:4" x14ac:dyDescent="0.2">
      <c r="D3167" s="164"/>
    </row>
    <row r="3168" spans="4:4" x14ac:dyDescent="0.2">
      <c r="D3168" s="164"/>
    </row>
    <row r="3169" spans="4:4" x14ac:dyDescent="0.2">
      <c r="D3169" s="164"/>
    </row>
    <row r="3170" spans="4:4" x14ac:dyDescent="0.2">
      <c r="D3170" s="164"/>
    </row>
    <row r="3171" spans="4:4" x14ac:dyDescent="0.2">
      <c r="D3171" s="164"/>
    </row>
    <row r="3172" spans="4:4" x14ac:dyDescent="0.2">
      <c r="D3172" s="164"/>
    </row>
    <row r="3173" spans="4:4" x14ac:dyDescent="0.2">
      <c r="D3173" s="164"/>
    </row>
    <row r="3174" spans="4:4" x14ac:dyDescent="0.2">
      <c r="D3174" s="164"/>
    </row>
    <row r="3175" spans="4:4" x14ac:dyDescent="0.2">
      <c r="D3175" s="164"/>
    </row>
    <row r="3176" spans="4:4" x14ac:dyDescent="0.2">
      <c r="D3176" s="164"/>
    </row>
    <row r="3177" spans="4:4" x14ac:dyDescent="0.2">
      <c r="D3177" s="164"/>
    </row>
    <row r="3178" spans="4:4" x14ac:dyDescent="0.2">
      <c r="D3178" s="164"/>
    </row>
    <row r="3179" spans="4:4" x14ac:dyDescent="0.2">
      <c r="D3179" s="164"/>
    </row>
    <row r="3180" spans="4:4" x14ac:dyDescent="0.2">
      <c r="D3180" s="164"/>
    </row>
    <row r="3181" spans="4:4" x14ac:dyDescent="0.2">
      <c r="D3181" s="164"/>
    </row>
    <row r="3182" spans="4:4" x14ac:dyDescent="0.2">
      <c r="D3182" s="164"/>
    </row>
    <row r="3183" spans="4:4" x14ac:dyDescent="0.2">
      <c r="D3183" s="164"/>
    </row>
    <row r="3184" spans="4:4" x14ac:dyDescent="0.2">
      <c r="D3184" s="164"/>
    </row>
    <row r="3185" spans="4:4" x14ac:dyDescent="0.2">
      <c r="D3185" s="164"/>
    </row>
    <row r="3186" spans="4:4" x14ac:dyDescent="0.2">
      <c r="D3186" s="164"/>
    </row>
    <row r="3187" spans="4:4" x14ac:dyDescent="0.2">
      <c r="D3187" s="164"/>
    </row>
    <row r="3188" spans="4:4" x14ac:dyDescent="0.2">
      <c r="D3188" s="164"/>
    </row>
    <row r="3189" spans="4:4" x14ac:dyDescent="0.2">
      <c r="D3189" s="164"/>
    </row>
    <row r="3190" spans="4:4" x14ac:dyDescent="0.2">
      <c r="D3190" s="164"/>
    </row>
    <row r="3191" spans="4:4" x14ac:dyDescent="0.2">
      <c r="D3191" s="164"/>
    </row>
    <row r="3192" spans="4:4" x14ac:dyDescent="0.2">
      <c r="D3192" s="164"/>
    </row>
    <row r="3193" spans="4:4" x14ac:dyDescent="0.2">
      <c r="D3193" s="164"/>
    </row>
    <row r="3194" spans="4:4" x14ac:dyDescent="0.2">
      <c r="D3194" s="164"/>
    </row>
    <row r="3195" spans="4:4" x14ac:dyDescent="0.2">
      <c r="D3195" s="164"/>
    </row>
    <row r="3196" spans="4:4" x14ac:dyDescent="0.2">
      <c r="D3196" s="164"/>
    </row>
    <row r="3197" spans="4:4" x14ac:dyDescent="0.2">
      <c r="D3197" s="164"/>
    </row>
    <row r="3198" spans="4:4" x14ac:dyDescent="0.2">
      <c r="D3198" s="164"/>
    </row>
    <row r="3199" spans="4:4" x14ac:dyDescent="0.2">
      <c r="D3199" s="164"/>
    </row>
    <row r="3200" spans="4:4" x14ac:dyDescent="0.2">
      <c r="D3200" s="164"/>
    </row>
    <row r="3201" spans="4:4" x14ac:dyDescent="0.2">
      <c r="D3201" s="164"/>
    </row>
    <row r="3202" spans="4:4" x14ac:dyDescent="0.2">
      <c r="D3202" s="164"/>
    </row>
    <row r="3203" spans="4:4" x14ac:dyDescent="0.2">
      <c r="D3203" s="164"/>
    </row>
    <row r="3204" spans="4:4" x14ac:dyDescent="0.2">
      <c r="D3204" s="164"/>
    </row>
    <row r="3205" spans="4:4" x14ac:dyDescent="0.2">
      <c r="D3205" s="164"/>
    </row>
    <row r="3206" spans="4:4" x14ac:dyDescent="0.2">
      <c r="D3206" s="164"/>
    </row>
    <row r="3207" spans="4:4" x14ac:dyDescent="0.2">
      <c r="D3207" s="164"/>
    </row>
    <row r="3208" spans="4:4" x14ac:dyDescent="0.2">
      <c r="D3208" s="164"/>
    </row>
    <row r="3209" spans="4:4" x14ac:dyDescent="0.2">
      <c r="D3209" s="164"/>
    </row>
    <row r="3210" spans="4:4" x14ac:dyDescent="0.2">
      <c r="D3210" s="164"/>
    </row>
    <row r="3211" spans="4:4" x14ac:dyDescent="0.2">
      <c r="D3211" s="164"/>
    </row>
    <row r="3212" spans="4:4" x14ac:dyDescent="0.2">
      <c r="D3212" s="164"/>
    </row>
    <row r="3213" spans="4:4" x14ac:dyDescent="0.2">
      <c r="D3213" s="164"/>
    </row>
    <row r="3214" spans="4:4" x14ac:dyDescent="0.2">
      <c r="D3214" s="164"/>
    </row>
    <row r="3215" spans="4:4" x14ac:dyDescent="0.2">
      <c r="D3215" s="164"/>
    </row>
    <row r="3216" spans="4:4" x14ac:dyDescent="0.2">
      <c r="D3216" s="164"/>
    </row>
    <row r="3217" spans="4:4" x14ac:dyDescent="0.2">
      <c r="D3217" s="164"/>
    </row>
    <row r="3218" spans="4:4" x14ac:dyDescent="0.2">
      <c r="D3218" s="164"/>
    </row>
    <row r="3219" spans="4:4" x14ac:dyDescent="0.2">
      <c r="D3219" s="164"/>
    </row>
    <row r="3220" spans="4:4" x14ac:dyDescent="0.2">
      <c r="D3220" s="164"/>
    </row>
    <row r="3221" spans="4:4" x14ac:dyDescent="0.2">
      <c r="D3221" s="164"/>
    </row>
    <row r="3222" spans="4:4" x14ac:dyDescent="0.2">
      <c r="D3222" s="164"/>
    </row>
    <row r="3223" spans="4:4" x14ac:dyDescent="0.2">
      <c r="D3223" s="164"/>
    </row>
    <row r="3224" spans="4:4" x14ac:dyDescent="0.2">
      <c r="D3224" s="164"/>
    </row>
    <row r="3225" spans="4:4" x14ac:dyDescent="0.2">
      <c r="D3225" s="164"/>
    </row>
    <row r="3226" spans="4:4" x14ac:dyDescent="0.2">
      <c r="D3226" s="164"/>
    </row>
    <row r="3227" spans="4:4" x14ac:dyDescent="0.2">
      <c r="D3227" s="164"/>
    </row>
    <row r="3228" spans="4:4" x14ac:dyDescent="0.2">
      <c r="D3228" s="164"/>
    </row>
    <row r="3229" spans="4:4" x14ac:dyDescent="0.2">
      <c r="D3229" s="164"/>
    </row>
    <row r="3230" spans="4:4" x14ac:dyDescent="0.2">
      <c r="D3230" s="164"/>
    </row>
    <row r="3231" spans="4:4" x14ac:dyDescent="0.2">
      <c r="D3231" s="164"/>
    </row>
    <row r="3232" spans="4:4" x14ac:dyDescent="0.2">
      <c r="D3232" s="164"/>
    </row>
    <row r="3233" spans="4:4" x14ac:dyDescent="0.2">
      <c r="D3233" s="164"/>
    </row>
    <row r="3234" spans="4:4" x14ac:dyDescent="0.2">
      <c r="D3234" s="164"/>
    </row>
    <row r="3235" spans="4:4" x14ac:dyDescent="0.2">
      <c r="D3235" s="164"/>
    </row>
    <row r="3236" spans="4:4" x14ac:dyDescent="0.2">
      <c r="D3236" s="164"/>
    </row>
    <row r="3237" spans="4:4" x14ac:dyDescent="0.2">
      <c r="D3237" s="164"/>
    </row>
    <row r="3238" spans="4:4" x14ac:dyDescent="0.2">
      <c r="D3238" s="164"/>
    </row>
    <row r="3239" spans="4:4" x14ac:dyDescent="0.2">
      <c r="D3239" s="164"/>
    </row>
    <row r="3240" spans="4:4" x14ac:dyDescent="0.2">
      <c r="D3240" s="164"/>
    </row>
    <row r="3241" spans="4:4" x14ac:dyDescent="0.2">
      <c r="D3241" s="164"/>
    </row>
    <row r="3242" spans="4:4" x14ac:dyDescent="0.2">
      <c r="D3242" s="164"/>
    </row>
    <row r="3243" spans="4:4" x14ac:dyDescent="0.2">
      <c r="D3243" s="164"/>
    </row>
    <row r="3244" spans="4:4" x14ac:dyDescent="0.2">
      <c r="D3244" s="164"/>
    </row>
    <row r="3245" spans="4:4" x14ac:dyDescent="0.2">
      <c r="D3245" s="164"/>
    </row>
    <row r="3246" spans="4:4" x14ac:dyDescent="0.2">
      <c r="D3246" s="164"/>
    </row>
    <row r="3247" spans="4:4" x14ac:dyDescent="0.2">
      <c r="D3247" s="164"/>
    </row>
    <row r="3248" spans="4:4" x14ac:dyDescent="0.2">
      <c r="D3248" s="164"/>
    </row>
    <row r="3249" spans="4:4" x14ac:dyDescent="0.2">
      <c r="D3249" s="164"/>
    </row>
    <row r="3250" spans="4:4" x14ac:dyDescent="0.2">
      <c r="D3250" s="164"/>
    </row>
    <row r="3251" spans="4:4" x14ac:dyDescent="0.2">
      <c r="D3251" s="164"/>
    </row>
    <row r="3252" spans="4:4" x14ac:dyDescent="0.2">
      <c r="D3252" s="164"/>
    </row>
    <row r="3253" spans="4:4" x14ac:dyDescent="0.2">
      <c r="D3253" s="164"/>
    </row>
    <row r="3254" spans="4:4" x14ac:dyDescent="0.2">
      <c r="D3254" s="164"/>
    </row>
    <row r="3255" spans="4:4" x14ac:dyDescent="0.2">
      <c r="D3255" s="164"/>
    </row>
    <row r="3256" spans="4:4" x14ac:dyDescent="0.2">
      <c r="D3256" s="164"/>
    </row>
    <row r="3257" spans="4:4" x14ac:dyDescent="0.2">
      <c r="D3257" s="164"/>
    </row>
    <row r="3258" spans="4:4" x14ac:dyDescent="0.2">
      <c r="D3258" s="164"/>
    </row>
    <row r="3259" spans="4:4" x14ac:dyDescent="0.2">
      <c r="D3259" s="164"/>
    </row>
    <row r="3260" spans="4:4" x14ac:dyDescent="0.2">
      <c r="D3260" s="164"/>
    </row>
    <row r="3261" spans="4:4" x14ac:dyDescent="0.2">
      <c r="D3261" s="164"/>
    </row>
    <row r="3262" spans="4:4" x14ac:dyDescent="0.2">
      <c r="D3262" s="164"/>
    </row>
    <row r="3263" spans="4:4" x14ac:dyDescent="0.2">
      <c r="D3263" s="164"/>
    </row>
    <row r="3264" spans="4:4" x14ac:dyDescent="0.2">
      <c r="D3264" s="164"/>
    </row>
    <row r="3265" spans="4:4" x14ac:dyDescent="0.2">
      <c r="D3265" s="164"/>
    </row>
    <row r="3266" spans="4:4" x14ac:dyDescent="0.2">
      <c r="D3266" s="164"/>
    </row>
    <row r="3267" spans="4:4" x14ac:dyDescent="0.2">
      <c r="D3267" s="164"/>
    </row>
    <row r="3268" spans="4:4" x14ac:dyDescent="0.2">
      <c r="D3268" s="164"/>
    </row>
    <row r="3269" spans="4:4" x14ac:dyDescent="0.2">
      <c r="D3269" s="164"/>
    </row>
    <row r="3270" spans="4:4" x14ac:dyDescent="0.2">
      <c r="D3270" s="164"/>
    </row>
    <row r="3271" spans="4:4" x14ac:dyDescent="0.2">
      <c r="D3271" s="164"/>
    </row>
    <row r="3272" spans="4:4" x14ac:dyDescent="0.2">
      <c r="D3272" s="164"/>
    </row>
    <row r="3273" spans="4:4" x14ac:dyDescent="0.2">
      <c r="D3273" s="164"/>
    </row>
    <row r="3274" spans="4:4" x14ac:dyDescent="0.2">
      <c r="D3274" s="164"/>
    </row>
    <row r="3275" spans="4:4" x14ac:dyDescent="0.2">
      <c r="D3275" s="164"/>
    </row>
    <row r="3276" spans="4:4" x14ac:dyDescent="0.2">
      <c r="D3276" s="164"/>
    </row>
    <row r="3277" spans="4:4" x14ac:dyDescent="0.2">
      <c r="D3277" s="164"/>
    </row>
    <row r="3278" spans="4:4" x14ac:dyDescent="0.2">
      <c r="D3278" s="164"/>
    </row>
    <row r="3279" spans="4:4" x14ac:dyDescent="0.2">
      <c r="D3279" s="164"/>
    </row>
    <row r="3280" spans="4:4" x14ac:dyDescent="0.2">
      <c r="D3280" s="164"/>
    </row>
    <row r="3281" spans="4:4" x14ac:dyDescent="0.2">
      <c r="D3281" s="164"/>
    </row>
    <row r="3282" spans="4:4" x14ac:dyDescent="0.2">
      <c r="D3282" s="164"/>
    </row>
    <row r="3283" spans="4:4" x14ac:dyDescent="0.2">
      <c r="D3283" s="164"/>
    </row>
    <row r="3284" spans="4:4" x14ac:dyDescent="0.2">
      <c r="D3284" s="164"/>
    </row>
    <row r="3285" spans="4:4" x14ac:dyDescent="0.2">
      <c r="D3285" s="164"/>
    </row>
    <row r="3286" spans="4:4" x14ac:dyDescent="0.2">
      <c r="D3286" s="164"/>
    </row>
    <row r="3287" spans="4:4" x14ac:dyDescent="0.2">
      <c r="D3287" s="164"/>
    </row>
    <row r="3288" spans="4:4" x14ac:dyDescent="0.2">
      <c r="D3288" s="164"/>
    </row>
    <row r="3289" spans="4:4" x14ac:dyDescent="0.2">
      <c r="D3289" s="164"/>
    </row>
    <row r="3290" spans="4:4" x14ac:dyDescent="0.2">
      <c r="D3290" s="164"/>
    </row>
    <row r="3291" spans="4:4" x14ac:dyDescent="0.2">
      <c r="D3291" s="164"/>
    </row>
    <row r="3292" spans="4:4" x14ac:dyDescent="0.2">
      <c r="D3292" s="164"/>
    </row>
    <row r="3293" spans="4:4" x14ac:dyDescent="0.2">
      <c r="D3293" s="164"/>
    </row>
    <row r="3294" spans="4:4" x14ac:dyDescent="0.2">
      <c r="D3294" s="164"/>
    </row>
    <row r="3295" spans="4:4" x14ac:dyDescent="0.2">
      <c r="D3295" s="164"/>
    </row>
    <row r="3296" spans="4:4" x14ac:dyDescent="0.2">
      <c r="D3296" s="164"/>
    </row>
    <row r="3297" spans="4:4" x14ac:dyDescent="0.2">
      <c r="D3297" s="164"/>
    </row>
    <row r="3298" spans="4:4" x14ac:dyDescent="0.2">
      <c r="D3298" s="164"/>
    </row>
    <row r="3299" spans="4:4" x14ac:dyDescent="0.2">
      <c r="D3299" s="164"/>
    </row>
    <row r="3300" spans="4:4" x14ac:dyDescent="0.2">
      <c r="D3300" s="164"/>
    </row>
    <row r="3301" spans="4:4" x14ac:dyDescent="0.2">
      <c r="D3301" s="164"/>
    </row>
    <row r="3302" spans="4:4" x14ac:dyDescent="0.2">
      <c r="D3302" s="164"/>
    </row>
    <row r="3303" spans="4:4" x14ac:dyDescent="0.2">
      <c r="D3303" s="164"/>
    </row>
    <row r="3304" spans="4:4" x14ac:dyDescent="0.2">
      <c r="D3304" s="164"/>
    </row>
    <row r="3305" spans="4:4" x14ac:dyDescent="0.2">
      <c r="D3305" s="164"/>
    </row>
    <row r="3306" spans="4:4" x14ac:dyDescent="0.2">
      <c r="D3306" s="164"/>
    </row>
    <row r="3307" spans="4:4" x14ac:dyDescent="0.2">
      <c r="D3307" s="164"/>
    </row>
    <row r="3308" spans="4:4" x14ac:dyDescent="0.2">
      <c r="D3308" s="164"/>
    </row>
    <row r="3309" spans="4:4" x14ac:dyDescent="0.2">
      <c r="D3309" s="164"/>
    </row>
    <row r="3310" spans="4:4" x14ac:dyDescent="0.2">
      <c r="D3310" s="164"/>
    </row>
    <row r="3311" spans="4:4" x14ac:dyDescent="0.2">
      <c r="D3311" s="164"/>
    </row>
    <row r="3312" spans="4:4" x14ac:dyDescent="0.2">
      <c r="D3312" s="164"/>
    </row>
    <row r="3313" spans="4:4" x14ac:dyDescent="0.2">
      <c r="D3313" s="164"/>
    </row>
    <row r="3314" spans="4:4" x14ac:dyDescent="0.2">
      <c r="D3314" s="164"/>
    </row>
    <row r="3315" spans="4:4" x14ac:dyDescent="0.2">
      <c r="D3315" s="164"/>
    </row>
    <row r="3316" spans="4:4" x14ac:dyDescent="0.2">
      <c r="D3316" s="164"/>
    </row>
    <row r="3317" spans="4:4" x14ac:dyDescent="0.2">
      <c r="D3317" s="164"/>
    </row>
    <row r="3318" spans="4:4" x14ac:dyDescent="0.2">
      <c r="D3318" s="164"/>
    </row>
    <row r="3319" spans="4:4" x14ac:dyDescent="0.2">
      <c r="D3319" s="164"/>
    </row>
    <row r="3320" spans="4:4" x14ac:dyDescent="0.2">
      <c r="D3320" s="164"/>
    </row>
    <row r="3321" spans="4:4" x14ac:dyDescent="0.2">
      <c r="D3321" s="164"/>
    </row>
    <row r="3322" spans="4:4" x14ac:dyDescent="0.2">
      <c r="D3322" s="164"/>
    </row>
    <row r="3323" spans="4:4" x14ac:dyDescent="0.2">
      <c r="D3323" s="164"/>
    </row>
    <row r="3324" spans="4:4" x14ac:dyDescent="0.2">
      <c r="D3324" s="164"/>
    </row>
    <row r="3325" spans="4:4" x14ac:dyDescent="0.2">
      <c r="D3325" s="164"/>
    </row>
    <row r="3326" spans="4:4" x14ac:dyDescent="0.2">
      <c r="D3326" s="164"/>
    </row>
    <row r="3327" spans="4:4" x14ac:dyDescent="0.2">
      <c r="D3327" s="164"/>
    </row>
    <row r="3328" spans="4:4" x14ac:dyDescent="0.2">
      <c r="D3328" s="164"/>
    </row>
    <row r="3329" spans="4:4" x14ac:dyDescent="0.2">
      <c r="D3329" s="164"/>
    </row>
    <row r="3330" spans="4:4" x14ac:dyDescent="0.2">
      <c r="D3330" s="164"/>
    </row>
    <row r="3331" spans="4:4" x14ac:dyDescent="0.2">
      <c r="D3331" s="164"/>
    </row>
    <row r="3332" spans="4:4" x14ac:dyDescent="0.2">
      <c r="D3332" s="164"/>
    </row>
    <row r="3333" spans="4:4" x14ac:dyDescent="0.2">
      <c r="D3333" s="164"/>
    </row>
    <row r="3334" spans="4:4" x14ac:dyDescent="0.2">
      <c r="D3334" s="164"/>
    </row>
    <row r="3335" spans="4:4" x14ac:dyDescent="0.2">
      <c r="D3335" s="164"/>
    </row>
    <row r="3336" spans="4:4" x14ac:dyDescent="0.2">
      <c r="D3336" s="164"/>
    </row>
    <row r="3337" spans="4:4" x14ac:dyDescent="0.2">
      <c r="D3337" s="164"/>
    </row>
    <row r="3338" spans="4:4" x14ac:dyDescent="0.2">
      <c r="D3338" s="164"/>
    </row>
    <row r="3339" spans="4:4" x14ac:dyDescent="0.2">
      <c r="D3339" s="164"/>
    </row>
    <row r="3340" spans="4:4" x14ac:dyDescent="0.2">
      <c r="D3340" s="164"/>
    </row>
    <row r="3341" spans="4:4" x14ac:dyDescent="0.2">
      <c r="D3341" s="164"/>
    </row>
    <row r="3342" spans="4:4" x14ac:dyDescent="0.2">
      <c r="D3342" s="164"/>
    </row>
    <row r="3343" spans="4:4" x14ac:dyDescent="0.2">
      <c r="D3343" s="164"/>
    </row>
    <row r="3344" spans="4:4" x14ac:dyDescent="0.2">
      <c r="D3344" s="164"/>
    </row>
    <row r="3345" spans="4:4" x14ac:dyDescent="0.2">
      <c r="D3345" s="164"/>
    </row>
    <row r="3346" spans="4:4" x14ac:dyDescent="0.2">
      <c r="D3346" s="164"/>
    </row>
    <row r="3347" spans="4:4" x14ac:dyDescent="0.2">
      <c r="D3347" s="164"/>
    </row>
    <row r="3348" spans="4:4" x14ac:dyDescent="0.2">
      <c r="D3348" s="164"/>
    </row>
    <row r="3349" spans="4:4" x14ac:dyDescent="0.2">
      <c r="D3349" s="164"/>
    </row>
    <row r="3350" spans="4:4" x14ac:dyDescent="0.2">
      <c r="D3350" s="164"/>
    </row>
    <row r="3351" spans="4:4" x14ac:dyDescent="0.2">
      <c r="D3351" s="164"/>
    </row>
    <row r="3352" spans="4:4" x14ac:dyDescent="0.2">
      <c r="D3352" s="164"/>
    </row>
    <row r="3353" spans="4:4" x14ac:dyDescent="0.2">
      <c r="D3353" s="164"/>
    </row>
    <row r="3354" spans="4:4" x14ac:dyDescent="0.2">
      <c r="D3354" s="164"/>
    </row>
    <row r="3355" spans="4:4" x14ac:dyDescent="0.2">
      <c r="D3355" s="164"/>
    </row>
    <row r="3356" spans="4:4" x14ac:dyDescent="0.2">
      <c r="D3356" s="164"/>
    </row>
    <row r="3357" spans="4:4" x14ac:dyDescent="0.2">
      <c r="D3357" s="164"/>
    </row>
    <row r="3358" spans="4:4" x14ac:dyDescent="0.2">
      <c r="D3358" s="164"/>
    </row>
    <row r="3359" spans="4:4" x14ac:dyDescent="0.2">
      <c r="D3359" s="164"/>
    </row>
    <row r="3360" spans="4:4" x14ac:dyDescent="0.2">
      <c r="D3360" s="164"/>
    </row>
    <row r="3361" spans="4:4" x14ac:dyDescent="0.2">
      <c r="D3361" s="164"/>
    </row>
    <row r="3362" spans="4:4" x14ac:dyDescent="0.2">
      <c r="D3362" s="164"/>
    </row>
    <row r="3363" spans="4:4" x14ac:dyDescent="0.2">
      <c r="D3363" s="164"/>
    </row>
    <row r="3364" spans="4:4" x14ac:dyDescent="0.2">
      <c r="D3364" s="164"/>
    </row>
    <row r="3365" spans="4:4" x14ac:dyDescent="0.2">
      <c r="D3365" s="164"/>
    </row>
    <row r="3366" spans="4:4" x14ac:dyDescent="0.2">
      <c r="D3366" s="164"/>
    </row>
    <row r="3367" spans="4:4" x14ac:dyDescent="0.2">
      <c r="D3367" s="164"/>
    </row>
    <row r="3368" spans="4:4" x14ac:dyDescent="0.2">
      <c r="D3368" s="164"/>
    </row>
    <row r="3369" spans="4:4" x14ac:dyDescent="0.2">
      <c r="D3369" s="164"/>
    </row>
    <row r="3370" spans="4:4" x14ac:dyDescent="0.2">
      <c r="D3370" s="164"/>
    </row>
    <row r="3371" spans="4:4" x14ac:dyDescent="0.2">
      <c r="D3371" s="164"/>
    </row>
    <row r="3372" spans="4:4" x14ac:dyDescent="0.2">
      <c r="D3372" s="164"/>
    </row>
    <row r="3373" spans="4:4" x14ac:dyDescent="0.2">
      <c r="D3373" s="164"/>
    </row>
    <row r="3374" spans="4:4" x14ac:dyDescent="0.2">
      <c r="D3374" s="164"/>
    </row>
    <row r="3375" spans="4:4" x14ac:dyDescent="0.2">
      <c r="D3375" s="164"/>
    </row>
    <row r="3376" spans="4:4" x14ac:dyDescent="0.2">
      <c r="D3376" s="164"/>
    </row>
    <row r="3377" spans="4:4" x14ac:dyDescent="0.2">
      <c r="D3377" s="164"/>
    </row>
    <row r="3378" spans="4:4" x14ac:dyDescent="0.2">
      <c r="D3378" s="164"/>
    </row>
    <row r="3379" spans="4:4" x14ac:dyDescent="0.2">
      <c r="D3379" s="164"/>
    </row>
    <row r="3380" spans="4:4" x14ac:dyDescent="0.2">
      <c r="D3380" s="164"/>
    </row>
    <row r="3381" spans="4:4" x14ac:dyDescent="0.2">
      <c r="D3381" s="164"/>
    </row>
    <row r="3382" spans="4:4" x14ac:dyDescent="0.2">
      <c r="D3382" s="164"/>
    </row>
    <row r="3383" spans="4:4" x14ac:dyDescent="0.2">
      <c r="D3383" s="164"/>
    </row>
    <row r="3384" spans="4:4" x14ac:dyDescent="0.2">
      <c r="D3384" s="164"/>
    </row>
    <row r="3385" spans="4:4" x14ac:dyDescent="0.2">
      <c r="D3385" s="164"/>
    </row>
    <row r="3386" spans="4:4" x14ac:dyDescent="0.2">
      <c r="D3386" s="164"/>
    </row>
    <row r="3387" spans="4:4" x14ac:dyDescent="0.2">
      <c r="D3387" s="164"/>
    </row>
    <row r="3388" spans="4:4" x14ac:dyDescent="0.2">
      <c r="D3388" s="164"/>
    </row>
    <row r="3389" spans="4:4" x14ac:dyDescent="0.2">
      <c r="D3389" s="164"/>
    </row>
    <row r="3390" spans="4:4" x14ac:dyDescent="0.2">
      <c r="D3390" s="164"/>
    </row>
    <row r="3391" spans="4:4" x14ac:dyDescent="0.2">
      <c r="D3391" s="164"/>
    </row>
    <row r="3392" spans="4:4" x14ac:dyDescent="0.2">
      <c r="D3392" s="164"/>
    </row>
    <row r="3393" spans="4:4" x14ac:dyDescent="0.2">
      <c r="D3393" s="164"/>
    </row>
    <row r="3394" spans="4:4" x14ac:dyDescent="0.2">
      <c r="D3394" s="164"/>
    </row>
    <row r="3395" spans="4:4" x14ac:dyDescent="0.2">
      <c r="D3395" s="164"/>
    </row>
    <row r="3396" spans="4:4" x14ac:dyDescent="0.2">
      <c r="D3396" s="164"/>
    </row>
    <row r="3397" spans="4:4" x14ac:dyDescent="0.2">
      <c r="D3397" s="164"/>
    </row>
    <row r="3398" spans="4:4" x14ac:dyDescent="0.2">
      <c r="D3398" s="164"/>
    </row>
    <row r="3399" spans="4:4" x14ac:dyDescent="0.2">
      <c r="D3399" s="164"/>
    </row>
    <row r="3400" spans="4:4" x14ac:dyDescent="0.2">
      <c r="D3400" s="164"/>
    </row>
    <row r="3401" spans="4:4" x14ac:dyDescent="0.2">
      <c r="D3401" s="164"/>
    </row>
    <row r="3402" spans="4:4" x14ac:dyDescent="0.2">
      <c r="D3402" s="164"/>
    </row>
    <row r="3403" spans="4:4" x14ac:dyDescent="0.2">
      <c r="D3403" s="164"/>
    </row>
    <row r="3404" spans="4:4" x14ac:dyDescent="0.2">
      <c r="D3404" s="164"/>
    </row>
    <row r="3405" spans="4:4" x14ac:dyDescent="0.2">
      <c r="D3405" s="164"/>
    </row>
    <row r="3406" spans="4:4" x14ac:dyDescent="0.2">
      <c r="D3406" s="164"/>
    </row>
    <row r="3407" spans="4:4" x14ac:dyDescent="0.2">
      <c r="D3407" s="164"/>
    </row>
    <row r="3408" spans="4:4" x14ac:dyDescent="0.2">
      <c r="D3408" s="164"/>
    </row>
    <row r="3409" spans="4:4" x14ac:dyDescent="0.2">
      <c r="D3409" s="164"/>
    </row>
    <row r="3410" spans="4:4" x14ac:dyDescent="0.2">
      <c r="D3410" s="164"/>
    </row>
    <row r="3411" spans="4:4" x14ac:dyDescent="0.2">
      <c r="D3411" s="164"/>
    </row>
    <row r="3412" spans="4:4" x14ac:dyDescent="0.2">
      <c r="D3412" s="164"/>
    </row>
    <row r="3413" spans="4:4" x14ac:dyDescent="0.2">
      <c r="D3413" s="164"/>
    </row>
    <row r="3414" spans="4:4" x14ac:dyDescent="0.2">
      <c r="D3414" s="164"/>
    </row>
    <row r="3415" spans="4:4" x14ac:dyDescent="0.2">
      <c r="D3415" s="164"/>
    </row>
    <row r="3416" spans="4:4" x14ac:dyDescent="0.2">
      <c r="D3416" s="164"/>
    </row>
    <row r="3417" spans="4:4" x14ac:dyDescent="0.2">
      <c r="D3417" s="164"/>
    </row>
    <row r="3418" spans="4:4" x14ac:dyDescent="0.2">
      <c r="D3418" s="164"/>
    </row>
    <row r="3419" spans="4:4" x14ac:dyDescent="0.2">
      <c r="D3419" s="164"/>
    </row>
    <row r="3420" spans="4:4" x14ac:dyDescent="0.2">
      <c r="D3420" s="164"/>
    </row>
    <row r="3421" spans="4:4" x14ac:dyDescent="0.2">
      <c r="D3421" s="164"/>
    </row>
    <row r="3422" spans="4:4" x14ac:dyDescent="0.2">
      <c r="D3422" s="164"/>
    </row>
    <row r="3423" spans="4:4" x14ac:dyDescent="0.2">
      <c r="D3423" s="164"/>
    </row>
    <row r="3424" spans="4:4" x14ac:dyDescent="0.2">
      <c r="D3424" s="164"/>
    </row>
    <row r="3425" spans="4:4" x14ac:dyDescent="0.2">
      <c r="D3425" s="164"/>
    </row>
    <row r="3426" spans="4:4" x14ac:dyDescent="0.2">
      <c r="D3426" s="164"/>
    </row>
    <row r="3427" spans="4:4" x14ac:dyDescent="0.2">
      <c r="D3427" s="164"/>
    </row>
    <row r="3428" spans="4:4" x14ac:dyDescent="0.2">
      <c r="D3428" s="164"/>
    </row>
    <row r="3429" spans="4:4" x14ac:dyDescent="0.2">
      <c r="D3429" s="164"/>
    </row>
    <row r="3430" spans="4:4" x14ac:dyDescent="0.2">
      <c r="D3430" s="164"/>
    </row>
    <row r="3431" spans="4:4" x14ac:dyDescent="0.2">
      <c r="D3431" s="164"/>
    </row>
    <row r="3432" spans="4:4" x14ac:dyDescent="0.2">
      <c r="D3432" s="164"/>
    </row>
    <row r="3433" spans="4:4" x14ac:dyDescent="0.2">
      <c r="D3433" s="164"/>
    </row>
    <row r="3434" spans="4:4" x14ac:dyDescent="0.2">
      <c r="D3434" s="164"/>
    </row>
    <row r="3435" spans="4:4" x14ac:dyDescent="0.2">
      <c r="D3435" s="164"/>
    </row>
    <row r="3436" spans="4:4" x14ac:dyDescent="0.2">
      <c r="D3436" s="164"/>
    </row>
    <row r="3437" spans="4:4" x14ac:dyDescent="0.2">
      <c r="D3437" s="164"/>
    </row>
    <row r="3438" spans="4:4" x14ac:dyDescent="0.2">
      <c r="D3438" s="164"/>
    </row>
    <row r="3439" spans="4:4" x14ac:dyDescent="0.2">
      <c r="D3439" s="164"/>
    </row>
    <row r="3440" spans="4:4" x14ac:dyDescent="0.2">
      <c r="D3440" s="164"/>
    </row>
    <row r="3441" spans="4:4" x14ac:dyDescent="0.2">
      <c r="D3441" s="164"/>
    </row>
    <row r="3442" spans="4:4" x14ac:dyDescent="0.2">
      <c r="D3442" s="164"/>
    </row>
    <row r="3443" spans="4:4" x14ac:dyDescent="0.2">
      <c r="D3443" s="164"/>
    </row>
    <row r="3444" spans="4:4" x14ac:dyDescent="0.2">
      <c r="D3444" s="164"/>
    </row>
    <row r="3445" spans="4:4" x14ac:dyDescent="0.2">
      <c r="D3445" s="164"/>
    </row>
    <row r="3446" spans="4:4" x14ac:dyDescent="0.2">
      <c r="D3446" s="164"/>
    </row>
    <row r="3447" spans="4:4" x14ac:dyDescent="0.2">
      <c r="D3447" s="164"/>
    </row>
    <row r="3448" spans="4:4" x14ac:dyDescent="0.2">
      <c r="D3448" s="164"/>
    </row>
    <row r="3449" spans="4:4" x14ac:dyDescent="0.2">
      <c r="D3449" s="164"/>
    </row>
    <row r="3450" spans="4:4" x14ac:dyDescent="0.2">
      <c r="D3450" s="164"/>
    </row>
    <row r="3451" spans="4:4" x14ac:dyDescent="0.2">
      <c r="D3451" s="164"/>
    </row>
    <row r="3452" spans="4:4" x14ac:dyDescent="0.2">
      <c r="D3452" s="164"/>
    </row>
    <row r="3453" spans="4:4" x14ac:dyDescent="0.2">
      <c r="D3453" s="164"/>
    </row>
    <row r="3454" spans="4:4" x14ac:dyDescent="0.2">
      <c r="D3454" s="164"/>
    </row>
    <row r="3455" spans="4:4" x14ac:dyDescent="0.2">
      <c r="D3455" s="164"/>
    </row>
    <row r="3456" spans="4:4" x14ac:dyDescent="0.2">
      <c r="D3456" s="164"/>
    </row>
    <row r="3457" spans="4:4" x14ac:dyDescent="0.2">
      <c r="D3457" s="164"/>
    </row>
    <row r="3458" spans="4:4" x14ac:dyDescent="0.2">
      <c r="D3458" s="164"/>
    </row>
    <row r="3459" spans="4:4" x14ac:dyDescent="0.2">
      <c r="D3459" s="164"/>
    </row>
    <row r="3460" spans="4:4" x14ac:dyDescent="0.2">
      <c r="D3460" s="164"/>
    </row>
    <row r="3461" spans="4:4" x14ac:dyDescent="0.2">
      <c r="D3461" s="164"/>
    </row>
    <row r="3462" spans="4:4" x14ac:dyDescent="0.2">
      <c r="D3462" s="164"/>
    </row>
    <row r="3463" spans="4:4" x14ac:dyDescent="0.2">
      <c r="D3463" s="164"/>
    </row>
    <row r="3464" spans="4:4" x14ac:dyDescent="0.2">
      <c r="D3464" s="164"/>
    </row>
    <row r="3465" spans="4:4" x14ac:dyDescent="0.2">
      <c r="D3465" s="164"/>
    </row>
    <row r="3466" spans="4:4" x14ac:dyDescent="0.2">
      <c r="D3466" s="164"/>
    </row>
    <row r="3467" spans="4:4" x14ac:dyDescent="0.2">
      <c r="D3467" s="164"/>
    </row>
    <row r="3468" spans="4:4" x14ac:dyDescent="0.2">
      <c r="D3468" s="164"/>
    </row>
    <row r="3469" spans="4:4" x14ac:dyDescent="0.2">
      <c r="D3469" s="164"/>
    </row>
    <row r="3470" spans="4:4" x14ac:dyDescent="0.2">
      <c r="D3470" s="164"/>
    </row>
    <row r="3471" spans="4:4" x14ac:dyDescent="0.2">
      <c r="D3471" s="164"/>
    </row>
    <row r="3472" spans="4:4" x14ac:dyDescent="0.2">
      <c r="D3472" s="164"/>
    </row>
    <row r="3473" spans="4:4" x14ac:dyDescent="0.2">
      <c r="D3473" s="164"/>
    </row>
    <row r="3474" spans="4:4" x14ac:dyDescent="0.2">
      <c r="D3474" s="164"/>
    </row>
    <row r="3475" spans="4:4" x14ac:dyDescent="0.2">
      <c r="D3475" s="164"/>
    </row>
    <row r="3476" spans="4:4" x14ac:dyDescent="0.2">
      <c r="D3476" s="164"/>
    </row>
    <row r="3477" spans="4:4" x14ac:dyDescent="0.2">
      <c r="D3477" s="164"/>
    </row>
    <row r="3478" spans="4:4" x14ac:dyDescent="0.2">
      <c r="D3478" s="164"/>
    </row>
    <row r="3479" spans="4:4" x14ac:dyDescent="0.2">
      <c r="D3479" s="164"/>
    </row>
    <row r="3480" spans="4:4" x14ac:dyDescent="0.2">
      <c r="D3480" s="164"/>
    </row>
    <row r="3481" spans="4:4" x14ac:dyDescent="0.2">
      <c r="D3481" s="164"/>
    </row>
    <row r="3482" spans="4:4" x14ac:dyDescent="0.2">
      <c r="D3482" s="164"/>
    </row>
    <row r="3483" spans="4:4" x14ac:dyDescent="0.2">
      <c r="D3483" s="164"/>
    </row>
    <row r="3484" spans="4:4" x14ac:dyDescent="0.2">
      <c r="D3484" s="164"/>
    </row>
    <row r="3485" spans="4:4" x14ac:dyDescent="0.2">
      <c r="D3485" s="164"/>
    </row>
    <row r="3486" spans="4:4" x14ac:dyDescent="0.2">
      <c r="D3486" s="164"/>
    </row>
    <row r="3487" spans="4:4" x14ac:dyDescent="0.2">
      <c r="D3487" s="164"/>
    </row>
    <row r="3488" spans="4:4" x14ac:dyDescent="0.2">
      <c r="D3488" s="164"/>
    </row>
    <row r="3489" spans="4:4" x14ac:dyDescent="0.2">
      <c r="D3489" s="164"/>
    </row>
    <row r="3490" spans="4:4" x14ac:dyDescent="0.2">
      <c r="D3490" s="164"/>
    </row>
    <row r="3491" spans="4:4" x14ac:dyDescent="0.2">
      <c r="D3491" s="164"/>
    </row>
    <row r="3492" spans="4:4" x14ac:dyDescent="0.2">
      <c r="D3492" s="164"/>
    </row>
    <row r="3493" spans="4:4" x14ac:dyDescent="0.2">
      <c r="D3493" s="164"/>
    </row>
    <row r="3494" spans="4:4" x14ac:dyDescent="0.2">
      <c r="D3494" s="164"/>
    </row>
    <row r="3495" spans="4:4" x14ac:dyDescent="0.2">
      <c r="D3495" s="164"/>
    </row>
    <row r="3496" spans="4:4" x14ac:dyDescent="0.2">
      <c r="D3496" s="164"/>
    </row>
    <row r="3497" spans="4:4" x14ac:dyDescent="0.2">
      <c r="D3497" s="164"/>
    </row>
    <row r="3498" spans="4:4" x14ac:dyDescent="0.2">
      <c r="D3498" s="164"/>
    </row>
    <row r="3499" spans="4:4" x14ac:dyDescent="0.2">
      <c r="D3499" s="164"/>
    </row>
    <row r="3500" spans="4:4" x14ac:dyDescent="0.2">
      <c r="D3500" s="164"/>
    </row>
    <row r="3501" spans="4:4" x14ac:dyDescent="0.2">
      <c r="D3501" s="164"/>
    </row>
    <row r="3502" spans="4:4" x14ac:dyDescent="0.2">
      <c r="D3502" s="164"/>
    </row>
    <row r="3503" spans="4:4" x14ac:dyDescent="0.2">
      <c r="D3503" s="164"/>
    </row>
    <row r="3504" spans="4:4" x14ac:dyDescent="0.2">
      <c r="D3504" s="164"/>
    </row>
    <row r="3505" spans="4:4" x14ac:dyDescent="0.2">
      <c r="D3505" s="164"/>
    </row>
    <row r="3506" spans="4:4" x14ac:dyDescent="0.2">
      <c r="D3506" s="164"/>
    </row>
    <row r="3507" spans="4:4" x14ac:dyDescent="0.2">
      <c r="D3507" s="164"/>
    </row>
    <row r="3508" spans="4:4" x14ac:dyDescent="0.2">
      <c r="D3508" s="164"/>
    </row>
    <row r="3509" spans="4:4" x14ac:dyDescent="0.2">
      <c r="D3509" s="164"/>
    </row>
    <row r="3510" spans="4:4" x14ac:dyDescent="0.2">
      <c r="D3510" s="164"/>
    </row>
    <row r="3511" spans="4:4" x14ac:dyDescent="0.2">
      <c r="D3511" s="164"/>
    </row>
    <row r="3512" spans="4:4" x14ac:dyDescent="0.2">
      <c r="D3512" s="164"/>
    </row>
    <row r="3513" spans="4:4" x14ac:dyDescent="0.2">
      <c r="D3513" s="164"/>
    </row>
    <row r="3514" spans="4:4" x14ac:dyDescent="0.2">
      <c r="D3514" s="164"/>
    </row>
    <row r="3515" spans="4:4" x14ac:dyDescent="0.2">
      <c r="D3515" s="164"/>
    </row>
    <row r="3516" spans="4:4" x14ac:dyDescent="0.2">
      <c r="D3516" s="164"/>
    </row>
    <row r="3517" spans="4:4" x14ac:dyDescent="0.2">
      <c r="D3517" s="164"/>
    </row>
    <row r="3518" spans="4:4" x14ac:dyDescent="0.2">
      <c r="D3518" s="164"/>
    </row>
    <row r="3519" spans="4:4" x14ac:dyDescent="0.2">
      <c r="D3519" s="164"/>
    </row>
    <row r="3520" spans="4:4" x14ac:dyDescent="0.2">
      <c r="D3520" s="164"/>
    </row>
    <row r="3521" spans="4:4" x14ac:dyDescent="0.2">
      <c r="D3521" s="164"/>
    </row>
    <row r="3522" spans="4:4" x14ac:dyDescent="0.2">
      <c r="D3522" s="164"/>
    </row>
    <row r="3523" spans="4:4" x14ac:dyDescent="0.2">
      <c r="D3523" s="164"/>
    </row>
    <row r="3524" spans="4:4" x14ac:dyDescent="0.2">
      <c r="D3524" s="164"/>
    </row>
    <row r="3525" spans="4:4" x14ac:dyDescent="0.2">
      <c r="D3525" s="164"/>
    </row>
    <row r="3526" spans="4:4" x14ac:dyDescent="0.2">
      <c r="D3526" s="164"/>
    </row>
    <row r="3527" spans="4:4" x14ac:dyDescent="0.2">
      <c r="D3527" s="164"/>
    </row>
    <row r="3528" spans="4:4" x14ac:dyDescent="0.2">
      <c r="D3528" s="164"/>
    </row>
    <row r="3529" spans="4:4" x14ac:dyDescent="0.2">
      <c r="D3529" s="164"/>
    </row>
    <row r="3530" spans="4:4" x14ac:dyDescent="0.2">
      <c r="D3530" s="164"/>
    </row>
    <row r="3531" spans="4:4" x14ac:dyDescent="0.2">
      <c r="D3531" s="164"/>
    </row>
    <row r="3532" spans="4:4" x14ac:dyDescent="0.2">
      <c r="D3532" s="164"/>
    </row>
    <row r="3533" spans="4:4" x14ac:dyDescent="0.2">
      <c r="D3533" s="164"/>
    </row>
    <row r="3534" spans="4:4" x14ac:dyDescent="0.2">
      <c r="D3534" s="164"/>
    </row>
    <row r="3535" spans="4:4" x14ac:dyDescent="0.2">
      <c r="D3535" s="164"/>
    </row>
    <row r="3536" spans="4:4" x14ac:dyDescent="0.2">
      <c r="D3536" s="164"/>
    </row>
    <row r="3537" spans="4:4" x14ac:dyDescent="0.2">
      <c r="D3537" s="164"/>
    </row>
    <row r="3538" spans="4:4" x14ac:dyDescent="0.2">
      <c r="D3538" s="164"/>
    </row>
    <row r="3539" spans="4:4" x14ac:dyDescent="0.2">
      <c r="D3539" s="164"/>
    </row>
    <row r="3540" spans="4:4" x14ac:dyDescent="0.2">
      <c r="D3540" s="164"/>
    </row>
    <row r="3541" spans="4:4" x14ac:dyDescent="0.2">
      <c r="D3541" s="164"/>
    </row>
    <row r="3542" spans="4:4" x14ac:dyDescent="0.2">
      <c r="D3542" s="164"/>
    </row>
    <row r="3543" spans="4:4" x14ac:dyDescent="0.2">
      <c r="D3543" s="164"/>
    </row>
    <row r="3544" spans="4:4" x14ac:dyDescent="0.2">
      <c r="D3544" s="164"/>
    </row>
    <row r="3545" spans="4:4" x14ac:dyDescent="0.2">
      <c r="D3545" s="164"/>
    </row>
    <row r="3546" spans="4:4" x14ac:dyDescent="0.2">
      <c r="D3546" s="164"/>
    </row>
    <row r="3547" spans="4:4" x14ac:dyDescent="0.2">
      <c r="D3547" s="164"/>
    </row>
    <row r="3548" spans="4:4" x14ac:dyDescent="0.2">
      <c r="D3548" s="164"/>
    </row>
    <row r="3549" spans="4:4" x14ac:dyDescent="0.2">
      <c r="D3549" s="164"/>
    </row>
    <row r="3550" spans="4:4" x14ac:dyDescent="0.2">
      <c r="D3550" s="164"/>
    </row>
    <row r="3551" spans="4:4" x14ac:dyDescent="0.2">
      <c r="D3551" s="164"/>
    </row>
    <row r="3552" spans="4:4" x14ac:dyDescent="0.2">
      <c r="D3552" s="164"/>
    </row>
    <row r="3553" spans="4:4" x14ac:dyDescent="0.2">
      <c r="D3553" s="164"/>
    </row>
    <row r="3554" spans="4:4" x14ac:dyDescent="0.2">
      <c r="D3554" s="164"/>
    </row>
    <row r="3555" spans="4:4" x14ac:dyDescent="0.2">
      <c r="D3555" s="164"/>
    </row>
    <row r="3556" spans="4:4" x14ac:dyDescent="0.2">
      <c r="D3556" s="164"/>
    </row>
    <row r="3557" spans="4:4" x14ac:dyDescent="0.2">
      <c r="D3557" s="164"/>
    </row>
    <row r="3558" spans="4:4" x14ac:dyDescent="0.2">
      <c r="D3558" s="164"/>
    </row>
    <row r="3559" spans="4:4" x14ac:dyDescent="0.2">
      <c r="D3559" s="164"/>
    </row>
    <row r="3560" spans="4:4" x14ac:dyDescent="0.2">
      <c r="D3560" s="164"/>
    </row>
    <row r="3561" spans="4:4" x14ac:dyDescent="0.2">
      <c r="D3561" s="164"/>
    </row>
    <row r="3562" spans="4:4" x14ac:dyDescent="0.2">
      <c r="D3562" s="164"/>
    </row>
    <row r="3563" spans="4:4" x14ac:dyDescent="0.2">
      <c r="D3563" s="164"/>
    </row>
    <row r="3564" spans="4:4" x14ac:dyDescent="0.2">
      <c r="D3564" s="164"/>
    </row>
    <row r="3565" spans="4:4" x14ac:dyDescent="0.2">
      <c r="D3565" s="164"/>
    </row>
    <row r="3566" spans="4:4" x14ac:dyDescent="0.2">
      <c r="D3566" s="164"/>
    </row>
    <row r="3567" spans="4:4" x14ac:dyDescent="0.2">
      <c r="D3567" s="164"/>
    </row>
    <row r="3568" spans="4:4" x14ac:dyDescent="0.2">
      <c r="D3568" s="164"/>
    </row>
    <row r="3569" spans="4:4" x14ac:dyDescent="0.2">
      <c r="D3569" s="164"/>
    </row>
    <row r="3570" spans="4:4" x14ac:dyDescent="0.2">
      <c r="D3570" s="164"/>
    </row>
    <row r="3571" spans="4:4" x14ac:dyDescent="0.2">
      <c r="D3571" s="164"/>
    </row>
    <row r="3572" spans="4:4" x14ac:dyDescent="0.2">
      <c r="D3572" s="164"/>
    </row>
    <row r="3573" spans="4:4" x14ac:dyDescent="0.2">
      <c r="D3573" s="164"/>
    </row>
    <row r="3574" spans="4:4" x14ac:dyDescent="0.2">
      <c r="D3574" s="164"/>
    </row>
    <row r="3575" spans="4:4" x14ac:dyDescent="0.2">
      <c r="D3575" s="164"/>
    </row>
    <row r="3576" spans="4:4" x14ac:dyDescent="0.2">
      <c r="D3576" s="164"/>
    </row>
    <row r="3577" spans="4:4" x14ac:dyDescent="0.2">
      <c r="D3577" s="164"/>
    </row>
    <row r="3578" spans="4:4" x14ac:dyDescent="0.2">
      <c r="D3578" s="164"/>
    </row>
    <row r="3579" spans="4:4" x14ac:dyDescent="0.2">
      <c r="D3579" s="164"/>
    </row>
    <row r="3580" spans="4:4" x14ac:dyDescent="0.2">
      <c r="D3580" s="164"/>
    </row>
    <row r="3581" spans="4:4" x14ac:dyDescent="0.2">
      <c r="D3581" s="164"/>
    </row>
    <row r="3582" spans="4:4" x14ac:dyDescent="0.2">
      <c r="D3582" s="164"/>
    </row>
    <row r="3583" spans="4:4" x14ac:dyDescent="0.2">
      <c r="D3583" s="164"/>
    </row>
    <row r="3584" spans="4:4" x14ac:dyDescent="0.2">
      <c r="D3584" s="164"/>
    </row>
    <row r="3585" spans="4:4" x14ac:dyDescent="0.2">
      <c r="D3585" s="164"/>
    </row>
    <row r="3586" spans="4:4" x14ac:dyDescent="0.2">
      <c r="D3586" s="164"/>
    </row>
    <row r="3587" spans="4:4" x14ac:dyDescent="0.2">
      <c r="D3587" s="164"/>
    </row>
    <row r="3588" spans="4:4" x14ac:dyDescent="0.2">
      <c r="D3588" s="164"/>
    </row>
    <row r="3589" spans="4:4" x14ac:dyDescent="0.2">
      <c r="D3589" s="164"/>
    </row>
    <row r="3590" spans="4:4" x14ac:dyDescent="0.2">
      <c r="D3590" s="164"/>
    </row>
    <row r="3591" spans="4:4" x14ac:dyDescent="0.2">
      <c r="D3591" s="164"/>
    </row>
    <row r="3592" spans="4:4" x14ac:dyDescent="0.2">
      <c r="D3592" s="164"/>
    </row>
    <row r="3593" spans="4:4" x14ac:dyDescent="0.2">
      <c r="D3593" s="164"/>
    </row>
    <row r="3594" spans="4:4" x14ac:dyDescent="0.2">
      <c r="D3594" s="164"/>
    </row>
    <row r="3595" spans="4:4" x14ac:dyDescent="0.2">
      <c r="D3595" s="164"/>
    </row>
    <row r="3596" spans="4:4" x14ac:dyDescent="0.2">
      <c r="D3596" s="164"/>
    </row>
    <row r="3597" spans="4:4" x14ac:dyDescent="0.2">
      <c r="D3597" s="164"/>
    </row>
    <row r="3598" spans="4:4" x14ac:dyDescent="0.2">
      <c r="D3598" s="164"/>
    </row>
    <row r="3599" spans="4:4" x14ac:dyDescent="0.2">
      <c r="D3599" s="164"/>
    </row>
    <row r="3600" spans="4:4" x14ac:dyDescent="0.2">
      <c r="D3600" s="164"/>
    </row>
    <row r="3601" spans="4:4" x14ac:dyDescent="0.2">
      <c r="D3601" s="164"/>
    </row>
    <row r="3602" spans="4:4" x14ac:dyDescent="0.2">
      <c r="D3602" s="164"/>
    </row>
    <row r="3603" spans="4:4" x14ac:dyDescent="0.2">
      <c r="D3603" s="164"/>
    </row>
    <row r="3604" spans="4:4" x14ac:dyDescent="0.2">
      <c r="D3604" s="164"/>
    </row>
    <row r="3605" spans="4:4" x14ac:dyDescent="0.2">
      <c r="D3605" s="164"/>
    </row>
    <row r="3606" spans="4:4" x14ac:dyDescent="0.2">
      <c r="D3606" s="164"/>
    </row>
    <row r="3607" spans="4:4" x14ac:dyDescent="0.2">
      <c r="D3607" s="164"/>
    </row>
    <row r="3608" spans="4:4" x14ac:dyDescent="0.2">
      <c r="D3608" s="164"/>
    </row>
    <row r="3609" spans="4:4" x14ac:dyDescent="0.2">
      <c r="D3609" s="164"/>
    </row>
    <row r="3610" spans="4:4" x14ac:dyDescent="0.2">
      <c r="D3610" s="164"/>
    </row>
    <row r="3611" spans="4:4" x14ac:dyDescent="0.2">
      <c r="D3611" s="164"/>
    </row>
    <row r="3612" spans="4:4" x14ac:dyDescent="0.2">
      <c r="D3612" s="164"/>
    </row>
    <row r="3613" spans="4:4" x14ac:dyDescent="0.2">
      <c r="D3613" s="164"/>
    </row>
    <row r="3614" spans="4:4" x14ac:dyDescent="0.2">
      <c r="D3614" s="164"/>
    </row>
    <row r="3615" spans="4:4" x14ac:dyDescent="0.2">
      <c r="D3615" s="164"/>
    </row>
    <row r="3616" spans="4:4" x14ac:dyDescent="0.2">
      <c r="D3616" s="164"/>
    </row>
    <row r="3617" spans="4:4" x14ac:dyDescent="0.2">
      <c r="D3617" s="164"/>
    </row>
    <row r="3618" spans="4:4" x14ac:dyDescent="0.2">
      <c r="D3618" s="164"/>
    </row>
    <row r="3619" spans="4:4" x14ac:dyDescent="0.2">
      <c r="D3619" s="164"/>
    </row>
    <row r="3620" spans="4:4" x14ac:dyDescent="0.2">
      <c r="D3620" s="164"/>
    </row>
    <row r="3621" spans="4:4" x14ac:dyDescent="0.2">
      <c r="D3621" s="164"/>
    </row>
    <row r="3622" spans="4:4" x14ac:dyDescent="0.2">
      <c r="D3622" s="164"/>
    </row>
    <row r="3623" spans="4:4" x14ac:dyDescent="0.2">
      <c r="D3623" s="164"/>
    </row>
    <row r="3624" spans="4:4" x14ac:dyDescent="0.2">
      <c r="D3624" s="164"/>
    </row>
    <row r="3625" spans="4:4" x14ac:dyDescent="0.2">
      <c r="D3625" s="164"/>
    </row>
    <row r="3626" spans="4:4" x14ac:dyDescent="0.2">
      <c r="D3626" s="164"/>
    </row>
    <row r="3627" spans="4:4" x14ac:dyDescent="0.2">
      <c r="D3627" s="164"/>
    </row>
    <row r="3628" spans="4:4" x14ac:dyDescent="0.2">
      <c r="D3628" s="164"/>
    </row>
    <row r="3629" spans="4:4" x14ac:dyDescent="0.2">
      <c r="D3629" s="164"/>
    </row>
    <row r="3630" spans="4:4" x14ac:dyDescent="0.2">
      <c r="D3630" s="164"/>
    </row>
    <row r="3631" spans="4:4" x14ac:dyDescent="0.2">
      <c r="D3631" s="164"/>
    </row>
    <row r="3632" spans="4:4" x14ac:dyDescent="0.2">
      <c r="D3632" s="164"/>
    </row>
    <row r="3633" spans="4:4" x14ac:dyDescent="0.2">
      <c r="D3633" s="164"/>
    </row>
    <row r="3634" spans="4:4" x14ac:dyDescent="0.2">
      <c r="D3634" s="164"/>
    </row>
    <row r="3635" spans="4:4" x14ac:dyDescent="0.2">
      <c r="D3635" s="164"/>
    </row>
    <row r="3636" spans="4:4" x14ac:dyDescent="0.2">
      <c r="D3636" s="164"/>
    </row>
    <row r="3637" spans="4:4" x14ac:dyDescent="0.2">
      <c r="D3637" s="164"/>
    </row>
    <row r="3638" spans="4:4" x14ac:dyDescent="0.2">
      <c r="D3638" s="164"/>
    </row>
    <row r="3639" spans="4:4" x14ac:dyDescent="0.2">
      <c r="D3639" s="164"/>
    </row>
    <row r="3640" spans="4:4" x14ac:dyDescent="0.2">
      <c r="D3640" s="164"/>
    </row>
    <row r="3641" spans="4:4" x14ac:dyDescent="0.2">
      <c r="D3641" s="164"/>
    </row>
    <row r="3642" spans="4:4" x14ac:dyDescent="0.2">
      <c r="D3642" s="164"/>
    </row>
    <row r="3643" spans="4:4" x14ac:dyDescent="0.2">
      <c r="D3643" s="164"/>
    </row>
    <row r="3644" spans="4:4" x14ac:dyDescent="0.2">
      <c r="D3644" s="164"/>
    </row>
    <row r="3645" spans="4:4" x14ac:dyDescent="0.2">
      <c r="D3645" s="164"/>
    </row>
    <row r="3646" spans="4:4" x14ac:dyDescent="0.2">
      <c r="D3646" s="164"/>
    </row>
    <row r="3647" spans="4:4" x14ac:dyDescent="0.2">
      <c r="D3647" s="164"/>
    </row>
    <row r="3648" spans="4:4" x14ac:dyDescent="0.2">
      <c r="D3648" s="164"/>
    </row>
    <row r="3649" spans="4:4" x14ac:dyDescent="0.2">
      <c r="D3649" s="164"/>
    </row>
    <row r="3650" spans="4:4" x14ac:dyDescent="0.2">
      <c r="D3650" s="164"/>
    </row>
    <row r="3651" spans="4:4" x14ac:dyDescent="0.2">
      <c r="D3651" s="164"/>
    </row>
    <row r="3652" spans="4:4" x14ac:dyDescent="0.2">
      <c r="D3652" s="164"/>
    </row>
    <row r="3653" spans="4:4" x14ac:dyDescent="0.2">
      <c r="D3653" s="164"/>
    </row>
    <row r="3654" spans="4:4" x14ac:dyDescent="0.2">
      <c r="D3654" s="164"/>
    </row>
    <row r="3655" spans="4:4" x14ac:dyDescent="0.2">
      <c r="D3655" s="164"/>
    </row>
    <row r="3656" spans="4:4" x14ac:dyDescent="0.2">
      <c r="D3656" s="164"/>
    </row>
    <row r="3657" spans="4:4" x14ac:dyDescent="0.2">
      <c r="D3657" s="164"/>
    </row>
    <row r="3658" spans="4:4" x14ac:dyDescent="0.2">
      <c r="D3658" s="164"/>
    </row>
    <row r="3659" spans="4:4" x14ac:dyDescent="0.2">
      <c r="D3659" s="164"/>
    </row>
    <row r="3660" spans="4:4" x14ac:dyDescent="0.2">
      <c r="D3660" s="164"/>
    </row>
    <row r="3661" spans="4:4" x14ac:dyDescent="0.2">
      <c r="D3661" s="164"/>
    </row>
    <row r="3662" spans="4:4" x14ac:dyDescent="0.2">
      <c r="D3662" s="164"/>
    </row>
    <row r="3663" spans="4:4" x14ac:dyDescent="0.2">
      <c r="D3663" s="164"/>
    </row>
    <row r="3664" spans="4:4" x14ac:dyDescent="0.2">
      <c r="D3664" s="164"/>
    </row>
    <row r="3665" spans="4:4" x14ac:dyDescent="0.2">
      <c r="D3665" s="164"/>
    </row>
    <row r="3666" spans="4:4" x14ac:dyDescent="0.2">
      <c r="D3666" s="164"/>
    </row>
    <row r="3667" spans="4:4" x14ac:dyDescent="0.2">
      <c r="D3667" s="164"/>
    </row>
    <row r="3668" spans="4:4" x14ac:dyDescent="0.2">
      <c r="D3668" s="164"/>
    </row>
    <row r="3669" spans="4:4" x14ac:dyDescent="0.2">
      <c r="D3669" s="164"/>
    </row>
    <row r="3670" spans="4:4" x14ac:dyDescent="0.2">
      <c r="D3670" s="164"/>
    </row>
    <row r="3671" spans="4:4" x14ac:dyDescent="0.2">
      <c r="D3671" s="164"/>
    </row>
    <row r="3672" spans="4:4" x14ac:dyDescent="0.2">
      <c r="D3672" s="164"/>
    </row>
    <row r="3673" spans="4:4" x14ac:dyDescent="0.2">
      <c r="D3673" s="164"/>
    </row>
    <row r="3674" spans="4:4" x14ac:dyDescent="0.2">
      <c r="D3674" s="164"/>
    </row>
    <row r="3675" spans="4:4" x14ac:dyDescent="0.2">
      <c r="D3675" s="164"/>
    </row>
    <row r="3676" spans="4:4" x14ac:dyDescent="0.2">
      <c r="D3676" s="164"/>
    </row>
    <row r="3677" spans="4:4" x14ac:dyDescent="0.2">
      <c r="D3677" s="164"/>
    </row>
    <row r="3678" spans="4:4" x14ac:dyDescent="0.2">
      <c r="D3678" s="164"/>
    </row>
    <row r="3679" spans="4:4" x14ac:dyDescent="0.2">
      <c r="D3679" s="164"/>
    </row>
    <row r="3680" spans="4:4" x14ac:dyDescent="0.2">
      <c r="D3680" s="164"/>
    </row>
    <row r="3681" spans="4:4" x14ac:dyDescent="0.2">
      <c r="D3681" s="164"/>
    </row>
    <row r="3682" spans="4:4" x14ac:dyDescent="0.2">
      <c r="D3682" s="164"/>
    </row>
    <row r="3683" spans="4:4" x14ac:dyDescent="0.2">
      <c r="D3683" s="164"/>
    </row>
    <row r="3684" spans="4:4" x14ac:dyDescent="0.2">
      <c r="D3684" s="164"/>
    </row>
    <row r="3685" spans="4:4" x14ac:dyDescent="0.2">
      <c r="D3685" s="164"/>
    </row>
    <row r="3686" spans="4:4" x14ac:dyDescent="0.2">
      <c r="D3686" s="164"/>
    </row>
    <row r="3687" spans="4:4" x14ac:dyDescent="0.2">
      <c r="D3687" s="164"/>
    </row>
    <row r="3688" spans="4:4" x14ac:dyDescent="0.2">
      <c r="D3688" s="164"/>
    </row>
    <row r="3689" spans="4:4" x14ac:dyDescent="0.2">
      <c r="D3689" s="164"/>
    </row>
    <row r="3690" spans="4:4" x14ac:dyDescent="0.2">
      <c r="D3690" s="164"/>
    </row>
    <row r="3691" spans="4:4" x14ac:dyDescent="0.2">
      <c r="D3691" s="164"/>
    </row>
    <row r="3692" spans="4:4" x14ac:dyDescent="0.2">
      <c r="D3692" s="164"/>
    </row>
    <row r="3693" spans="4:4" x14ac:dyDescent="0.2">
      <c r="D3693" s="164"/>
    </row>
    <row r="3694" spans="4:4" x14ac:dyDescent="0.2">
      <c r="D3694" s="164"/>
    </row>
    <row r="3695" spans="4:4" x14ac:dyDescent="0.2">
      <c r="D3695" s="164"/>
    </row>
    <row r="3696" spans="4:4" x14ac:dyDescent="0.2">
      <c r="D3696" s="164"/>
    </row>
    <row r="3697" spans="4:4" x14ac:dyDescent="0.2">
      <c r="D3697" s="164"/>
    </row>
    <row r="3698" spans="4:4" x14ac:dyDescent="0.2">
      <c r="D3698" s="164"/>
    </row>
    <row r="3699" spans="4:4" x14ac:dyDescent="0.2">
      <c r="D3699" s="164"/>
    </row>
    <row r="3700" spans="4:4" x14ac:dyDescent="0.2">
      <c r="D3700" s="164"/>
    </row>
    <row r="3701" spans="4:4" x14ac:dyDescent="0.2">
      <c r="D3701" s="164"/>
    </row>
    <row r="3702" spans="4:4" x14ac:dyDescent="0.2">
      <c r="D3702" s="164"/>
    </row>
    <row r="3703" spans="4:4" x14ac:dyDescent="0.2">
      <c r="D3703" s="164"/>
    </row>
    <row r="3704" spans="4:4" x14ac:dyDescent="0.2">
      <c r="D3704" s="164"/>
    </row>
    <row r="3705" spans="4:4" x14ac:dyDescent="0.2">
      <c r="D3705" s="164"/>
    </row>
    <row r="3706" spans="4:4" x14ac:dyDescent="0.2">
      <c r="D3706" s="164"/>
    </row>
    <row r="3707" spans="4:4" x14ac:dyDescent="0.2">
      <c r="D3707" s="164"/>
    </row>
    <row r="3708" spans="4:4" x14ac:dyDescent="0.2">
      <c r="D3708" s="164"/>
    </row>
    <row r="3709" spans="4:4" x14ac:dyDescent="0.2">
      <c r="D3709" s="164"/>
    </row>
    <row r="3710" spans="4:4" x14ac:dyDescent="0.2">
      <c r="D3710" s="164"/>
    </row>
    <row r="3711" spans="4:4" x14ac:dyDescent="0.2">
      <c r="D3711" s="164"/>
    </row>
    <row r="3712" spans="4:4" x14ac:dyDescent="0.2">
      <c r="D3712" s="164"/>
    </row>
    <row r="3713" spans="4:4" x14ac:dyDescent="0.2">
      <c r="D3713" s="164"/>
    </row>
    <row r="3714" spans="4:4" x14ac:dyDescent="0.2">
      <c r="D3714" s="164"/>
    </row>
    <row r="3715" spans="4:4" x14ac:dyDescent="0.2">
      <c r="D3715" s="164"/>
    </row>
    <row r="3716" spans="4:4" x14ac:dyDescent="0.2">
      <c r="D3716" s="164"/>
    </row>
    <row r="3717" spans="4:4" x14ac:dyDescent="0.2">
      <c r="D3717" s="164"/>
    </row>
    <row r="3718" spans="4:4" x14ac:dyDescent="0.2">
      <c r="D3718" s="164"/>
    </row>
    <row r="3719" spans="4:4" x14ac:dyDescent="0.2">
      <c r="D3719" s="164"/>
    </row>
    <row r="3720" spans="4:4" x14ac:dyDescent="0.2">
      <c r="D3720" s="164"/>
    </row>
    <row r="3721" spans="4:4" x14ac:dyDescent="0.2">
      <c r="D3721" s="164"/>
    </row>
    <row r="3722" spans="4:4" x14ac:dyDescent="0.2">
      <c r="D3722" s="164"/>
    </row>
    <row r="3723" spans="4:4" x14ac:dyDescent="0.2">
      <c r="D3723" s="164"/>
    </row>
    <row r="3724" spans="4:4" x14ac:dyDescent="0.2">
      <c r="D3724" s="164"/>
    </row>
    <row r="3725" spans="4:4" x14ac:dyDescent="0.2">
      <c r="D3725" s="164"/>
    </row>
    <row r="3726" spans="4:4" x14ac:dyDescent="0.2">
      <c r="D3726" s="164"/>
    </row>
    <row r="3727" spans="4:4" x14ac:dyDescent="0.2">
      <c r="D3727" s="164"/>
    </row>
    <row r="3728" spans="4:4" x14ac:dyDescent="0.2">
      <c r="D3728" s="164"/>
    </row>
    <row r="3729" spans="4:4" x14ac:dyDescent="0.2">
      <c r="D3729" s="164"/>
    </row>
    <row r="3730" spans="4:4" x14ac:dyDescent="0.2">
      <c r="D3730" s="164"/>
    </row>
    <row r="3731" spans="4:4" x14ac:dyDescent="0.2">
      <c r="D3731" s="164"/>
    </row>
    <row r="3732" spans="4:4" x14ac:dyDescent="0.2">
      <c r="D3732" s="164"/>
    </row>
    <row r="3733" spans="4:4" x14ac:dyDescent="0.2">
      <c r="D3733" s="164"/>
    </row>
    <row r="3734" spans="4:4" x14ac:dyDescent="0.2">
      <c r="D3734" s="164"/>
    </row>
    <row r="3735" spans="4:4" x14ac:dyDescent="0.2">
      <c r="D3735" s="164"/>
    </row>
    <row r="3736" spans="4:4" x14ac:dyDescent="0.2">
      <c r="D3736" s="164"/>
    </row>
    <row r="3737" spans="4:4" x14ac:dyDescent="0.2">
      <c r="D3737" s="164"/>
    </row>
    <row r="3738" spans="4:4" x14ac:dyDescent="0.2">
      <c r="D3738" s="164"/>
    </row>
    <row r="3739" spans="4:4" x14ac:dyDescent="0.2">
      <c r="D3739" s="164"/>
    </row>
    <row r="3740" spans="4:4" x14ac:dyDescent="0.2">
      <c r="D3740" s="164"/>
    </row>
    <row r="3741" spans="4:4" x14ac:dyDescent="0.2">
      <c r="D3741" s="164"/>
    </row>
    <row r="3742" spans="4:4" x14ac:dyDescent="0.2">
      <c r="D3742" s="164"/>
    </row>
    <row r="3743" spans="4:4" x14ac:dyDescent="0.2">
      <c r="D3743" s="164"/>
    </row>
    <row r="3744" spans="4:4" x14ac:dyDescent="0.2">
      <c r="D3744" s="164"/>
    </row>
    <row r="3745" spans="4:4" x14ac:dyDescent="0.2">
      <c r="D3745" s="164"/>
    </row>
    <row r="3746" spans="4:4" x14ac:dyDescent="0.2">
      <c r="D3746" s="164"/>
    </row>
    <row r="3747" spans="4:4" x14ac:dyDescent="0.2">
      <c r="D3747" s="164"/>
    </row>
    <row r="3748" spans="4:4" x14ac:dyDescent="0.2">
      <c r="D3748" s="164"/>
    </row>
    <row r="3749" spans="4:4" x14ac:dyDescent="0.2">
      <c r="D3749" s="164"/>
    </row>
    <row r="3750" spans="4:4" x14ac:dyDescent="0.2">
      <c r="D3750" s="164"/>
    </row>
    <row r="3751" spans="4:4" x14ac:dyDescent="0.2">
      <c r="D3751" s="164"/>
    </row>
    <row r="3752" spans="4:4" x14ac:dyDescent="0.2">
      <c r="D3752" s="164"/>
    </row>
    <row r="3753" spans="4:4" x14ac:dyDescent="0.2">
      <c r="D3753" s="164"/>
    </row>
    <row r="3754" spans="4:4" x14ac:dyDescent="0.2">
      <c r="D3754" s="164"/>
    </row>
    <row r="3755" spans="4:4" x14ac:dyDescent="0.2">
      <c r="D3755" s="164"/>
    </row>
    <row r="3756" spans="4:4" x14ac:dyDescent="0.2">
      <c r="D3756" s="164"/>
    </row>
    <row r="3757" spans="4:4" x14ac:dyDescent="0.2">
      <c r="D3757" s="164"/>
    </row>
    <row r="3758" spans="4:4" x14ac:dyDescent="0.2">
      <c r="D3758" s="164"/>
    </row>
    <row r="3759" spans="4:4" x14ac:dyDescent="0.2">
      <c r="D3759" s="164"/>
    </row>
    <row r="3760" spans="4:4" x14ac:dyDescent="0.2">
      <c r="D3760" s="164"/>
    </row>
    <row r="3761" spans="4:4" x14ac:dyDescent="0.2">
      <c r="D3761" s="164"/>
    </row>
    <row r="3762" spans="4:4" x14ac:dyDescent="0.2">
      <c r="D3762" s="164"/>
    </row>
    <row r="3763" spans="4:4" x14ac:dyDescent="0.2">
      <c r="D3763" s="164"/>
    </row>
    <row r="3764" spans="4:4" x14ac:dyDescent="0.2">
      <c r="D3764" s="164"/>
    </row>
    <row r="3765" spans="4:4" x14ac:dyDescent="0.2">
      <c r="D3765" s="164"/>
    </row>
    <row r="3766" spans="4:4" x14ac:dyDescent="0.2">
      <c r="D3766" s="164"/>
    </row>
    <row r="3767" spans="4:4" x14ac:dyDescent="0.2">
      <c r="D3767" s="164"/>
    </row>
    <row r="3768" spans="4:4" x14ac:dyDescent="0.2">
      <c r="D3768" s="164"/>
    </row>
    <row r="3769" spans="4:4" x14ac:dyDescent="0.2">
      <c r="D3769" s="164"/>
    </row>
    <row r="3770" spans="4:4" x14ac:dyDescent="0.2">
      <c r="D3770" s="164"/>
    </row>
    <row r="3771" spans="4:4" x14ac:dyDescent="0.2">
      <c r="D3771" s="164"/>
    </row>
    <row r="3772" spans="4:4" x14ac:dyDescent="0.2">
      <c r="D3772" s="164"/>
    </row>
    <row r="3773" spans="4:4" x14ac:dyDescent="0.2">
      <c r="D3773" s="164"/>
    </row>
    <row r="3774" spans="4:4" x14ac:dyDescent="0.2">
      <c r="D3774" s="164"/>
    </row>
    <row r="3775" spans="4:4" x14ac:dyDescent="0.2">
      <c r="D3775" s="164"/>
    </row>
    <row r="3776" spans="4:4" x14ac:dyDescent="0.2">
      <c r="D3776" s="164"/>
    </row>
    <row r="3777" spans="4:4" x14ac:dyDescent="0.2">
      <c r="D3777" s="164"/>
    </row>
    <row r="3778" spans="4:4" x14ac:dyDescent="0.2">
      <c r="D3778" s="164"/>
    </row>
    <row r="3779" spans="4:4" x14ac:dyDescent="0.2">
      <c r="D3779" s="164"/>
    </row>
    <row r="3780" spans="4:4" x14ac:dyDescent="0.2">
      <c r="D3780" s="164"/>
    </row>
    <row r="3781" spans="4:4" x14ac:dyDescent="0.2">
      <c r="D3781" s="164"/>
    </row>
    <row r="3782" spans="4:4" x14ac:dyDescent="0.2">
      <c r="D3782" s="164"/>
    </row>
    <row r="3783" spans="4:4" x14ac:dyDescent="0.2">
      <c r="D3783" s="164"/>
    </row>
    <row r="3784" spans="4:4" x14ac:dyDescent="0.2">
      <c r="D3784" s="164"/>
    </row>
    <row r="3785" spans="4:4" x14ac:dyDescent="0.2">
      <c r="D3785" s="164"/>
    </row>
    <row r="3786" spans="4:4" x14ac:dyDescent="0.2">
      <c r="D3786" s="164"/>
    </row>
    <row r="3787" spans="4:4" x14ac:dyDescent="0.2">
      <c r="D3787" s="164"/>
    </row>
    <row r="3788" spans="4:4" x14ac:dyDescent="0.2">
      <c r="D3788" s="164"/>
    </row>
    <row r="3789" spans="4:4" x14ac:dyDescent="0.2">
      <c r="D3789" s="164"/>
    </row>
    <row r="3790" spans="4:4" x14ac:dyDescent="0.2">
      <c r="D3790" s="164"/>
    </row>
    <row r="3791" spans="4:4" x14ac:dyDescent="0.2">
      <c r="D3791" s="164"/>
    </row>
    <row r="3792" spans="4:4" x14ac:dyDescent="0.2">
      <c r="D3792" s="164"/>
    </row>
    <row r="3793" spans="4:4" x14ac:dyDescent="0.2">
      <c r="D3793" s="164"/>
    </row>
    <row r="3794" spans="4:4" x14ac:dyDescent="0.2">
      <c r="D3794" s="164"/>
    </row>
    <row r="3795" spans="4:4" x14ac:dyDescent="0.2">
      <c r="D3795" s="164"/>
    </row>
    <row r="3796" spans="4:4" x14ac:dyDescent="0.2">
      <c r="D3796" s="164"/>
    </row>
    <row r="3797" spans="4:4" x14ac:dyDescent="0.2">
      <c r="D3797" s="164"/>
    </row>
    <row r="3798" spans="4:4" x14ac:dyDescent="0.2">
      <c r="D3798" s="164"/>
    </row>
    <row r="3799" spans="4:4" x14ac:dyDescent="0.2">
      <c r="D3799" s="164"/>
    </row>
    <row r="3800" spans="4:4" x14ac:dyDescent="0.2">
      <c r="D3800" s="164"/>
    </row>
    <row r="3801" spans="4:4" x14ac:dyDescent="0.2">
      <c r="D3801" s="164"/>
    </row>
    <row r="3802" spans="4:4" x14ac:dyDescent="0.2">
      <c r="D3802" s="164"/>
    </row>
    <row r="3803" spans="4:4" x14ac:dyDescent="0.2">
      <c r="D3803" s="164"/>
    </row>
    <row r="3804" spans="4:4" x14ac:dyDescent="0.2">
      <c r="D3804" s="164"/>
    </row>
    <row r="3805" spans="4:4" x14ac:dyDescent="0.2">
      <c r="D3805" s="164"/>
    </row>
    <row r="3806" spans="4:4" x14ac:dyDescent="0.2">
      <c r="D3806" s="164"/>
    </row>
    <row r="3807" spans="4:4" x14ac:dyDescent="0.2">
      <c r="D3807" s="164"/>
    </row>
    <row r="3808" spans="4:4" x14ac:dyDescent="0.2">
      <c r="D3808" s="164"/>
    </row>
    <row r="3809" spans="4:4" x14ac:dyDescent="0.2">
      <c r="D3809" s="164"/>
    </row>
    <row r="3810" spans="4:4" x14ac:dyDescent="0.2">
      <c r="D3810" s="164"/>
    </row>
    <row r="3811" spans="4:4" x14ac:dyDescent="0.2">
      <c r="D3811" s="164"/>
    </row>
    <row r="3812" spans="4:4" x14ac:dyDescent="0.2">
      <c r="D3812" s="164"/>
    </row>
    <row r="3813" spans="4:4" x14ac:dyDescent="0.2">
      <c r="D3813" s="164"/>
    </row>
    <row r="3814" spans="4:4" x14ac:dyDescent="0.2">
      <c r="D3814" s="164"/>
    </row>
    <row r="3815" spans="4:4" x14ac:dyDescent="0.2">
      <c r="D3815" s="164"/>
    </row>
    <row r="3816" spans="4:4" x14ac:dyDescent="0.2">
      <c r="D3816" s="164"/>
    </row>
    <row r="3817" spans="4:4" x14ac:dyDescent="0.2">
      <c r="D3817" s="164"/>
    </row>
    <row r="3818" spans="4:4" x14ac:dyDescent="0.2">
      <c r="D3818" s="164"/>
    </row>
    <row r="3819" spans="4:4" x14ac:dyDescent="0.2">
      <c r="D3819" s="164"/>
    </row>
    <row r="3820" spans="4:4" x14ac:dyDescent="0.2">
      <c r="D3820" s="164"/>
    </row>
    <row r="3821" spans="4:4" x14ac:dyDescent="0.2">
      <c r="D3821" s="164"/>
    </row>
    <row r="3822" spans="4:4" x14ac:dyDescent="0.2">
      <c r="D3822" s="164"/>
    </row>
    <row r="3823" spans="4:4" x14ac:dyDescent="0.2">
      <c r="D3823" s="164"/>
    </row>
    <row r="3824" spans="4:4" x14ac:dyDescent="0.2">
      <c r="D3824" s="164"/>
    </row>
    <row r="3825" spans="4:4" x14ac:dyDescent="0.2">
      <c r="D3825" s="164"/>
    </row>
    <row r="3826" spans="4:4" x14ac:dyDescent="0.2">
      <c r="D3826" s="164"/>
    </row>
    <row r="3827" spans="4:4" x14ac:dyDescent="0.2">
      <c r="D3827" s="164"/>
    </row>
    <row r="3828" spans="4:4" x14ac:dyDescent="0.2">
      <c r="D3828" s="164"/>
    </row>
    <row r="3829" spans="4:4" x14ac:dyDescent="0.2">
      <c r="D3829" s="164"/>
    </row>
    <row r="3830" spans="4:4" x14ac:dyDescent="0.2">
      <c r="D3830" s="164"/>
    </row>
    <row r="3831" spans="4:4" x14ac:dyDescent="0.2">
      <c r="D3831" s="164"/>
    </row>
    <row r="3832" spans="4:4" x14ac:dyDescent="0.2">
      <c r="D3832" s="164"/>
    </row>
    <row r="3833" spans="4:4" x14ac:dyDescent="0.2">
      <c r="D3833" s="164"/>
    </row>
    <row r="3834" spans="4:4" x14ac:dyDescent="0.2">
      <c r="D3834" s="164"/>
    </row>
    <row r="3835" spans="4:4" x14ac:dyDescent="0.2">
      <c r="D3835" s="164"/>
    </row>
    <row r="3836" spans="4:4" x14ac:dyDescent="0.2">
      <c r="D3836" s="164"/>
    </row>
    <row r="3837" spans="4:4" x14ac:dyDescent="0.2">
      <c r="D3837" s="164"/>
    </row>
    <row r="3838" spans="4:4" x14ac:dyDescent="0.2">
      <c r="D3838" s="164"/>
    </row>
    <row r="3839" spans="4:4" x14ac:dyDescent="0.2">
      <c r="D3839" s="164"/>
    </row>
    <row r="3840" spans="4:4" x14ac:dyDescent="0.2">
      <c r="D3840" s="164"/>
    </row>
    <row r="3841" spans="4:4" x14ac:dyDescent="0.2">
      <c r="D3841" s="164"/>
    </row>
    <row r="3842" spans="4:4" x14ac:dyDescent="0.2">
      <c r="D3842" s="164"/>
    </row>
    <row r="3843" spans="4:4" x14ac:dyDescent="0.2">
      <c r="D3843" s="164"/>
    </row>
    <row r="3844" spans="4:4" x14ac:dyDescent="0.2">
      <c r="D3844" s="164"/>
    </row>
    <row r="3845" spans="4:4" x14ac:dyDescent="0.2">
      <c r="D3845" s="164"/>
    </row>
    <row r="3846" spans="4:4" x14ac:dyDescent="0.2">
      <c r="D3846" s="164"/>
    </row>
    <row r="3847" spans="4:4" x14ac:dyDescent="0.2">
      <c r="D3847" s="164"/>
    </row>
    <row r="3848" spans="4:4" x14ac:dyDescent="0.2">
      <c r="D3848" s="164"/>
    </row>
    <row r="3849" spans="4:4" x14ac:dyDescent="0.2">
      <c r="D3849" s="164"/>
    </row>
    <row r="3850" spans="4:4" x14ac:dyDescent="0.2">
      <c r="D3850" s="164"/>
    </row>
    <row r="3851" spans="4:4" x14ac:dyDescent="0.2">
      <c r="D3851" s="164"/>
    </row>
    <row r="3852" spans="4:4" x14ac:dyDescent="0.2">
      <c r="D3852" s="164"/>
    </row>
    <row r="3853" spans="4:4" x14ac:dyDescent="0.2">
      <c r="D3853" s="164"/>
    </row>
    <row r="3854" spans="4:4" x14ac:dyDescent="0.2">
      <c r="D3854" s="164"/>
    </row>
    <row r="3855" spans="4:4" x14ac:dyDescent="0.2">
      <c r="D3855" s="164"/>
    </row>
    <row r="3856" spans="4:4" x14ac:dyDescent="0.2">
      <c r="D3856" s="164"/>
    </row>
    <row r="3857" spans="4:4" x14ac:dyDescent="0.2">
      <c r="D3857" s="164"/>
    </row>
    <row r="3858" spans="4:4" x14ac:dyDescent="0.2">
      <c r="D3858" s="164"/>
    </row>
    <row r="3859" spans="4:4" x14ac:dyDescent="0.2">
      <c r="D3859" s="164"/>
    </row>
    <row r="3860" spans="4:4" x14ac:dyDescent="0.2">
      <c r="D3860" s="164"/>
    </row>
    <row r="3861" spans="4:4" x14ac:dyDescent="0.2">
      <c r="D3861" s="164"/>
    </row>
    <row r="3862" spans="4:4" x14ac:dyDescent="0.2">
      <c r="D3862" s="164"/>
    </row>
    <row r="3863" spans="4:4" x14ac:dyDescent="0.2">
      <c r="D3863" s="164"/>
    </row>
    <row r="3864" spans="4:4" x14ac:dyDescent="0.2">
      <c r="D3864" s="164"/>
    </row>
    <row r="3865" spans="4:4" x14ac:dyDescent="0.2">
      <c r="D3865" s="164"/>
    </row>
    <row r="3866" spans="4:4" x14ac:dyDescent="0.2">
      <c r="D3866" s="164"/>
    </row>
    <row r="3867" spans="4:4" x14ac:dyDescent="0.2">
      <c r="D3867" s="164"/>
    </row>
    <row r="3868" spans="4:4" x14ac:dyDescent="0.2">
      <c r="D3868" s="164"/>
    </row>
    <row r="3869" spans="4:4" x14ac:dyDescent="0.2">
      <c r="D3869" s="164"/>
    </row>
    <row r="3870" spans="4:4" x14ac:dyDescent="0.2">
      <c r="D3870" s="164"/>
    </row>
    <row r="3871" spans="4:4" x14ac:dyDescent="0.2">
      <c r="D3871" s="164"/>
    </row>
    <row r="3872" spans="4:4" x14ac:dyDescent="0.2">
      <c r="D3872" s="164"/>
    </row>
    <row r="3873" spans="4:4" x14ac:dyDescent="0.2">
      <c r="D3873" s="164"/>
    </row>
    <row r="3874" spans="4:4" x14ac:dyDescent="0.2">
      <c r="D3874" s="164"/>
    </row>
    <row r="3875" spans="4:4" x14ac:dyDescent="0.2">
      <c r="D3875" s="164"/>
    </row>
    <row r="3876" spans="4:4" x14ac:dyDescent="0.2">
      <c r="D3876" s="164"/>
    </row>
    <row r="3877" spans="4:4" x14ac:dyDescent="0.2">
      <c r="D3877" s="164"/>
    </row>
    <row r="3878" spans="4:4" x14ac:dyDescent="0.2">
      <c r="D3878" s="164"/>
    </row>
    <row r="3879" spans="4:4" x14ac:dyDescent="0.2">
      <c r="D3879" s="164"/>
    </row>
    <row r="3880" spans="4:4" x14ac:dyDescent="0.2">
      <c r="D3880" s="164"/>
    </row>
    <row r="3881" spans="4:4" x14ac:dyDescent="0.2">
      <c r="D3881" s="164"/>
    </row>
    <row r="3882" spans="4:4" x14ac:dyDescent="0.2">
      <c r="D3882" s="164"/>
    </row>
    <row r="3883" spans="4:4" x14ac:dyDescent="0.2">
      <c r="D3883" s="164"/>
    </row>
    <row r="3884" spans="4:4" x14ac:dyDescent="0.2">
      <c r="D3884" s="164"/>
    </row>
    <row r="3885" spans="4:4" x14ac:dyDescent="0.2">
      <c r="D3885" s="164"/>
    </row>
    <row r="3886" spans="4:4" x14ac:dyDescent="0.2">
      <c r="D3886" s="164"/>
    </row>
    <row r="3887" spans="4:4" x14ac:dyDescent="0.2">
      <c r="D3887" s="164"/>
    </row>
    <row r="3888" spans="4:4" x14ac:dyDescent="0.2">
      <c r="D3888" s="164"/>
    </row>
    <row r="3889" spans="4:4" x14ac:dyDescent="0.2">
      <c r="D3889" s="164"/>
    </row>
    <row r="3890" spans="4:4" x14ac:dyDescent="0.2">
      <c r="D3890" s="164"/>
    </row>
    <row r="3891" spans="4:4" x14ac:dyDescent="0.2">
      <c r="D3891" s="164"/>
    </row>
    <row r="3892" spans="4:4" x14ac:dyDescent="0.2">
      <c r="D3892" s="164"/>
    </row>
    <row r="3893" spans="4:4" x14ac:dyDescent="0.2">
      <c r="D3893" s="164"/>
    </row>
    <row r="3894" spans="4:4" x14ac:dyDescent="0.2">
      <c r="D3894" s="164"/>
    </row>
    <row r="3895" spans="4:4" x14ac:dyDescent="0.2">
      <c r="D3895" s="164"/>
    </row>
    <row r="3896" spans="4:4" x14ac:dyDescent="0.2">
      <c r="D3896" s="164"/>
    </row>
    <row r="3897" spans="4:4" x14ac:dyDescent="0.2">
      <c r="D3897" s="164"/>
    </row>
    <row r="3898" spans="4:4" x14ac:dyDescent="0.2">
      <c r="D3898" s="164"/>
    </row>
    <row r="3899" spans="4:4" x14ac:dyDescent="0.2">
      <c r="D3899" s="164"/>
    </row>
    <row r="3900" spans="4:4" x14ac:dyDescent="0.2">
      <c r="D3900" s="164"/>
    </row>
    <row r="3901" spans="4:4" x14ac:dyDescent="0.2">
      <c r="D3901" s="164"/>
    </row>
    <row r="3902" spans="4:4" x14ac:dyDescent="0.2">
      <c r="D3902" s="164"/>
    </row>
    <row r="3903" spans="4:4" x14ac:dyDescent="0.2">
      <c r="D3903" s="164"/>
    </row>
    <row r="3904" spans="4:4" x14ac:dyDescent="0.2">
      <c r="D3904" s="164"/>
    </row>
    <row r="3905" spans="4:4" x14ac:dyDescent="0.2">
      <c r="D3905" s="164"/>
    </row>
    <row r="3906" spans="4:4" x14ac:dyDescent="0.2">
      <c r="D3906" s="164"/>
    </row>
    <row r="3907" spans="4:4" x14ac:dyDescent="0.2">
      <c r="D3907" s="164"/>
    </row>
    <row r="3908" spans="4:4" x14ac:dyDescent="0.2">
      <c r="D3908" s="164"/>
    </row>
    <row r="3909" spans="4:4" x14ac:dyDescent="0.2">
      <c r="D3909" s="164"/>
    </row>
    <row r="3910" spans="4:4" x14ac:dyDescent="0.2">
      <c r="D3910" s="164"/>
    </row>
    <row r="3911" spans="4:4" x14ac:dyDescent="0.2">
      <c r="D3911" s="164"/>
    </row>
    <row r="3912" spans="4:4" x14ac:dyDescent="0.2">
      <c r="D3912" s="164"/>
    </row>
    <row r="3913" spans="4:4" x14ac:dyDescent="0.2">
      <c r="D3913" s="164"/>
    </row>
    <row r="3914" spans="4:4" x14ac:dyDescent="0.2">
      <c r="D3914" s="164"/>
    </row>
    <row r="3915" spans="4:4" x14ac:dyDescent="0.2">
      <c r="D3915" s="164"/>
    </row>
    <row r="3916" spans="4:4" x14ac:dyDescent="0.2">
      <c r="D3916" s="164"/>
    </row>
    <row r="3917" spans="4:4" x14ac:dyDescent="0.2">
      <c r="D3917" s="164"/>
    </row>
    <row r="3918" spans="4:4" x14ac:dyDescent="0.2">
      <c r="D3918" s="164"/>
    </row>
    <row r="3919" spans="4:4" x14ac:dyDescent="0.2">
      <c r="D3919" s="164"/>
    </row>
    <row r="3920" spans="4:4" x14ac:dyDescent="0.2">
      <c r="D3920" s="164"/>
    </row>
    <row r="3921" spans="4:4" x14ac:dyDescent="0.2">
      <c r="D3921" s="164"/>
    </row>
    <row r="3922" spans="4:4" x14ac:dyDescent="0.2">
      <c r="D3922" s="164"/>
    </row>
    <row r="3923" spans="4:4" x14ac:dyDescent="0.2">
      <c r="D3923" s="164"/>
    </row>
    <row r="3924" spans="4:4" x14ac:dyDescent="0.2">
      <c r="D3924" s="164"/>
    </row>
    <row r="3925" spans="4:4" x14ac:dyDescent="0.2">
      <c r="D3925" s="164"/>
    </row>
    <row r="3926" spans="4:4" x14ac:dyDescent="0.2">
      <c r="D3926" s="164"/>
    </row>
    <row r="3927" spans="4:4" x14ac:dyDescent="0.2">
      <c r="D3927" s="164"/>
    </row>
    <row r="3928" spans="4:4" x14ac:dyDescent="0.2">
      <c r="D3928" s="164"/>
    </row>
    <row r="3929" spans="4:4" x14ac:dyDescent="0.2">
      <c r="D3929" s="164"/>
    </row>
    <row r="3930" spans="4:4" x14ac:dyDescent="0.2">
      <c r="D3930" s="164"/>
    </row>
    <row r="3931" spans="4:4" x14ac:dyDescent="0.2">
      <c r="D3931" s="164"/>
    </row>
    <row r="3932" spans="4:4" x14ac:dyDescent="0.2">
      <c r="D3932" s="164"/>
    </row>
    <row r="3933" spans="4:4" x14ac:dyDescent="0.2">
      <c r="D3933" s="164"/>
    </row>
    <row r="3934" spans="4:4" x14ac:dyDescent="0.2">
      <c r="D3934" s="164"/>
    </row>
    <row r="3935" spans="4:4" x14ac:dyDescent="0.2">
      <c r="D3935" s="164"/>
    </row>
    <row r="3936" spans="4:4" x14ac:dyDescent="0.2">
      <c r="D3936" s="164"/>
    </row>
    <row r="3937" spans="4:4" x14ac:dyDescent="0.2">
      <c r="D3937" s="164"/>
    </row>
    <row r="3938" spans="4:4" x14ac:dyDescent="0.2">
      <c r="D3938" s="164"/>
    </row>
    <row r="3939" spans="4:4" x14ac:dyDescent="0.2">
      <c r="D3939" s="164"/>
    </row>
    <row r="3940" spans="4:4" x14ac:dyDescent="0.2">
      <c r="D3940" s="164"/>
    </row>
    <row r="3941" spans="4:4" x14ac:dyDescent="0.2">
      <c r="D3941" s="164"/>
    </row>
    <row r="3942" spans="4:4" x14ac:dyDescent="0.2">
      <c r="D3942" s="164"/>
    </row>
    <row r="3943" spans="4:4" x14ac:dyDescent="0.2">
      <c r="D3943" s="164"/>
    </row>
    <row r="3944" spans="4:4" x14ac:dyDescent="0.2">
      <c r="D3944" s="164"/>
    </row>
    <row r="3945" spans="4:4" x14ac:dyDescent="0.2">
      <c r="D3945" s="164"/>
    </row>
    <row r="3946" spans="4:4" x14ac:dyDescent="0.2">
      <c r="D3946" s="164"/>
    </row>
    <row r="3947" spans="4:4" x14ac:dyDescent="0.2">
      <c r="D3947" s="164"/>
    </row>
    <row r="3948" spans="4:4" x14ac:dyDescent="0.2">
      <c r="D3948" s="164"/>
    </row>
    <row r="3949" spans="4:4" x14ac:dyDescent="0.2">
      <c r="D3949" s="164"/>
    </row>
    <row r="3950" spans="4:4" x14ac:dyDescent="0.2">
      <c r="D3950" s="164"/>
    </row>
    <row r="3951" spans="4:4" x14ac:dyDescent="0.2">
      <c r="D3951" s="164"/>
    </row>
    <row r="3952" spans="4:4" x14ac:dyDescent="0.2">
      <c r="D3952" s="164"/>
    </row>
    <row r="3953" spans="4:4" x14ac:dyDescent="0.2">
      <c r="D3953" s="164"/>
    </row>
    <row r="3954" spans="4:4" x14ac:dyDescent="0.2">
      <c r="D3954" s="164"/>
    </row>
    <row r="3955" spans="4:4" x14ac:dyDescent="0.2">
      <c r="D3955" s="164"/>
    </row>
    <row r="3956" spans="4:4" x14ac:dyDescent="0.2">
      <c r="D3956" s="164"/>
    </row>
    <row r="3957" spans="4:4" x14ac:dyDescent="0.2">
      <c r="D3957" s="164"/>
    </row>
    <row r="3958" spans="4:4" x14ac:dyDescent="0.2">
      <c r="D3958" s="164"/>
    </row>
    <row r="3959" spans="4:4" x14ac:dyDescent="0.2">
      <c r="D3959" s="164"/>
    </row>
    <row r="3960" spans="4:4" x14ac:dyDescent="0.2">
      <c r="D3960" s="164"/>
    </row>
    <row r="3961" spans="4:4" x14ac:dyDescent="0.2">
      <c r="D3961" s="164"/>
    </row>
    <row r="3962" spans="4:4" x14ac:dyDescent="0.2">
      <c r="D3962" s="164"/>
    </row>
    <row r="3963" spans="4:4" x14ac:dyDescent="0.2">
      <c r="D3963" s="164"/>
    </row>
    <row r="3964" spans="4:4" x14ac:dyDescent="0.2">
      <c r="D3964" s="164"/>
    </row>
    <row r="3965" spans="4:4" x14ac:dyDescent="0.2">
      <c r="D3965" s="164"/>
    </row>
    <row r="3966" spans="4:4" x14ac:dyDescent="0.2">
      <c r="D3966" s="164"/>
    </row>
    <row r="3967" spans="4:4" x14ac:dyDescent="0.2">
      <c r="D3967" s="164"/>
    </row>
    <row r="3968" spans="4:4" x14ac:dyDescent="0.2">
      <c r="D3968" s="164"/>
    </row>
    <row r="3969" spans="4:4" x14ac:dyDescent="0.2">
      <c r="D3969" s="164"/>
    </row>
    <row r="3970" spans="4:4" x14ac:dyDescent="0.2">
      <c r="D3970" s="164"/>
    </row>
    <row r="3971" spans="4:4" x14ac:dyDescent="0.2">
      <c r="D3971" s="164"/>
    </row>
    <row r="3972" spans="4:4" x14ac:dyDescent="0.2">
      <c r="D3972" s="164"/>
    </row>
    <row r="3973" spans="4:4" x14ac:dyDescent="0.2">
      <c r="D3973" s="164"/>
    </row>
    <row r="3974" spans="4:4" x14ac:dyDescent="0.2">
      <c r="D3974" s="164"/>
    </row>
    <row r="3975" spans="4:4" x14ac:dyDescent="0.2">
      <c r="D3975" s="164"/>
    </row>
    <row r="3976" spans="4:4" x14ac:dyDescent="0.2">
      <c r="D3976" s="164"/>
    </row>
    <row r="3977" spans="4:4" x14ac:dyDescent="0.2">
      <c r="D3977" s="164"/>
    </row>
    <row r="3978" spans="4:4" x14ac:dyDescent="0.2">
      <c r="D3978" s="164"/>
    </row>
    <row r="3979" spans="4:4" x14ac:dyDescent="0.2">
      <c r="D3979" s="164"/>
    </row>
    <row r="3980" spans="4:4" x14ac:dyDescent="0.2">
      <c r="D3980" s="164"/>
    </row>
    <row r="3981" spans="4:4" x14ac:dyDescent="0.2">
      <c r="D3981" s="164"/>
    </row>
    <row r="3982" spans="4:4" x14ac:dyDescent="0.2">
      <c r="D3982" s="164"/>
    </row>
    <row r="3983" spans="4:4" x14ac:dyDescent="0.2">
      <c r="D3983" s="164"/>
    </row>
    <row r="3984" spans="4:4" x14ac:dyDescent="0.2">
      <c r="D3984" s="164"/>
    </row>
    <row r="3985" spans="4:4" x14ac:dyDescent="0.2">
      <c r="D3985" s="164"/>
    </row>
    <row r="3986" spans="4:4" x14ac:dyDescent="0.2">
      <c r="D3986" s="164"/>
    </row>
    <row r="3987" spans="4:4" x14ac:dyDescent="0.2">
      <c r="D3987" s="164"/>
    </row>
    <row r="3988" spans="4:4" x14ac:dyDescent="0.2">
      <c r="D3988" s="164"/>
    </row>
    <row r="3989" spans="4:4" x14ac:dyDescent="0.2">
      <c r="D3989" s="164"/>
    </row>
    <row r="3990" spans="4:4" x14ac:dyDescent="0.2">
      <c r="D3990" s="164"/>
    </row>
    <row r="3991" spans="4:4" x14ac:dyDescent="0.2">
      <c r="D3991" s="164"/>
    </row>
    <row r="3992" spans="4:4" x14ac:dyDescent="0.2">
      <c r="D3992" s="164"/>
    </row>
    <row r="3993" spans="4:4" x14ac:dyDescent="0.2">
      <c r="D3993" s="164"/>
    </row>
    <row r="3994" spans="4:4" x14ac:dyDescent="0.2">
      <c r="D3994" s="164"/>
    </row>
    <row r="3995" spans="4:4" x14ac:dyDescent="0.2">
      <c r="D3995" s="164"/>
    </row>
    <row r="3996" spans="4:4" x14ac:dyDescent="0.2">
      <c r="D3996" s="164"/>
    </row>
    <row r="3997" spans="4:4" x14ac:dyDescent="0.2">
      <c r="D3997" s="164"/>
    </row>
    <row r="3998" spans="4:4" x14ac:dyDescent="0.2">
      <c r="D3998" s="164"/>
    </row>
    <row r="3999" spans="4:4" x14ac:dyDescent="0.2">
      <c r="D3999" s="164"/>
    </row>
    <row r="4000" spans="4:4" x14ac:dyDescent="0.2">
      <c r="D4000" s="164"/>
    </row>
    <row r="4001" spans="4:4" x14ac:dyDescent="0.2">
      <c r="D4001" s="164"/>
    </row>
    <row r="4002" spans="4:4" x14ac:dyDescent="0.2">
      <c r="D4002" s="164"/>
    </row>
    <row r="4003" spans="4:4" x14ac:dyDescent="0.2">
      <c r="D4003" s="164"/>
    </row>
    <row r="4004" spans="4:4" x14ac:dyDescent="0.2">
      <c r="D4004" s="164"/>
    </row>
    <row r="4005" spans="4:4" x14ac:dyDescent="0.2">
      <c r="D4005" s="164"/>
    </row>
    <row r="4006" spans="4:4" x14ac:dyDescent="0.2">
      <c r="D4006" s="164"/>
    </row>
    <row r="4007" spans="4:4" x14ac:dyDescent="0.2">
      <c r="D4007" s="164"/>
    </row>
    <row r="4008" spans="4:4" x14ac:dyDescent="0.2">
      <c r="D4008" s="164"/>
    </row>
    <row r="4009" spans="4:4" x14ac:dyDescent="0.2">
      <c r="D4009" s="164"/>
    </row>
    <row r="4010" spans="4:4" x14ac:dyDescent="0.2">
      <c r="D4010" s="164"/>
    </row>
    <row r="4011" spans="4:4" x14ac:dyDescent="0.2">
      <c r="D4011" s="164"/>
    </row>
    <row r="4012" spans="4:4" x14ac:dyDescent="0.2">
      <c r="D4012" s="164"/>
    </row>
    <row r="4013" spans="4:4" x14ac:dyDescent="0.2">
      <c r="D4013" s="164"/>
    </row>
    <row r="4014" spans="4:4" x14ac:dyDescent="0.2">
      <c r="D4014" s="164"/>
    </row>
    <row r="4015" spans="4:4" x14ac:dyDescent="0.2">
      <c r="D4015" s="164"/>
    </row>
    <row r="4016" spans="4:4" x14ac:dyDescent="0.2">
      <c r="D4016" s="164"/>
    </row>
    <row r="4017" spans="4:4" x14ac:dyDescent="0.2">
      <c r="D4017" s="164"/>
    </row>
    <row r="4018" spans="4:4" x14ac:dyDescent="0.2">
      <c r="D4018" s="164"/>
    </row>
    <row r="4019" spans="4:4" x14ac:dyDescent="0.2">
      <c r="D4019" s="164"/>
    </row>
    <row r="4020" spans="4:4" x14ac:dyDescent="0.2">
      <c r="D4020" s="164"/>
    </row>
    <row r="4021" spans="4:4" x14ac:dyDescent="0.2">
      <c r="D4021" s="164"/>
    </row>
    <row r="4022" spans="4:4" x14ac:dyDescent="0.2">
      <c r="D4022" s="164"/>
    </row>
    <row r="4023" spans="4:4" x14ac:dyDescent="0.2">
      <c r="D4023" s="164"/>
    </row>
    <row r="4024" spans="4:4" x14ac:dyDescent="0.2">
      <c r="D4024" s="164"/>
    </row>
    <row r="4025" spans="4:4" x14ac:dyDescent="0.2">
      <c r="D4025" s="164"/>
    </row>
    <row r="4026" spans="4:4" x14ac:dyDescent="0.2">
      <c r="D4026" s="164"/>
    </row>
    <row r="4027" spans="4:4" x14ac:dyDescent="0.2">
      <c r="D4027" s="164"/>
    </row>
    <row r="4028" spans="4:4" x14ac:dyDescent="0.2">
      <c r="D4028" s="164"/>
    </row>
    <row r="4029" spans="4:4" x14ac:dyDescent="0.2">
      <c r="D4029" s="164"/>
    </row>
    <row r="4030" spans="4:4" x14ac:dyDescent="0.2">
      <c r="D4030" s="164"/>
    </row>
    <row r="4031" spans="4:4" x14ac:dyDescent="0.2">
      <c r="D4031" s="164"/>
    </row>
    <row r="4032" spans="4:4" x14ac:dyDescent="0.2">
      <c r="D4032" s="164"/>
    </row>
    <row r="4033" spans="4:4" x14ac:dyDescent="0.2">
      <c r="D4033" s="164"/>
    </row>
    <row r="4034" spans="4:4" x14ac:dyDescent="0.2">
      <c r="D4034" s="164"/>
    </row>
    <row r="4035" spans="4:4" x14ac:dyDescent="0.2">
      <c r="D4035" s="164"/>
    </row>
    <row r="4036" spans="4:4" x14ac:dyDescent="0.2">
      <c r="D4036" s="164"/>
    </row>
    <row r="4037" spans="4:4" x14ac:dyDescent="0.2">
      <c r="D4037" s="164"/>
    </row>
    <row r="4038" spans="4:4" x14ac:dyDescent="0.2">
      <c r="D4038" s="164"/>
    </row>
    <row r="4039" spans="4:4" x14ac:dyDescent="0.2">
      <c r="D4039" s="164"/>
    </row>
    <row r="4040" spans="4:4" x14ac:dyDescent="0.2">
      <c r="D4040" s="164"/>
    </row>
    <row r="4041" spans="4:4" x14ac:dyDescent="0.2">
      <c r="D4041" s="164"/>
    </row>
    <row r="4042" spans="4:4" x14ac:dyDescent="0.2">
      <c r="D4042" s="164"/>
    </row>
    <row r="4043" spans="4:4" x14ac:dyDescent="0.2">
      <c r="D4043" s="164"/>
    </row>
    <row r="4044" spans="4:4" x14ac:dyDescent="0.2">
      <c r="D4044" s="164"/>
    </row>
    <row r="4045" spans="4:4" x14ac:dyDescent="0.2">
      <c r="D4045" s="164"/>
    </row>
    <row r="4046" spans="4:4" x14ac:dyDescent="0.2">
      <c r="D4046" s="164"/>
    </row>
    <row r="4047" spans="4:4" x14ac:dyDescent="0.2">
      <c r="D4047" s="164"/>
    </row>
    <row r="4048" spans="4:4" x14ac:dyDescent="0.2">
      <c r="D4048" s="164"/>
    </row>
    <row r="4049" spans="4:4" x14ac:dyDescent="0.2">
      <c r="D4049" s="164"/>
    </row>
    <row r="4050" spans="4:4" x14ac:dyDescent="0.2">
      <c r="D4050" s="164"/>
    </row>
    <row r="4051" spans="4:4" x14ac:dyDescent="0.2">
      <c r="D4051" s="164"/>
    </row>
    <row r="4052" spans="4:4" x14ac:dyDescent="0.2">
      <c r="D4052" s="164"/>
    </row>
    <row r="4053" spans="4:4" x14ac:dyDescent="0.2">
      <c r="D4053" s="164"/>
    </row>
    <row r="4054" spans="4:4" x14ac:dyDescent="0.2">
      <c r="D4054" s="164"/>
    </row>
    <row r="4055" spans="4:4" x14ac:dyDescent="0.2">
      <c r="D4055" s="164"/>
    </row>
    <row r="4056" spans="4:4" x14ac:dyDescent="0.2">
      <c r="D4056" s="164"/>
    </row>
    <row r="4057" spans="4:4" x14ac:dyDescent="0.2">
      <c r="D4057" s="164"/>
    </row>
    <row r="4058" spans="4:4" x14ac:dyDescent="0.2">
      <c r="D4058" s="164"/>
    </row>
    <row r="4059" spans="4:4" x14ac:dyDescent="0.2">
      <c r="D4059" s="164"/>
    </row>
    <row r="4060" spans="4:4" x14ac:dyDescent="0.2">
      <c r="D4060" s="164"/>
    </row>
    <row r="4061" spans="4:4" x14ac:dyDescent="0.2">
      <c r="D4061" s="164"/>
    </row>
    <row r="4062" spans="4:4" x14ac:dyDescent="0.2">
      <c r="D4062" s="164"/>
    </row>
    <row r="4063" spans="4:4" x14ac:dyDescent="0.2">
      <c r="D4063" s="164"/>
    </row>
    <row r="4064" spans="4:4" x14ac:dyDescent="0.2">
      <c r="D4064" s="164"/>
    </row>
    <row r="4065" spans="4:4" x14ac:dyDescent="0.2">
      <c r="D4065" s="164"/>
    </row>
    <row r="4066" spans="4:4" x14ac:dyDescent="0.2">
      <c r="D4066" s="164"/>
    </row>
    <row r="4067" spans="4:4" x14ac:dyDescent="0.2">
      <c r="D4067" s="164"/>
    </row>
    <row r="4068" spans="4:4" x14ac:dyDescent="0.2">
      <c r="D4068" s="164"/>
    </row>
    <row r="4069" spans="4:4" x14ac:dyDescent="0.2">
      <c r="D4069" s="164"/>
    </row>
    <row r="4070" spans="4:4" x14ac:dyDescent="0.2">
      <c r="D4070" s="164"/>
    </row>
    <row r="4071" spans="4:4" x14ac:dyDescent="0.2">
      <c r="D4071" s="164"/>
    </row>
    <row r="4072" spans="4:4" x14ac:dyDescent="0.2">
      <c r="D4072" s="164"/>
    </row>
    <row r="4073" spans="4:4" x14ac:dyDescent="0.2">
      <c r="D4073" s="164"/>
    </row>
    <row r="4074" spans="4:4" x14ac:dyDescent="0.2">
      <c r="D4074" s="164"/>
    </row>
    <row r="4075" spans="4:4" x14ac:dyDescent="0.2">
      <c r="D4075" s="164"/>
    </row>
    <row r="4076" spans="4:4" x14ac:dyDescent="0.2">
      <c r="D4076" s="164"/>
    </row>
    <row r="4077" spans="4:4" x14ac:dyDescent="0.2">
      <c r="D4077" s="164"/>
    </row>
    <row r="4078" spans="4:4" x14ac:dyDescent="0.2">
      <c r="D4078" s="164"/>
    </row>
    <row r="4079" spans="4:4" x14ac:dyDescent="0.2">
      <c r="D4079" s="164"/>
    </row>
    <row r="4080" spans="4:4" x14ac:dyDescent="0.2">
      <c r="D4080" s="164"/>
    </row>
    <row r="4081" spans="4:4" x14ac:dyDescent="0.2">
      <c r="D4081" s="164"/>
    </row>
    <row r="4082" spans="4:4" x14ac:dyDescent="0.2">
      <c r="D4082" s="164"/>
    </row>
    <row r="4083" spans="4:4" x14ac:dyDescent="0.2">
      <c r="D4083" s="164"/>
    </row>
    <row r="4084" spans="4:4" x14ac:dyDescent="0.2">
      <c r="D4084" s="164"/>
    </row>
    <row r="4085" spans="4:4" x14ac:dyDescent="0.2">
      <c r="D4085" s="164"/>
    </row>
    <row r="4086" spans="4:4" x14ac:dyDescent="0.2">
      <c r="D4086" s="164"/>
    </row>
    <row r="4087" spans="4:4" x14ac:dyDescent="0.2">
      <c r="D4087" s="164"/>
    </row>
    <row r="4088" spans="4:4" x14ac:dyDescent="0.2">
      <c r="D4088" s="164"/>
    </row>
    <row r="4089" spans="4:4" x14ac:dyDescent="0.2">
      <c r="D4089" s="164"/>
    </row>
    <row r="4090" spans="4:4" x14ac:dyDescent="0.2">
      <c r="D4090" s="164"/>
    </row>
    <row r="4091" spans="4:4" x14ac:dyDescent="0.2">
      <c r="D4091" s="164"/>
    </row>
    <row r="4092" spans="4:4" x14ac:dyDescent="0.2">
      <c r="D4092" s="164"/>
    </row>
    <row r="4093" spans="4:4" x14ac:dyDescent="0.2">
      <c r="D4093" s="164"/>
    </row>
    <row r="4094" spans="4:4" x14ac:dyDescent="0.2">
      <c r="D4094" s="164"/>
    </row>
    <row r="4095" spans="4:4" x14ac:dyDescent="0.2">
      <c r="D4095" s="164"/>
    </row>
    <row r="4096" spans="4:4" x14ac:dyDescent="0.2">
      <c r="D4096" s="164"/>
    </row>
    <row r="4097" spans="4:4" x14ac:dyDescent="0.2">
      <c r="D4097" s="164"/>
    </row>
    <row r="4098" spans="4:4" x14ac:dyDescent="0.2">
      <c r="D4098" s="164"/>
    </row>
    <row r="4099" spans="4:4" x14ac:dyDescent="0.2">
      <c r="D4099" s="164"/>
    </row>
    <row r="4100" spans="4:4" x14ac:dyDescent="0.2">
      <c r="D4100" s="164"/>
    </row>
    <row r="4101" spans="4:4" x14ac:dyDescent="0.2">
      <c r="D4101" s="164"/>
    </row>
    <row r="4102" spans="4:4" x14ac:dyDescent="0.2">
      <c r="D4102" s="164"/>
    </row>
    <row r="4103" spans="4:4" x14ac:dyDescent="0.2">
      <c r="D4103" s="164"/>
    </row>
    <row r="4104" spans="4:4" x14ac:dyDescent="0.2">
      <c r="D4104" s="164"/>
    </row>
    <row r="4105" spans="4:4" x14ac:dyDescent="0.2">
      <c r="D4105" s="164"/>
    </row>
    <row r="4106" spans="4:4" x14ac:dyDescent="0.2">
      <c r="D4106" s="164"/>
    </row>
    <row r="4107" spans="4:4" x14ac:dyDescent="0.2">
      <c r="D4107" s="164"/>
    </row>
    <row r="4108" spans="4:4" x14ac:dyDescent="0.2">
      <c r="D4108" s="164"/>
    </row>
    <row r="4109" spans="4:4" x14ac:dyDescent="0.2">
      <c r="D4109" s="164"/>
    </row>
    <row r="4110" spans="4:4" x14ac:dyDescent="0.2">
      <c r="D4110" s="164"/>
    </row>
    <row r="4111" spans="4:4" x14ac:dyDescent="0.2">
      <c r="D4111" s="164"/>
    </row>
    <row r="4112" spans="4:4" x14ac:dyDescent="0.2">
      <c r="D4112" s="164"/>
    </row>
    <row r="4113" spans="4:4" x14ac:dyDescent="0.2">
      <c r="D4113" s="164"/>
    </row>
    <row r="4114" spans="4:4" x14ac:dyDescent="0.2">
      <c r="D4114" s="164"/>
    </row>
    <row r="4115" spans="4:4" x14ac:dyDescent="0.2">
      <c r="D4115" s="164"/>
    </row>
    <row r="4116" spans="4:4" x14ac:dyDescent="0.2">
      <c r="D4116" s="164"/>
    </row>
    <row r="4117" spans="4:4" x14ac:dyDescent="0.2">
      <c r="D4117" s="164"/>
    </row>
    <row r="4118" spans="4:4" x14ac:dyDescent="0.2">
      <c r="D4118" s="164"/>
    </row>
    <row r="4119" spans="4:4" x14ac:dyDescent="0.2">
      <c r="D4119" s="164"/>
    </row>
    <row r="4120" spans="4:4" x14ac:dyDescent="0.2">
      <c r="D4120" s="164"/>
    </row>
    <row r="4121" spans="4:4" x14ac:dyDescent="0.2">
      <c r="D4121" s="164"/>
    </row>
    <row r="4122" spans="4:4" x14ac:dyDescent="0.2">
      <c r="D4122" s="164"/>
    </row>
    <row r="4123" spans="4:4" x14ac:dyDescent="0.2">
      <c r="D4123" s="164"/>
    </row>
    <row r="4124" spans="4:4" x14ac:dyDescent="0.2">
      <c r="D4124" s="164"/>
    </row>
    <row r="4125" spans="4:4" x14ac:dyDescent="0.2">
      <c r="D4125" s="164"/>
    </row>
    <row r="4126" spans="4:4" x14ac:dyDescent="0.2">
      <c r="D4126" s="164"/>
    </row>
    <row r="4127" spans="4:4" x14ac:dyDescent="0.2">
      <c r="D4127" s="164"/>
    </row>
    <row r="4128" spans="4:4" x14ac:dyDescent="0.2">
      <c r="D4128" s="164"/>
    </row>
    <row r="4129" spans="4:4" x14ac:dyDescent="0.2">
      <c r="D4129" s="164"/>
    </row>
    <row r="4130" spans="4:4" x14ac:dyDescent="0.2">
      <c r="D4130" s="164"/>
    </row>
    <row r="4131" spans="4:4" x14ac:dyDescent="0.2">
      <c r="D4131" s="164"/>
    </row>
    <row r="4132" spans="4:4" x14ac:dyDescent="0.2">
      <c r="D4132" s="164"/>
    </row>
    <row r="4133" spans="4:4" x14ac:dyDescent="0.2">
      <c r="D4133" s="164"/>
    </row>
    <row r="4134" spans="4:4" x14ac:dyDescent="0.2">
      <c r="D4134" s="164"/>
    </row>
    <row r="4135" spans="4:4" x14ac:dyDescent="0.2">
      <c r="D4135" s="164"/>
    </row>
    <row r="4136" spans="4:4" x14ac:dyDescent="0.2">
      <c r="D4136" s="164"/>
    </row>
    <row r="4137" spans="4:4" x14ac:dyDescent="0.2">
      <c r="D4137" s="164"/>
    </row>
    <row r="4138" spans="4:4" x14ac:dyDescent="0.2">
      <c r="D4138" s="164"/>
    </row>
    <row r="4139" spans="4:4" x14ac:dyDescent="0.2">
      <c r="D4139" s="164"/>
    </row>
    <row r="4140" spans="4:4" x14ac:dyDescent="0.2">
      <c r="D4140" s="164"/>
    </row>
    <row r="4141" spans="4:4" x14ac:dyDescent="0.2">
      <c r="D4141" s="164"/>
    </row>
    <row r="4142" spans="4:4" x14ac:dyDescent="0.2">
      <c r="D4142" s="164"/>
    </row>
    <row r="4143" spans="4:4" x14ac:dyDescent="0.2">
      <c r="D4143" s="164"/>
    </row>
    <row r="4144" spans="4:4" x14ac:dyDescent="0.2">
      <c r="D4144" s="164"/>
    </row>
    <row r="4145" spans="4:4" x14ac:dyDescent="0.2">
      <c r="D4145" s="164"/>
    </row>
    <row r="4146" spans="4:4" x14ac:dyDescent="0.2">
      <c r="D4146" s="164"/>
    </row>
    <row r="4147" spans="4:4" x14ac:dyDescent="0.2">
      <c r="D4147" s="164"/>
    </row>
    <row r="4148" spans="4:4" x14ac:dyDescent="0.2">
      <c r="D4148" s="164"/>
    </row>
    <row r="4149" spans="4:4" x14ac:dyDescent="0.2">
      <c r="D4149" s="164"/>
    </row>
    <row r="4150" spans="4:4" x14ac:dyDescent="0.2">
      <c r="D4150" s="164"/>
    </row>
    <row r="4151" spans="4:4" x14ac:dyDescent="0.2">
      <c r="D4151" s="164"/>
    </row>
    <row r="4152" spans="4:4" x14ac:dyDescent="0.2">
      <c r="D4152" s="164"/>
    </row>
    <row r="4153" spans="4:4" x14ac:dyDescent="0.2">
      <c r="D4153" s="164"/>
    </row>
    <row r="4154" spans="4:4" x14ac:dyDescent="0.2">
      <c r="D4154" s="164"/>
    </row>
    <row r="4155" spans="4:4" x14ac:dyDescent="0.2">
      <c r="D4155" s="164"/>
    </row>
    <row r="4156" spans="4:4" x14ac:dyDescent="0.2">
      <c r="D4156" s="164"/>
    </row>
    <row r="4157" spans="4:4" x14ac:dyDescent="0.2">
      <c r="D4157" s="164"/>
    </row>
    <row r="4158" spans="4:4" x14ac:dyDescent="0.2">
      <c r="D4158" s="164"/>
    </row>
    <row r="4159" spans="4:4" x14ac:dyDescent="0.2">
      <c r="D4159" s="164"/>
    </row>
    <row r="4160" spans="4:4" x14ac:dyDescent="0.2">
      <c r="D4160" s="164"/>
    </row>
    <row r="4161" spans="4:4" x14ac:dyDescent="0.2">
      <c r="D4161" s="164"/>
    </row>
    <row r="4162" spans="4:4" x14ac:dyDescent="0.2">
      <c r="D4162" s="164"/>
    </row>
    <row r="4163" spans="4:4" x14ac:dyDescent="0.2">
      <c r="D4163" s="164"/>
    </row>
    <row r="4164" spans="4:4" x14ac:dyDescent="0.2">
      <c r="D4164" s="164"/>
    </row>
    <row r="4165" spans="4:4" x14ac:dyDescent="0.2">
      <c r="D4165" s="164"/>
    </row>
    <row r="4166" spans="4:4" x14ac:dyDescent="0.2">
      <c r="D4166" s="164"/>
    </row>
    <row r="4167" spans="4:4" x14ac:dyDescent="0.2">
      <c r="D4167" s="164"/>
    </row>
    <row r="4168" spans="4:4" x14ac:dyDescent="0.2">
      <c r="D4168" s="164"/>
    </row>
    <row r="4169" spans="4:4" x14ac:dyDescent="0.2">
      <c r="D4169" s="164"/>
    </row>
    <row r="4170" spans="4:4" x14ac:dyDescent="0.2">
      <c r="D4170" s="164"/>
    </row>
    <row r="4171" spans="4:4" x14ac:dyDescent="0.2">
      <c r="D4171" s="164"/>
    </row>
    <row r="4172" spans="4:4" x14ac:dyDescent="0.2">
      <c r="D4172" s="164"/>
    </row>
    <row r="4173" spans="4:4" x14ac:dyDescent="0.2">
      <c r="D4173" s="164"/>
    </row>
    <row r="4174" spans="4:4" x14ac:dyDescent="0.2">
      <c r="D4174" s="164"/>
    </row>
    <row r="4175" spans="4:4" x14ac:dyDescent="0.2">
      <c r="D4175" s="164"/>
    </row>
    <row r="4176" spans="4:4" x14ac:dyDescent="0.2">
      <c r="D4176" s="164"/>
    </row>
    <row r="4177" spans="4:4" x14ac:dyDescent="0.2">
      <c r="D4177" s="164"/>
    </row>
    <row r="4178" spans="4:4" x14ac:dyDescent="0.2">
      <c r="D4178" s="164"/>
    </row>
    <row r="4179" spans="4:4" x14ac:dyDescent="0.2">
      <c r="D4179" s="164"/>
    </row>
    <row r="4180" spans="4:4" x14ac:dyDescent="0.2">
      <c r="D4180" s="164"/>
    </row>
    <row r="4181" spans="4:4" x14ac:dyDescent="0.2">
      <c r="D4181" s="164"/>
    </row>
    <row r="4182" spans="4:4" x14ac:dyDescent="0.2">
      <c r="D4182" s="164"/>
    </row>
    <row r="4183" spans="4:4" x14ac:dyDescent="0.2">
      <c r="D4183" s="164"/>
    </row>
    <row r="4184" spans="4:4" x14ac:dyDescent="0.2">
      <c r="D4184" s="164"/>
    </row>
    <row r="4185" spans="4:4" x14ac:dyDescent="0.2">
      <c r="D4185" s="164"/>
    </row>
    <row r="4186" spans="4:4" x14ac:dyDescent="0.2">
      <c r="D4186" s="164"/>
    </row>
    <row r="4187" spans="4:4" x14ac:dyDescent="0.2">
      <c r="D4187" s="164"/>
    </row>
    <row r="4188" spans="4:4" x14ac:dyDescent="0.2">
      <c r="D4188" s="164"/>
    </row>
    <row r="4189" spans="4:4" x14ac:dyDescent="0.2">
      <c r="D4189" s="164"/>
    </row>
    <row r="4190" spans="4:4" x14ac:dyDescent="0.2">
      <c r="D4190" s="164"/>
    </row>
    <row r="4191" spans="4:4" x14ac:dyDescent="0.2">
      <c r="D4191" s="164"/>
    </row>
    <row r="4192" spans="4:4" x14ac:dyDescent="0.2">
      <c r="D4192" s="164"/>
    </row>
    <row r="4193" spans="4:4" x14ac:dyDescent="0.2">
      <c r="D4193" s="164"/>
    </row>
    <row r="4194" spans="4:4" x14ac:dyDescent="0.2">
      <c r="D4194" s="164"/>
    </row>
    <row r="4195" spans="4:4" x14ac:dyDescent="0.2">
      <c r="D4195" s="164"/>
    </row>
    <row r="4196" spans="4:4" x14ac:dyDescent="0.2">
      <c r="D4196" s="164"/>
    </row>
    <row r="4197" spans="4:4" x14ac:dyDescent="0.2">
      <c r="D4197" s="164"/>
    </row>
    <row r="4198" spans="4:4" x14ac:dyDescent="0.2">
      <c r="D4198" s="164"/>
    </row>
    <row r="4199" spans="4:4" x14ac:dyDescent="0.2">
      <c r="D4199" s="164"/>
    </row>
    <row r="4200" spans="4:4" x14ac:dyDescent="0.2">
      <c r="D4200" s="164"/>
    </row>
    <row r="4201" spans="4:4" x14ac:dyDescent="0.2">
      <c r="D4201" s="164"/>
    </row>
    <row r="4202" spans="4:4" x14ac:dyDescent="0.2">
      <c r="D4202" s="164"/>
    </row>
    <row r="4203" spans="4:4" x14ac:dyDescent="0.2">
      <c r="D4203" s="164"/>
    </row>
    <row r="4204" spans="4:4" x14ac:dyDescent="0.2">
      <c r="D4204" s="164"/>
    </row>
    <row r="4205" spans="4:4" x14ac:dyDescent="0.2">
      <c r="D4205" s="164"/>
    </row>
    <row r="4206" spans="4:4" x14ac:dyDescent="0.2">
      <c r="D4206" s="164"/>
    </row>
    <row r="4207" spans="4:4" x14ac:dyDescent="0.2">
      <c r="D4207" s="164"/>
    </row>
    <row r="4208" spans="4:4" x14ac:dyDescent="0.2">
      <c r="D4208" s="164"/>
    </row>
    <row r="4209" spans="4:4" x14ac:dyDescent="0.2">
      <c r="D4209" s="164"/>
    </row>
    <row r="4210" spans="4:4" x14ac:dyDescent="0.2">
      <c r="D4210" s="164"/>
    </row>
    <row r="4211" spans="4:4" x14ac:dyDescent="0.2">
      <c r="D4211" s="164"/>
    </row>
    <row r="4212" spans="4:4" x14ac:dyDescent="0.2">
      <c r="D4212" s="164"/>
    </row>
    <row r="4213" spans="4:4" x14ac:dyDescent="0.2">
      <c r="D4213" s="164"/>
    </row>
    <row r="4214" spans="4:4" x14ac:dyDescent="0.2">
      <c r="D4214" s="164"/>
    </row>
    <row r="4215" spans="4:4" x14ac:dyDescent="0.2">
      <c r="D4215" s="164"/>
    </row>
    <row r="4216" spans="4:4" x14ac:dyDescent="0.2">
      <c r="D4216" s="164"/>
    </row>
    <row r="4217" spans="4:4" x14ac:dyDescent="0.2">
      <c r="D4217" s="164"/>
    </row>
    <row r="4218" spans="4:4" x14ac:dyDescent="0.2">
      <c r="D4218" s="164"/>
    </row>
    <row r="4219" spans="4:4" x14ac:dyDescent="0.2">
      <c r="D4219" s="164"/>
    </row>
    <row r="4220" spans="4:4" x14ac:dyDescent="0.2">
      <c r="D4220" s="164"/>
    </row>
    <row r="4221" spans="4:4" x14ac:dyDescent="0.2">
      <c r="D4221" s="164"/>
    </row>
    <row r="4222" spans="4:4" x14ac:dyDescent="0.2">
      <c r="D4222" s="164"/>
    </row>
    <row r="4223" spans="4:4" x14ac:dyDescent="0.2">
      <c r="D4223" s="164"/>
    </row>
    <row r="4224" spans="4:4" x14ac:dyDescent="0.2">
      <c r="D4224" s="164"/>
    </row>
    <row r="4225" spans="4:4" x14ac:dyDescent="0.2">
      <c r="D4225" s="164"/>
    </row>
    <row r="4226" spans="4:4" x14ac:dyDescent="0.2">
      <c r="D4226" s="164"/>
    </row>
    <row r="4227" spans="4:4" x14ac:dyDescent="0.2">
      <c r="D4227" s="164"/>
    </row>
    <row r="4228" spans="4:4" x14ac:dyDescent="0.2">
      <c r="D4228" s="164"/>
    </row>
    <row r="4229" spans="4:4" x14ac:dyDescent="0.2">
      <c r="D4229" s="164"/>
    </row>
    <row r="4230" spans="4:4" x14ac:dyDescent="0.2">
      <c r="D4230" s="164"/>
    </row>
    <row r="4231" spans="4:4" x14ac:dyDescent="0.2">
      <c r="D4231" s="164"/>
    </row>
    <row r="4232" spans="4:4" x14ac:dyDescent="0.2">
      <c r="D4232" s="164"/>
    </row>
    <row r="4233" spans="4:4" x14ac:dyDescent="0.2">
      <c r="D4233" s="164"/>
    </row>
    <row r="4234" spans="4:4" x14ac:dyDescent="0.2">
      <c r="D4234" s="164"/>
    </row>
    <row r="4235" spans="4:4" x14ac:dyDescent="0.2">
      <c r="D4235" s="164"/>
    </row>
    <row r="4236" spans="4:4" x14ac:dyDescent="0.2">
      <c r="D4236" s="164"/>
    </row>
    <row r="4237" spans="4:4" x14ac:dyDescent="0.2">
      <c r="D4237" s="164"/>
    </row>
    <row r="4238" spans="4:4" x14ac:dyDescent="0.2">
      <c r="D4238" s="164"/>
    </row>
    <row r="4239" spans="4:4" x14ac:dyDescent="0.2">
      <c r="D4239" s="164"/>
    </row>
    <row r="4240" spans="4:4" x14ac:dyDescent="0.2">
      <c r="D4240" s="164"/>
    </row>
    <row r="4241" spans="4:4" x14ac:dyDescent="0.2">
      <c r="D4241" s="164"/>
    </row>
    <row r="4242" spans="4:4" x14ac:dyDescent="0.2">
      <c r="D4242" s="164"/>
    </row>
    <row r="4243" spans="4:4" x14ac:dyDescent="0.2">
      <c r="D4243" s="164"/>
    </row>
    <row r="4244" spans="4:4" x14ac:dyDescent="0.2">
      <c r="D4244" s="164"/>
    </row>
    <row r="4245" spans="4:4" x14ac:dyDescent="0.2">
      <c r="D4245" s="164"/>
    </row>
    <row r="4246" spans="4:4" x14ac:dyDescent="0.2">
      <c r="D4246" s="164"/>
    </row>
    <row r="4247" spans="4:4" x14ac:dyDescent="0.2">
      <c r="D4247" s="164"/>
    </row>
    <row r="4248" spans="4:4" x14ac:dyDescent="0.2">
      <c r="D4248" s="164"/>
    </row>
    <row r="4249" spans="4:4" x14ac:dyDescent="0.2">
      <c r="D4249" s="164"/>
    </row>
    <row r="4250" spans="4:4" x14ac:dyDescent="0.2">
      <c r="D4250" s="164"/>
    </row>
    <row r="4251" spans="4:4" x14ac:dyDescent="0.2">
      <c r="D4251" s="164"/>
    </row>
    <row r="4252" spans="4:4" x14ac:dyDescent="0.2">
      <c r="D4252" s="164"/>
    </row>
    <row r="4253" spans="4:4" x14ac:dyDescent="0.2">
      <c r="D4253" s="164"/>
    </row>
    <row r="4254" spans="4:4" x14ac:dyDescent="0.2">
      <c r="D4254" s="164"/>
    </row>
    <row r="4255" spans="4:4" x14ac:dyDescent="0.2">
      <c r="D4255" s="164"/>
    </row>
    <row r="4256" spans="4:4" x14ac:dyDescent="0.2">
      <c r="D4256" s="164"/>
    </row>
    <row r="4257" spans="4:4" x14ac:dyDescent="0.2">
      <c r="D4257" s="164"/>
    </row>
    <row r="4258" spans="4:4" x14ac:dyDescent="0.2">
      <c r="D4258" s="164"/>
    </row>
    <row r="4259" spans="4:4" x14ac:dyDescent="0.2">
      <c r="D4259" s="164"/>
    </row>
    <row r="4260" spans="4:4" x14ac:dyDescent="0.2">
      <c r="D4260" s="164"/>
    </row>
    <row r="4261" spans="4:4" x14ac:dyDescent="0.2">
      <c r="D4261" s="164"/>
    </row>
    <row r="4262" spans="4:4" x14ac:dyDescent="0.2">
      <c r="D4262" s="164"/>
    </row>
    <row r="4263" spans="4:4" x14ac:dyDescent="0.2">
      <c r="D4263" s="164"/>
    </row>
    <row r="4264" spans="4:4" x14ac:dyDescent="0.2">
      <c r="D4264" s="164"/>
    </row>
    <row r="4265" spans="4:4" x14ac:dyDescent="0.2">
      <c r="D4265" s="164"/>
    </row>
    <row r="4266" spans="4:4" x14ac:dyDescent="0.2">
      <c r="D4266" s="164"/>
    </row>
    <row r="4267" spans="4:4" x14ac:dyDescent="0.2">
      <c r="D4267" s="164"/>
    </row>
    <row r="4268" spans="4:4" x14ac:dyDescent="0.2">
      <c r="D4268" s="164"/>
    </row>
    <row r="4269" spans="4:4" x14ac:dyDescent="0.2">
      <c r="D4269" s="164"/>
    </row>
    <row r="4270" spans="4:4" x14ac:dyDescent="0.2">
      <c r="D4270" s="164"/>
    </row>
    <row r="4271" spans="4:4" x14ac:dyDescent="0.2">
      <c r="D4271" s="164"/>
    </row>
    <row r="4272" spans="4:4" x14ac:dyDescent="0.2">
      <c r="D4272" s="164"/>
    </row>
    <row r="4273" spans="4:4" x14ac:dyDescent="0.2">
      <c r="D4273" s="164"/>
    </row>
    <row r="4274" spans="4:4" x14ac:dyDescent="0.2">
      <c r="D4274" s="164"/>
    </row>
    <row r="4275" spans="4:4" x14ac:dyDescent="0.2">
      <c r="D4275" s="164"/>
    </row>
    <row r="4276" spans="4:4" x14ac:dyDescent="0.2">
      <c r="D4276" s="164"/>
    </row>
    <row r="4277" spans="4:4" x14ac:dyDescent="0.2">
      <c r="D4277" s="164"/>
    </row>
    <row r="4278" spans="4:4" x14ac:dyDescent="0.2">
      <c r="D4278" s="164"/>
    </row>
    <row r="4279" spans="4:4" x14ac:dyDescent="0.2">
      <c r="D4279" s="164"/>
    </row>
    <row r="4280" spans="4:4" x14ac:dyDescent="0.2">
      <c r="D4280" s="164"/>
    </row>
    <row r="4281" spans="4:4" x14ac:dyDescent="0.2">
      <c r="D4281" s="164"/>
    </row>
    <row r="4282" spans="4:4" x14ac:dyDescent="0.2">
      <c r="D4282" s="164"/>
    </row>
    <row r="4283" spans="4:4" x14ac:dyDescent="0.2">
      <c r="D4283" s="164"/>
    </row>
    <row r="4284" spans="4:4" x14ac:dyDescent="0.2">
      <c r="D4284" s="164"/>
    </row>
    <row r="4285" spans="4:4" x14ac:dyDescent="0.2">
      <c r="D4285" s="164"/>
    </row>
    <row r="4286" spans="4:4" x14ac:dyDescent="0.2">
      <c r="D4286" s="164"/>
    </row>
    <row r="4287" spans="4:4" x14ac:dyDescent="0.2">
      <c r="D4287" s="164"/>
    </row>
    <row r="4288" spans="4:4" x14ac:dyDescent="0.2">
      <c r="D4288" s="164"/>
    </row>
    <row r="4289" spans="4:4" x14ac:dyDescent="0.2">
      <c r="D4289" s="164"/>
    </row>
    <row r="4290" spans="4:4" x14ac:dyDescent="0.2">
      <c r="D4290" s="164"/>
    </row>
    <row r="4291" spans="4:4" x14ac:dyDescent="0.2">
      <c r="D4291" s="164"/>
    </row>
    <row r="4292" spans="4:4" x14ac:dyDescent="0.2">
      <c r="D4292" s="164"/>
    </row>
    <row r="4293" spans="4:4" x14ac:dyDescent="0.2">
      <c r="D4293" s="164"/>
    </row>
    <row r="4294" spans="4:4" x14ac:dyDescent="0.2">
      <c r="D4294" s="164"/>
    </row>
    <row r="4295" spans="4:4" x14ac:dyDescent="0.2">
      <c r="D4295" s="164"/>
    </row>
    <row r="4296" spans="4:4" x14ac:dyDescent="0.2">
      <c r="D4296" s="164"/>
    </row>
    <row r="4297" spans="4:4" x14ac:dyDescent="0.2">
      <c r="D4297" s="164"/>
    </row>
    <row r="4298" spans="4:4" x14ac:dyDescent="0.2">
      <c r="D4298" s="164"/>
    </row>
    <row r="4299" spans="4:4" x14ac:dyDescent="0.2">
      <c r="D4299" s="164"/>
    </row>
    <row r="4300" spans="4:4" x14ac:dyDescent="0.2">
      <c r="D4300" s="164"/>
    </row>
    <row r="4301" spans="4:4" x14ac:dyDescent="0.2">
      <c r="D4301" s="164"/>
    </row>
    <row r="4302" spans="4:4" x14ac:dyDescent="0.2">
      <c r="D4302" s="164"/>
    </row>
    <row r="4303" spans="4:4" x14ac:dyDescent="0.2">
      <c r="D4303" s="164"/>
    </row>
    <row r="4304" spans="4:4" x14ac:dyDescent="0.2">
      <c r="D4304" s="164"/>
    </row>
    <row r="4305" spans="4:4" x14ac:dyDescent="0.2">
      <c r="D4305" s="164"/>
    </row>
    <row r="4306" spans="4:4" x14ac:dyDescent="0.2">
      <c r="D4306" s="164"/>
    </row>
    <row r="4307" spans="4:4" x14ac:dyDescent="0.2">
      <c r="D4307" s="164"/>
    </row>
    <row r="4308" spans="4:4" x14ac:dyDescent="0.2">
      <c r="D4308" s="164"/>
    </row>
    <row r="4309" spans="4:4" x14ac:dyDescent="0.2">
      <c r="D4309" s="164"/>
    </row>
    <row r="4310" spans="4:4" x14ac:dyDescent="0.2">
      <c r="D4310" s="164"/>
    </row>
    <row r="4311" spans="4:4" x14ac:dyDescent="0.2">
      <c r="D4311" s="164"/>
    </row>
    <row r="4312" spans="4:4" x14ac:dyDescent="0.2">
      <c r="D4312" s="164"/>
    </row>
    <row r="4313" spans="4:4" x14ac:dyDescent="0.2">
      <c r="D4313" s="164"/>
    </row>
    <row r="4314" spans="4:4" x14ac:dyDescent="0.2">
      <c r="D4314" s="164"/>
    </row>
    <row r="4315" spans="4:4" x14ac:dyDescent="0.2">
      <c r="D4315" s="164"/>
    </row>
    <row r="4316" spans="4:4" x14ac:dyDescent="0.2">
      <c r="D4316" s="164"/>
    </row>
    <row r="4317" spans="4:4" x14ac:dyDescent="0.2">
      <c r="D4317" s="164"/>
    </row>
    <row r="4318" spans="4:4" x14ac:dyDescent="0.2">
      <c r="D4318" s="164"/>
    </row>
    <row r="4319" spans="4:4" x14ac:dyDescent="0.2">
      <c r="D4319" s="164"/>
    </row>
    <row r="4320" spans="4:4" x14ac:dyDescent="0.2">
      <c r="D4320" s="164"/>
    </row>
    <row r="4321" spans="4:4" x14ac:dyDescent="0.2">
      <c r="D4321" s="164"/>
    </row>
    <row r="4322" spans="4:4" x14ac:dyDescent="0.2">
      <c r="D4322" s="164"/>
    </row>
    <row r="4323" spans="4:4" x14ac:dyDescent="0.2">
      <c r="D4323" s="164"/>
    </row>
    <row r="4324" spans="4:4" x14ac:dyDescent="0.2">
      <c r="D4324" s="164"/>
    </row>
    <row r="4325" spans="4:4" x14ac:dyDescent="0.2">
      <c r="D4325" s="164"/>
    </row>
    <row r="4326" spans="4:4" x14ac:dyDescent="0.2">
      <c r="D4326" s="164"/>
    </row>
    <row r="4327" spans="4:4" x14ac:dyDescent="0.2">
      <c r="D4327" s="164"/>
    </row>
    <row r="4328" spans="4:4" x14ac:dyDescent="0.2">
      <c r="D4328" s="164"/>
    </row>
    <row r="4329" spans="4:4" x14ac:dyDescent="0.2">
      <c r="D4329" s="164"/>
    </row>
    <row r="4330" spans="4:4" x14ac:dyDescent="0.2">
      <c r="D4330" s="164"/>
    </row>
    <row r="4331" spans="4:4" x14ac:dyDescent="0.2">
      <c r="D4331" s="164"/>
    </row>
    <row r="4332" spans="4:4" x14ac:dyDescent="0.2">
      <c r="D4332" s="164"/>
    </row>
    <row r="4333" spans="4:4" x14ac:dyDescent="0.2">
      <c r="D4333" s="164"/>
    </row>
    <row r="4334" spans="4:4" x14ac:dyDescent="0.2">
      <c r="D4334" s="164"/>
    </row>
    <row r="4335" spans="4:4" x14ac:dyDescent="0.2">
      <c r="D4335" s="164"/>
    </row>
    <row r="4336" spans="4:4" x14ac:dyDescent="0.2">
      <c r="D4336" s="164"/>
    </row>
    <row r="4337" spans="4:4" x14ac:dyDescent="0.2">
      <c r="D4337" s="164"/>
    </row>
    <row r="4338" spans="4:4" x14ac:dyDescent="0.2">
      <c r="D4338" s="164"/>
    </row>
    <row r="4339" spans="4:4" x14ac:dyDescent="0.2">
      <c r="D4339" s="164"/>
    </row>
    <row r="4340" spans="4:4" x14ac:dyDescent="0.2">
      <c r="D4340" s="164"/>
    </row>
    <row r="4341" spans="4:4" x14ac:dyDescent="0.2">
      <c r="D4341" s="164"/>
    </row>
    <row r="4342" spans="4:4" x14ac:dyDescent="0.2">
      <c r="D4342" s="164"/>
    </row>
    <row r="4343" spans="4:4" x14ac:dyDescent="0.2">
      <c r="D4343" s="164"/>
    </row>
    <row r="4344" spans="4:4" x14ac:dyDescent="0.2">
      <c r="D4344" s="164"/>
    </row>
    <row r="4345" spans="4:4" x14ac:dyDescent="0.2">
      <c r="D4345" s="164"/>
    </row>
    <row r="4346" spans="4:4" x14ac:dyDescent="0.2">
      <c r="D4346" s="164"/>
    </row>
    <row r="4347" spans="4:4" x14ac:dyDescent="0.2">
      <c r="D4347" s="164"/>
    </row>
    <row r="4348" spans="4:4" x14ac:dyDescent="0.2">
      <c r="D4348" s="164"/>
    </row>
    <row r="4349" spans="4:4" x14ac:dyDescent="0.2">
      <c r="D4349" s="164"/>
    </row>
    <row r="4350" spans="4:4" x14ac:dyDescent="0.2">
      <c r="D4350" s="164"/>
    </row>
    <row r="4351" spans="4:4" x14ac:dyDescent="0.2">
      <c r="D4351" s="164"/>
    </row>
    <row r="4352" spans="4:4" x14ac:dyDescent="0.2">
      <c r="D4352" s="164"/>
    </row>
    <row r="4353" spans="4:4" x14ac:dyDescent="0.2">
      <c r="D4353" s="164"/>
    </row>
    <row r="4354" spans="4:4" x14ac:dyDescent="0.2">
      <c r="D4354" s="164"/>
    </row>
    <row r="4355" spans="4:4" x14ac:dyDescent="0.2">
      <c r="D4355" s="164"/>
    </row>
    <row r="4356" spans="4:4" x14ac:dyDescent="0.2">
      <c r="D4356" s="164"/>
    </row>
    <row r="4357" spans="4:4" x14ac:dyDescent="0.2">
      <c r="D4357" s="164"/>
    </row>
    <row r="4358" spans="4:4" x14ac:dyDescent="0.2">
      <c r="D4358" s="164"/>
    </row>
    <row r="4359" spans="4:4" x14ac:dyDescent="0.2">
      <c r="D4359" s="164"/>
    </row>
    <row r="4360" spans="4:4" x14ac:dyDescent="0.2">
      <c r="D4360" s="164"/>
    </row>
    <row r="4361" spans="4:4" x14ac:dyDescent="0.2">
      <c r="D4361" s="164"/>
    </row>
    <row r="4362" spans="4:4" x14ac:dyDescent="0.2">
      <c r="D4362" s="164"/>
    </row>
    <row r="4363" spans="4:4" x14ac:dyDescent="0.2">
      <c r="D4363" s="164"/>
    </row>
    <row r="4364" spans="4:4" x14ac:dyDescent="0.2">
      <c r="D4364" s="164"/>
    </row>
    <row r="4365" spans="4:4" x14ac:dyDescent="0.2">
      <c r="D4365" s="164"/>
    </row>
    <row r="4366" spans="4:4" x14ac:dyDescent="0.2">
      <c r="D4366" s="164"/>
    </row>
    <row r="4367" spans="4:4" x14ac:dyDescent="0.2">
      <c r="D4367" s="164"/>
    </row>
    <row r="4368" spans="4:4" x14ac:dyDescent="0.2">
      <c r="D4368" s="164"/>
    </row>
    <row r="4369" spans="4:4" x14ac:dyDescent="0.2">
      <c r="D4369" s="164"/>
    </row>
    <row r="4370" spans="4:4" x14ac:dyDescent="0.2">
      <c r="D4370" s="164"/>
    </row>
    <row r="4371" spans="4:4" x14ac:dyDescent="0.2">
      <c r="D4371" s="164"/>
    </row>
    <row r="4372" spans="4:4" x14ac:dyDescent="0.2">
      <c r="D4372" s="164"/>
    </row>
    <row r="4373" spans="4:4" x14ac:dyDescent="0.2">
      <c r="D4373" s="164"/>
    </row>
    <row r="4374" spans="4:4" x14ac:dyDescent="0.2">
      <c r="D4374" s="164"/>
    </row>
    <row r="4375" spans="4:4" x14ac:dyDescent="0.2">
      <c r="D4375" s="164"/>
    </row>
    <row r="4376" spans="4:4" x14ac:dyDescent="0.2">
      <c r="D4376" s="164"/>
    </row>
    <row r="4377" spans="4:4" x14ac:dyDescent="0.2">
      <c r="D4377" s="164"/>
    </row>
    <row r="4378" spans="4:4" x14ac:dyDescent="0.2">
      <c r="D4378" s="164"/>
    </row>
    <row r="4379" spans="4:4" x14ac:dyDescent="0.2">
      <c r="D4379" s="164"/>
    </row>
    <row r="4380" spans="4:4" x14ac:dyDescent="0.2">
      <c r="D4380" s="164"/>
    </row>
    <row r="4381" spans="4:4" x14ac:dyDescent="0.2">
      <c r="D4381" s="164"/>
    </row>
    <row r="4382" spans="4:4" x14ac:dyDescent="0.2">
      <c r="D4382" s="164"/>
    </row>
    <row r="4383" spans="4:4" x14ac:dyDescent="0.2">
      <c r="D4383" s="164"/>
    </row>
    <row r="4384" spans="4:4" x14ac:dyDescent="0.2">
      <c r="D4384" s="164"/>
    </row>
    <row r="4385" spans="4:4" x14ac:dyDescent="0.2">
      <c r="D4385" s="164"/>
    </row>
    <row r="4386" spans="4:4" x14ac:dyDescent="0.2">
      <c r="D4386" s="164"/>
    </row>
    <row r="4387" spans="4:4" x14ac:dyDescent="0.2">
      <c r="D4387" s="164"/>
    </row>
    <row r="4388" spans="4:4" x14ac:dyDescent="0.2">
      <c r="D4388" s="164"/>
    </row>
    <row r="4389" spans="4:4" x14ac:dyDescent="0.2">
      <c r="D4389" s="164"/>
    </row>
    <row r="4390" spans="4:4" x14ac:dyDescent="0.2">
      <c r="D4390" s="164"/>
    </row>
    <row r="4391" spans="4:4" x14ac:dyDescent="0.2">
      <c r="D4391" s="164"/>
    </row>
    <row r="4392" spans="4:4" x14ac:dyDescent="0.2">
      <c r="D4392" s="164"/>
    </row>
    <row r="4393" spans="4:4" x14ac:dyDescent="0.2">
      <c r="D4393" s="164"/>
    </row>
    <row r="4394" spans="4:4" x14ac:dyDescent="0.2">
      <c r="D4394" s="164"/>
    </row>
    <row r="4395" spans="4:4" x14ac:dyDescent="0.2">
      <c r="D4395" s="164"/>
    </row>
    <row r="4396" spans="4:4" x14ac:dyDescent="0.2">
      <c r="D4396" s="164"/>
    </row>
    <row r="4397" spans="4:4" x14ac:dyDescent="0.2">
      <c r="D4397" s="164"/>
    </row>
    <row r="4398" spans="4:4" x14ac:dyDescent="0.2">
      <c r="D4398" s="164"/>
    </row>
    <row r="4399" spans="4:4" x14ac:dyDescent="0.2">
      <c r="D4399" s="164"/>
    </row>
    <row r="4400" spans="4:4" x14ac:dyDescent="0.2">
      <c r="D4400" s="164"/>
    </row>
    <row r="4401" spans="4:4" x14ac:dyDescent="0.2">
      <c r="D4401" s="164"/>
    </row>
    <row r="4402" spans="4:4" x14ac:dyDescent="0.2">
      <c r="D4402" s="164"/>
    </row>
    <row r="4403" spans="4:4" x14ac:dyDescent="0.2">
      <c r="D4403" s="164"/>
    </row>
    <row r="4404" spans="4:4" x14ac:dyDescent="0.2">
      <c r="D4404" s="164"/>
    </row>
    <row r="4405" spans="4:4" x14ac:dyDescent="0.2">
      <c r="D4405" s="164"/>
    </row>
    <row r="4406" spans="4:4" x14ac:dyDescent="0.2">
      <c r="D4406" s="164"/>
    </row>
    <row r="4407" spans="4:4" x14ac:dyDescent="0.2">
      <c r="D4407" s="164"/>
    </row>
    <row r="4408" spans="4:4" x14ac:dyDescent="0.2">
      <c r="D4408" s="164"/>
    </row>
    <row r="4409" spans="4:4" x14ac:dyDescent="0.2">
      <c r="D4409" s="164"/>
    </row>
    <row r="4410" spans="4:4" x14ac:dyDescent="0.2">
      <c r="D4410" s="164"/>
    </row>
    <row r="4411" spans="4:4" x14ac:dyDescent="0.2">
      <c r="D4411" s="164"/>
    </row>
    <row r="4412" spans="4:4" x14ac:dyDescent="0.2">
      <c r="D4412" s="164"/>
    </row>
    <row r="4413" spans="4:4" x14ac:dyDescent="0.2">
      <c r="D4413" s="164"/>
    </row>
    <row r="4414" spans="4:4" x14ac:dyDescent="0.2">
      <c r="D4414" s="164"/>
    </row>
    <row r="4415" spans="4:4" x14ac:dyDescent="0.2">
      <c r="D4415" s="164"/>
    </row>
    <row r="4416" spans="4:4" x14ac:dyDescent="0.2">
      <c r="D4416" s="164"/>
    </row>
    <row r="4417" spans="4:4" x14ac:dyDescent="0.2">
      <c r="D4417" s="164"/>
    </row>
    <row r="4418" spans="4:4" x14ac:dyDescent="0.2">
      <c r="D4418" s="164"/>
    </row>
    <row r="4419" spans="4:4" x14ac:dyDescent="0.2">
      <c r="D4419" s="164"/>
    </row>
    <row r="4420" spans="4:4" x14ac:dyDescent="0.2">
      <c r="D4420" s="164"/>
    </row>
    <row r="4421" spans="4:4" x14ac:dyDescent="0.2">
      <c r="D4421" s="164"/>
    </row>
    <row r="4422" spans="4:4" x14ac:dyDescent="0.2">
      <c r="D4422" s="164"/>
    </row>
    <row r="4423" spans="4:4" x14ac:dyDescent="0.2">
      <c r="D4423" s="164"/>
    </row>
    <row r="4424" spans="4:4" x14ac:dyDescent="0.2">
      <c r="D4424" s="164"/>
    </row>
    <row r="4425" spans="4:4" x14ac:dyDescent="0.2">
      <c r="D4425" s="164"/>
    </row>
    <row r="4426" spans="4:4" x14ac:dyDescent="0.2">
      <c r="D4426" s="164"/>
    </row>
    <row r="4427" spans="4:4" x14ac:dyDescent="0.2">
      <c r="D4427" s="164"/>
    </row>
    <row r="4428" spans="4:4" x14ac:dyDescent="0.2">
      <c r="D4428" s="164"/>
    </row>
    <row r="4429" spans="4:4" x14ac:dyDescent="0.2">
      <c r="D4429" s="164"/>
    </row>
    <row r="4430" spans="4:4" x14ac:dyDescent="0.2">
      <c r="D4430" s="164"/>
    </row>
    <row r="4431" spans="4:4" x14ac:dyDescent="0.2">
      <c r="D4431" s="164"/>
    </row>
    <row r="4432" spans="4:4" x14ac:dyDescent="0.2">
      <c r="D4432" s="164"/>
    </row>
    <row r="4433" spans="4:4" x14ac:dyDescent="0.2">
      <c r="D4433" s="164"/>
    </row>
    <row r="4434" spans="4:4" x14ac:dyDescent="0.2">
      <c r="D4434" s="164"/>
    </row>
    <row r="4435" spans="4:4" x14ac:dyDescent="0.2">
      <c r="D4435" s="164"/>
    </row>
    <row r="4436" spans="4:4" x14ac:dyDescent="0.2">
      <c r="D4436" s="164"/>
    </row>
    <row r="4437" spans="4:4" x14ac:dyDescent="0.2">
      <c r="D4437" s="164"/>
    </row>
    <row r="4438" spans="4:4" x14ac:dyDescent="0.2">
      <c r="D4438" s="164"/>
    </row>
    <row r="4439" spans="4:4" x14ac:dyDescent="0.2">
      <c r="D4439" s="164"/>
    </row>
    <row r="4440" spans="4:4" x14ac:dyDescent="0.2">
      <c r="D4440" s="164"/>
    </row>
    <row r="4441" spans="4:4" x14ac:dyDescent="0.2">
      <c r="D4441" s="164"/>
    </row>
    <row r="4442" spans="4:4" x14ac:dyDescent="0.2">
      <c r="D4442" s="164"/>
    </row>
    <row r="4443" spans="4:4" x14ac:dyDescent="0.2">
      <c r="D4443" s="164"/>
    </row>
    <row r="4444" spans="4:4" x14ac:dyDescent="0.2">
      <c r="D4444" s="164"/>
    </row>
    <row r="4445" spans="4:4" x14ac:dyDescent="0.2">
      <c r="D4445" s="164"/>
    </row>
    <row r="4446" spans="4:4" x14ac:dyDescent="0.2">
      <c r="D4446" s="164"/>
    </row>
    <row r="4447" spans="4:4" x14ac:dyDescent="0.2">
      <c r="D4447" s="164"/>
    </row>
    <row r="4448" spans="4:4" x14ac:dyDescent="0.2">
      <c r="D4448" s="164"/>
    </row>
    <row r="4449" spans="4:4" x14ac:dyDescent="0.2">
      <c r="D4449" s="164"/>
    </row>
    <row r="4450" spans="4:4" x14ac:dyDescent="0.2">
      <c r="D4450" s="164"/>
    </row>
    <row r="4451" spans="4:4" x14ac:dyDescent="0.2">
      <c r="D4451" s="164"/>
    </row>
    <row r="4452" spans="4:4" x14ac:dyDescent="0.2">
      <c r="D4452" s="164"/>
    </row>
    <row r="4453" spans="4:4" x14ac:dyDescent="0.2">
      <c r="D4453" s="164"/>
    </row>
    <row r="4454" spans="4:4" x14ac:dyDescent="0.2">
      <c r="D4454" s="164"/>
    </row>
    <row r="4455" spans="4:4" x14ac:dyDescent="0.2">
      <c r="D4455" s="164"/>
    </row>
    <row r="4456" spans="4:4" x14ac:dyDescent="0.2">
      <c r="D4456" s="164"/>
    </row>
    <row r="4457" spans="4:4" x14ac:dyDescent="0.2">
      <c r="D4457" s="164"/>
    </row>
    <row r="4458" spans="4:4" x14ac:dyDescent="0.2">
      <c r="D4458" s="164"/>
    </row>
    <row r="4459" spans="4:4" x14ac:dyDescent="0.2">
      <c r="D4459" s="164"/>
    </row>
    <row r="4460" spans="4:4" x14ac:dyDescent="0.2">
      <c r="D4460" s="164"/>
    </row>
    <row r="4461" spans="4:4" x14ac:dyDescent="0.2">
      <c r="D4461" s="164"/>
    </row>
    <row r="4462" spans="4:4" x14ac:dyDescent="0.2">
      <c r="D4462" s="164"/>
    </row>
    <row r="4463" spans="4:4" x14ac:dyDescent="0.2">
      <c r="D4463" s="164"/>
    </row>
    <row r="4464" spans="4:4" x14ac:dyDescent="0.2">
      <c r="D4464" s="164"/>
    </row>
    <row r="4465" spans="4:4" x14ac:dyDescent="0.2">
      <c r="D4465" s="164"/>
    </row>
    <row r="4466" spans="4:4" x14ac:dyDescent="0.2">
      <c r="D4466" s="164"/>
    </row>
    <row r="4467" spans="4:4" x14ac:dyDescent="0.2">
      <c r="D4467" s="164"/>
    </row>
    <row r="4468" spans="4:4" x14ac:dyDescent="0.2">
      <c r="D4468" s="164"/>
    </row>
    <row r="4469" spans="4:4" x14ac:dyDescent="0.2">
      <c r="D4469" s="164"/>
    </row>
    <row r="4470" spans="4:4" x14ac:dyDescent="0.2">
      <c r="D4470" s="164"/>
    </row>
    <row r="4471" spans="4:4" x14ac:dyDescent="0.2">
      <c r="D4471" s="164"/>
    </row>
    <row r="4472" spans="4:4" x14ac:dyDescent="0.2">
      <c r="D4472" s="164"/>
    </row>
    <row r="4473" spans="4:4" x14ac:dyDescent="0.2">
      <c r="D4473" s="164"/>
    </row>
    <row r="4474" spans="4:4" x14ac:dyDescent="0.2">
      <c r="D4474" s="164"/>
    </row>
    <row r="4475" spans="4:4" x14ac:dyDescent="0.2">
      <c r="D4475" s="164"/>
    </row>
    <row r="4476" spans="4:4" x14ac:dyDescent="0.2">
      <c r="D4476" s="164"/>
    </row>
    <row r="4477" spans="4:4" x14ac:dyDescent="0.2">
      <c r="D4477" s="164"/>
    </row>
    <row r="4478" spans="4:4" x14ac:dyDescent="0.2">
      <c r="D4478" s="164"/>
    </row>
    <row r="4479" spans="4:4" x14ac:dyDescent="0.2">
      <c r="D4479" s="164"/>
    </row>
    <row r="4480" spans="4:4" x14ac:dyDescent="0.2">
      <c r="D4480" s="164"/>
    </row>
    <row r="4481" spans="4:4" x14ac:dyDescent="0.2">
      <c r="D4481" s="164"/>
    </row>
    <row r="4482" spans="4:4" x14ac:dyDescent="0.2">
      <c r="D4482" s="164"/>
    </row>
    <row r="4483" spans="4:4" x14ac:dyDescent="0.2">
      <c r="D4483" s="164"/>
    </row>
    <row r="4484" spans="4:4" x14ac:dyDescent="0.2">
      <c r="D4484" s="164"/>
    </row>
    <row r="4485" spans="4:4" x14ac:dyDescent="0.2">
      <c r="D4485" s="164"/>
    </row>
    <row r="4486" spans="4:4" x14ac:dyDescent="0.2">
      <c r="D4486" s="164"/>
    </row>
    <row r="4487" spans="4:4" x14ac:dyDescent="0.2">
      <c r="D4487" s="164"/>
    </row>
    <row r="4488" spans="4:4" x14ac:dyDescent="0.2">
      <c r="D4488" s="164"/>
    </row>
    <row r="4489" spans="4:4" x14ac:dyDescent="0.2">
      <c r="D4489" s="164"/>
    </row>
    <row r="4490" spans="4:4" x14ac:dyDescent="0.2">
      <c r="D4490" s="164"/>
    </row>
    <row r="4491" spans="4:4" x14ac:dyDescent="0.2">
      <c r="D4491" s="164"/>
    </row>
    <row r="4492" spans="4:4" x14ac:dyDescent="0.2">
      <c r="D4492" s="164"/>
    </row>
    <row r="4493" spans="4:4" x14ac:dyDescent="0.2">
      <c r="D4493" s="164"/>
    </row>
    <row r="4494" spans="4:4" x14ac:dyDescent="0.2">
      <c r="D4494" s="164"/>
    </row>
    <row r="4495" spans="4:4" x14ac:dyDescent="0.2">
      <c r="D4495" s="164"/>
    </row>
    <row r="4496" spans="4:4" x14ac:dyDescent="0.2">
      <c r="D4496" s="164"/>
    </row>
    <row r="4497" spans="4:4" x14ac:dyDescent="0.2">
      <c r="D4497" s="164"/>
    </row>
    <row r="4498" spans="4:4" x14ac:dyDescent="0.2">
      <c r="D4498" s="164"/>
    </row>
    <row r="4499" spans="4:4" x14ac:dyDescent="0.2">
      <c r="D4499" s="164"/>
    </row>
    <row r="4500" spans="4:4" x14ac:dyDescent="0.2">
      <c r="D4500" s="164"/>
    </row>
    <row r="4501" spans="4:4" x14ac:dyDescent="0.2">
      <c r="D4501" s="164"/>
    </row>
    <row r="4502" spans="4:4" x14ac:dyDescent="0.2">
      <c r="D4502" s="164"/>
    </row>
    <row r="4503" spans="4:4" x14ac:dyDescent="0.2">
      <c r="D4503" s="164"/>
    </row>
    <row r="4504" spans="4:4" x14ac:dyDescent="0.2">
      <c r="D4504" s="164"/>
    </row>
    <row r="4505" spans="4:4" x14ac:dyDescent="0.2">
      <c r="D4505" s="164"/>
    </row>
    <row r="4506" spans="4:4" x14ac:dyDescent="0.2">
      <c r="D4506" s="164"/>
    </row>
    <row r="4507" spans="4:4" x14ac:dyDescent="0.2">
      <c r="D4507" s="164"/>
    </row>
    <row r="4508" spans="4:4" x14ac:dyDescent="0.2">
      <c r="D4508" s="164"/>
    </row>
    <row r="4509" spans="4:4" x14ac:dyDescent="0.2">
      <c r="D4509" s="164"/>
    </row>
    <row r="4510" spans="4:4" x14ac:dyDescent="0.2">
      <c r="D4510" s="164"/>
    </row>
    <row r="4511" spans="4:4" x14ac:dyDescent="0.2">
      <c r="D4511" s="164"/>
    </row>
    <row r="4512" spans="4:4" x14ac:dyDescent="0.2">
      <c r="D4512" s="164"/>
    </row>
    <row r="4513" spans="4:4" x14ac:dyDescent="0.2">
      <c r="D4513" s="164"/>
    </row>
    <row r="4514" spans="4:4" x14ac:dyDescent="0.2">
      <c r="D4514" s="164"/>
    </row>
    <row r="4515" spans="4:4" x14ac:dyDescent="0.2">
      <c r="D4515" s="164"/>
    </row>
    <row r="4516" spans="4:4" x14ac:dyDescent="0.2">
      <c r="D4516" s="164"/>
    </row>
    <row r="4517" spans="4:4" x14ac:dyDescent="0.2">
      <c r="D4517" s="164"/>
    </row>
    <row r="4518" spans="4:4" x14ac:dyDescent="0.2">
      <c r="D4518" s="164"/>
    </row>
    <row r="4519" spans="4:4" x14ac:dyDescent="0.2">
      <c r="D4519" s="164"/>
    </row>
    <row r="4520" spans="4:4" x14ac:dyDescent="0.2">
      <c r="D4520" s="164"/>
    </row>
    <row r="4521" spans="4:4" x14ac:dyDescent="0.2">
      <c r="D4521" s="164"/>
    </row>
    <row r="4522" spans="4:4" x14ac:dyDescent="0.2">
      <c r="D4522" s="164"/>
    </row>
    <row r="4523" spans="4:4" x14ac:dyDescent="0.2">
      <c r="D4523" s="164"/>
    </row>
    <row r="4524" spans="4:4" x14ac:dyDescent="0.2">
      <c r="D4524" s="164"/>
    </row>
    <row r="4525" spans="4:4" x14ac:dyDescent="0.2">
      <c r="D4525" s="164"/>
    </row>
    <row r="4526" spans="4:4" x14ac:dyDescent="0.2">
      <c r="D4526" s="164"/>
    </row>
    <row r="4527" spans="4:4" x14ac:dyDescent="0.2">
      <c r="D4527" s="164"/>
    </row>
    <row r="4528" spans="4:4" x14ac:dyDescent="0.2">
      <c r="D4528" s="164"/>
    </row>
    <row r="4529" spans="4:4" x14ac:dyDescent="0.2">
      <c r="D4529" s="164"/>
    </row>
    <row r="4530" spans="4:4" x14ac:dyDescent="0.2">
      <c r="D4530" s="164"/>
    </row>
    <row r="4531" spans="4:4" x14ac:dyDescent="0.2">
      <c r="D4531" s="164"/>
    </row>
    <row r="4532" spans="4:4" x14ac:dyDescent="0.2">
      <c r="D4532" s="164"/>
    </row>
    <row r="4533" spans="4:4" x14ac:dyDescent="0.2">
      <c r="D4533" s="164"/>
    </row>
    <row r="4534" spans="4:4" x14ac:dyDescent="0.2">
      <c r="D4534" s="164"/>
    </row>
    <row r="4535" spans="4:4" x14ac:dyDescent="0.2">
      <c r="D4535" s="164"/>
    </row>
    <row r="4536" spans="4:4" x14ac:dyDescent="0.2">
      <c r="D4536" s="164"/>
    </row>
    <row r="4537" spans="4:4" x14ac:dyDescent="0.2">
      <c r="D4537" s="164"/>
    </row>
    <row r="4538" spans="4:4" x14ac:dyDescent="0.2">
      <c r="D4538" s="164"/>
    </row>
    <row r="4539" spans="4:4" x14ac:dyDescent="0.2">
      <c r="D4539" s="164"/>
    </row>
    <row r="4540" spans="4:4" x14ac:dyDescent="0.2">
      <c r="D4540" s="164"/>
    </row>
    <row r="4541" spans="4:4" x14ac:dyDescent="0.2">
      <c r="D4541" s="164"/>
    </row>
    <row r="4542" spans="4:4" x14ac:dyDescent="0.2">
      <c r="D4542" s="164"/>
    </row>
    <row r="4543" spans="4:4" x14ac:dyDescent="0.2">
      <c r="D4543" s="164"/>
    </row>
    <row r="4544" spans="4:4" x14ac:dyDescent="0.2">
      <c r="D4544" s="164"/>
    </row>
    <row r="4545" spans="4:4" x14ac:dyDescent="0.2">
      <c r="D4545" s="164"/>
    </row>
    <row r="4546" spans="4:4" x14ac:dyDescent="0.2">
      <c r="D4546" s="164"/>
    </row>
    <row r="4547" spans="4:4" x14ac:dyDescent="0.2">
      <c r="D4547" s="164"/>
    </row>
    <row r="4548" spans="4:4" x14ac:dyDescent="0.2">
      <c r="D4548" s="164"/>
    </row>
    <row r="4549" spans="4:4" x14ac:dyDescent="0.2">
      <c r="D4549" s="164"/>
    </row>
    <row r="4550" spans="4:4" x14ac:dyDescent="0.2">
      <c r="D4550" s="164"/>
    </row>
    <row r="4551" spans="4:4" x14ac:dyDescent="0.2">
      <c r="D4551" s="164"/>
    </row>
    <row r="4552" spans="4:4" x14ac:dyDescent="0.2">
      <c r="D4552" s="164"/>
    </row>
    <row r="4553" spans="4:4" x14ac:dyDescent="0.2">
      <c r="D4553" s="164"/>
    </row>
    <row r="4554" spans="4:4" x14ac:dyDescent="0.2">
      <c r="D4554" s="164"/>
    </row>
    <row r="4555" spans="4:4" x14ac:dyDescent="0.2">
      <c r="D4555" s="164"/>
    </row>
    <row r="4556" spans="4:4" x14ac:dyDescent="0.2">
      <c r="D4556" s="164"/>
    </row>
    <row r="4557" spans="4:4" x14ac:dyDescent="0.2">
      <c r="D4557" s="164"/>
    </row>
    <row r="4558" spans="4:4" x14ac:dyDescent="0.2">
      <c r="D4558" s="164"/>
    </row>
    <row r="4559" spans="4:4" x14ac:dyDescent="0.2">
      <c r="D4559" s="164"/>
    </row>
    <row r="4560" spans="4:4" x14ac:dyDescent="0.2">
      <c r="D4560" s="164"/>
    </row>
    <row r="4561" spans="4:4" x14ac:dyDescent="0.2">
      <c r="D4561" s="164"/>
    </row>
    <row r="4562" spans="4:4" x14ac:dyDescent="0.2">
      <c r="D4562" s="164"/>
    </row>
    <row r="4563" spans="4:4" x14ac:dyDescent="0.2">
      <c r="D4563" s="164"/>
    </row>
    <row r="4564" spans="4:4" x14ac:dyDescent="0.2">
      <c r="D4564" s="164"/>
    </row>
    <row r="4565" spans="4:4" x14ac:dyDescent="0.2">
      <c r="D4565" s="164"/>
    </row>
    <row r="4566" spans="4:4" x14ac:dyDescent="0.2">
      <c r="D4566" s="164"/>
    </row>
    <row r="4567" spans="4:4" x14ac:dyDescent="0.2">
      <c r="D4567" s="164"/>
    </row>
    <row r="4568" spans="4:4" x14ac:dyDescent="0.2">
      <c r="D4568" s="164"/>
    </row>
    <row r="4569" spans="4:4" x14ac:dyDescent="0.2">
      <c r="D4569" s="164"/>
    </row>
    <row r="4570" spans="4:4" x14ac:dyDescent="0.2">
      <c r="D4570" s="164"/>
    </row>
    <row r="4571" spans="4:4" x14ac:dyDescent="0.2">
      <c r="D4571" s="164"/>
    </row>
    <row r="4572" spans="4:4" x14ac:dyDescent="0.2">
      <c r="D4572" s="164"/>
    </row>
    <row r="4573" spans="4:4" x14ac:dyDescent="0.2">
      <c r="D4573" s="164"/>
    </row>
    <row r="4574" spans="4:4" x14ac:dyDescent="0.2">
      <c r="D4574" s="164"/>
    </row>
    <row r="4575" spans="4:4" x14ac:dyDescent="0.2">
      <c r="D4575" s="164"/>
    </row>
    <row r="4576" spans="4:4" x14ac:dyDescent="0.2">
      <c r="D4576" s="164"/>
    </row>
    <row r="4577" spans="4:4" x14ac:dyDescent="0.2">
      <c r="D4577" s="164"/>
    </row>
    <row r="4578" spans="4:4" x14ac:dyDescent="0.2">
      <c r="D4578" s="164"/>
    </row>
    <row r="4579" spans="4:4" x14ac:dyDescent="0.2">
      <c r="D4579" s="164"/>
    </row>
    <row r="4580" spans="4:4" x14ac:dyDescent="0.2">
      <c r="D4580" s="164"/>
    </row>
    <row r="4581" spans="4:4" x14ac:dyDescent="0.2">
      <c r="D4581" s="164"/>
    </row>
    <row r="4582" spans="4:4" x14ac:dyDescent="0.2">
      <c r="D4582" s="164"/>
    </row>
    <row r="4583" spans="4:4" x14ac:dyDescent="0.2">
      <c r="D4583" s="164"/>
    </row>
    <row r="4584" spans="4:4" x14ac:dyDescent="0.2">
      <c r="D4584" s="164"/>
    </row>
    <row r="4585" spans="4:4" x14ac:dyDescent="0.2">
      <c r="D4585" s="164"/>
    </row>
    <row r="4586" spans="4:4" x14ac:dyDescent="0.2">
      <c r="D4586" s="164"/>
    </row>
    <row r="4587" spans="4:4" x14ac:dyDescent="0.2">
      <c r="D4587" s="164"/>
    </row>
    <row r="4588" spans="4:4" x14ac:dyDescent="0.2">
      <c r="D4588" s="164"/>
    </row>
    <row r="4589" spans="4:4" x14ac:dyDescent="0.2">
      <c r="D4589" s="164"/>
    </row>
    <row r="4590" spans="4:4" x14ac:dyDescent="0.2">
      <c r="D4590" s="164"/>
    </row>
    <row r="4591" spans="4:4" x14ac:dyDescent="0.2">
      <c r="D4591" s="164"/>
    </row>
    <row r="4592" spans="4:4" x14ac:dyDescent="0.2">
      <c r="D4592" s="164"/>
    </row>
    <row r="4593" spans="4:4" x14ac:dyDescent="0.2">
      <c r="D4593" s="164"/>
    </row>
    <row r="4594" spans="4:4" x14ac:dyDescent="0.2">
      <c r="D4594" s="164"/>
    </row>
    <row r="4595" spans="4:4" x14ac:dyDescent="0.2">
      <c r="D4595" s="164"/>
    </row>
    <row r="4596" spans="4:4" x14ac:dyDescent="0.2">
      <c r="D4596" s="164"/>
    </row>
    <row r="4597" spans="4:4" x14ac:dyDescent="0.2">
      <c r="D4597" s="164"/>
    </row>
    <row r="4598" spans="4:4" x14ac:dyDescent="0.2">
      <c r="D4598" s="164"/>
    </row>
    <row r="4599" spans="4:4" x14ac:dyDescent="0.2">
      <c r="D4599" s="164"/>
    </row>
    <row r="4600" spans="4:4" x14ac:dyDescent="0.2">
      <c r="D4600" s="164"/>
    </row>
    <row r="4601" spans="4:4" x14ac:dyDescent="0.2">
      <c r="D4601" s="164"/>
    </row>
    <row r="4602" spans="4:4" x14ac:dyDescent="0.2">
      <c r="D4602" s="164"/>
    </row>
    <row r="4603" spans="4:4" x14ac:dyDescent="0.2">
      <c r="D4603" s="164"/>
    </row>
    <row r="4604" spans="4:4" x14ac:dyDescent="0.2">
      <c r="D4604" s="164"/>
    </row>
    <row r="4605" spans="4:4" x14ac:dyDescent="0.2">
      <c r="D4605" s="164"/>
    </row>
    <row r="4606" spans="4:4" x14ac:dyDescent="0.2">
      <c r="D4606" s="164"/>
    </row>
    <row r="4607" spans="4:4" x14ac:dyDescent="0.2">
      <c r="D4607" s="164"/>
    </row>
    <row r="4608" spans="4:4" x14ac:dyDescent="0.2">
      <c r="D4608" s="164"/>
    </row>
    <row r="4609" spans="4:4" x14ac:dyDescent="0.2">
      <c r="D4609" s="164"/>
    </row>
    <row r="4610" spans="4:4" x14ac:dyDescent="0.2">
      <c r="D4610" s="164"/>
    </row>
    <row r="4611" spans="4:4" x14ac:dyDescent="0.2">
      <c r="D4611" s="164"/>
    </row>
    <row r="4612" spans="4:4" x14ac:dyDescent="0.2">
      <c r="D4612" s="164"/>
    </row>
    <row r="4613" spans="4:4" x14ac:dyDescent="0.2">
      <c r="D4613" s="164"/>
    </row>
    <row r="4614" spans="4:4" x14ac:dyDescent="0.2">
      <c r="D4614" s="164"/>
    </row>
    <row r="4615" spans="4:4" x14ac:dyDescent="0.2">
      <c r="D4615" s="164"/>
    </row>
    <row r="4616" spans="4:4" x14ac:dyDescent="0.2">
      <c r="D4616" s="164"/>
    </row>
    <row r="4617" spans="4:4" x14ac:dyDescent="0.2">
      <c r="D4617" s="164"/>
    </row>
    <row r="4618" spans="4:4" x14ac:dyDescent="0.2">
      <c r="D4618" s="164"/>
    </row>
    <row r="4619" spans="4:4" x14ac:dyDescent="0.2">
      <c r="D4619" s="164"/>
    </row>
    <row r="4620" spans="4:4" x14ac:dyDescent="0.2">
      <c r="D4620" s="164"/>
    </row>
    <row r="4621" spans="4:4" x14ac:dyDescent="0.2">
      <c r="D4621" s="164"/>
    </row>
    <row r="4622" spans="4:4" x14ac:dyDescent="0.2">
      <c r="D4622" s="164"/>
    </row>
    <row r="4623" spans="4:4" x14ac:dyDescent="0.2">
      <c r="D4623" s="164"/>
    </row>
    <row r="4624" spans="4:4" x14ac:dyDescent="0.2">
      <c r="D4624" s="164"/>
    </row>
    <row r="4625" spans="4:4" x14ac:dyDescent="0.2">
      <c r="D4625" s="164"/>
    </row>
    <row r="4626" spans="4:4" x14ac:dyDescent="0.2">
      <c r="D4626" s="164"/>
    </row>
    <row r="4627" spans="4:4" x14ac:dyDescent="0.2">
      <c r="D4627" s="164"/>
    </row>
    <row r="4628" spans="4:4" x14ac:dyDescent="0.2">
      <c r="D4628" s="164"/>
    </row>
    <row r="4629" spans="4:4" x14ac:dyDescent="0.2">
      <c r="D4629" s="164"/>
    </row>
    <row r="4630" spans="4:4" x14ac:dyDescent="0.2">
      <c r="D4630" s="164"/>
    </row>
    <row r="4631" spans="4:4" x14ac:dyDescent="0.2">
      <c r="D4631" s="164"/>
    </row>
    <row r="4632" spans="4:4" x14ac:dyDescent="0.2">
      <c r="D4632" s="164"/>
    </row>
    <row r="4633" spans="4:4" x14ac:dyDescent="0.2">
      <c r="D4633" s="164"/>
    </row>
    <row r="4634" spans="4:4" x14ac:dyDescent="0.2">
      <c r="D4634" s="164"/>
    </row>
    <row r="4635" spans="4:4" x14ac:dyDescent="0.2">
      <c r="D4635" s="164"/>
    </row>
    <row r="4636" spans="4:4" x14ac:dyDescent="0.2">
      <c r="D4636" s="164"/>
    </row>
    <row r="4637" spans="4:4" x14ac:dyDescent="0.2">
      <c r="D4637" s="164"/>
    </row>
    <row r="4638" spans="4:4" x14ac:dyDescent="0.2">
      <c r="D4638" s="164"/>
    </row>
    <row r="4639" spans="4:4" x14ac:dyDescent="0.2">
      <c r="D4639" s="164"/>
    </row>
    <row r="4640" spans="4:4" x14ac:dyDescent="0.2">
      <c r="D4640" s="164"/>
    </row>
    <row r="4641" spans="4:4" x14ac:dyDescent="0.2">
      <c r="D4641" s="164"/>
    </row>
    <row r="4642" spans="4:4" x14ac:dyDescent="0.2">
      <c r="D4642" s="164"/>
    </row>
    <row r="4643" spans="4:4" x14ac:dyDescent="0.2">
      <c r="D4643" s="164"/>
    </row>
    <row r="4644" spans="4:4" x14ac:dyDescent="0.2">
      <c r="D4644" s="164"/>
    </row>
    <row r="4645" spans="4:4" x14ac:dyDescent="0.2">
      <c r="D4645" s="164"/>
    </row>
    <row r="4646" spans="4:4" x14ac:dyDescent="0.2">
      <c r="D4646" s="164"/>
    </row>
    <row r="4647" spans="4:4" x14ac:dyDescent="0.2">
      <c r="D4647" s="164"/>
    </row>
    <row r="4648" spans="4:4" x14ac:dyDescent="0.2">
      <c r="D4648" s="164"/>
    </row>
    <row r="4649" spans="4:4" x14ac:dyDescent="0.2">
      <c r="D4649" s="164"/>
    </row>
    <row r="4650" spans="4:4" x14ac:dyDescent="0.2">
      <c r="D4650" s="164"/>
    </row>
    <row r="4651" spans="4:4" x14ac:dyDescent="0.2">
      <c r="D4651" s="164"/>
    </row>
    <row r="4652" spans="4:4" x14ac:dyDescent="0.2">
      <c r="D4652" s="164"/>
    </row>
    <row r="4653" spans="4:4" x14ac:dyDescent="0.2">
      <c r="D4653" s="164"/>
    </row>
    <row r="4654" spans="4:4" x14ac:dyDescent="0.2">
      <c r="D4654" s="164"/>
    </row>
    <row r="4655" spans="4:4" x14ac:dyDescent="0.2">
      <c r="D4655" s="164"/>
    </row>
    <row r="4656" spans="4:4" x14ac:dyDescent="0.2">
      <c r="D4656" s="164"/>
    </row>
    <row r="4657" spans="4:4" x14ac:dyDescent="0.2">
      <c r="D4657" s="164"/>
    </row>
    <row r="4658" spans="4:4" x14ac:dyDescent="0.2">
      <c r="D4658" s="164"/>
    </row>
    <row r="4659" spans="4:4" x14ac:dyDescent="0.2">
      <c r="D4659" s="164"/>
    </row>
    <row r="4660" spans="4:4" x14ac:dyDescent="0.2">
      <c r="D4660" s="164"/>
    </row>
    <row r="4661" spans="4:4" x14ac:dyDescent="0.2">
      <c r="D4661" s="164"/>
    </row>
    <row r="4662" spans="4:4" x14ac:dyDescent="0.2">
      <c r="D4662" s="164"/>
    </row>
    <row r="4663" spans="4:4" x14ac:dyDescent="0.2">
      <c r="D4663" s="164"/>
    </row>
    <row r="4664" spans="4:4" x14ac:dyDescent="0.2">
      <c r="D4664" s="164"/>
    </row>
    <row r="4665" spans="4:4" x14ac:dyDescent="0.2">
      <c r="D4665" s="164"/>
    </row>
    <row r="4666" spans="4:4" x14ac:dyDescent="0.2">
      <c r="D4666" s="164"/>
    </row>
    <row r="4667" spans="4:4" x14ac:dyDescent="0.2">
      <c r="D4667" s="164"/>
    </row>
    <row r="4668" spans="4:4" x14ac:dyDescent="0.2">
      <c r="D4668" s="164"/>
    </row>
    <row r="4669" spans="4:4" x14ac:dyDescent="0.2">
      <c r="D4669" s="164"/>
    </row>
    <row r="4670" spans="4:4" x14ac:dyDescent="0.2">
      <c r="D4670" s="164"/>
    </row>
    <row r="4671" spans="4:4" x14ac:dyDescent="0.2">
      <c r="D4671" s="164"/>
    </row>
    <row r="4672" spans="4:4" x14ac:dyDescent="0.2">
      <c r="D4672" s="164"/>
    </row>
    <row r="4673" spans="4:4" x14ac:dyDescent="0.2">
      <c r="D4673" s="164"/>
    </row>
    <row r="4674" spans="4:4" x14ac:dyDescent="0.2">
      <c r="D4674" s="164"/>
    </row>
    <row r="4675" spans="4:4" x14ac:dyDescent="0.2">
      <c r="D4675" s="164"/>
    </row>
    <row r="4676" spans="4:4" x14ac:dyDescent="0.2">
      <c r="D4676" s="164"/>
    </row>
    <row r="4677" spans="4:4" x14ac:dyDescent="0.2">
      <c r="D4677" s="164"/>
    </row>
    <row r="4678" spans="4:4" x14ac:dyDescent="0.2">
      <c r="D4678" s="164"/>
    </row>
    <row r="4679" spans="4:4" x14ac:dyDescent="0.2">
      <c r="D4679" s="164"/>
    </row>
    <row r="4680" spans="4:4" x14ac:dyDescent="0.2">
      <c r="D4680" s="164"/>
    </row>
    <row r="4681" spans="4:4" x14ac:dyDescent="0.2">
      <c r="D4681" s="164"/>
    </row>
    <row r="4682" spans="4:4" x14ac:dyDescent="0.2">
      <c r="D4682" s="164"/>
    </row>
    <row r="4683" spans="4:4" x14ac:dyDescent="0.2">
      <c r="D4683" s="164"/>
    </row>
    <row r="4684" spans="4:4" x14ac:dyDescent="0.2">
      <c r="D4684" s="164"/>
    </row>
    <row r="4685" spans="4:4" x14ac:dyDescent="0.2">
      <c r="D4685" s="164"/>
    </row>
    <row r="4686" spans="4:4" x14ac:dyDescent="0.2">
      <c r="D4686" s="164"/>
    </row>
    <row r="4687" spans="4:4" x14ac:dyDescent="0.2">
      <c r="D4687" s="164"/>
    </row>
    <row r="4688" spans="4:4" x14ac:dyDescent="0.2">
      <c r="D4688" s="164"/>
    </row>
    <row r="4689" spans="4:4" x14ac:dyDescent="0.2">
      <c r="D4689" s="164"/>
    </row>
    <row r="4690" spans="4:4" x14ac:dyDescent="0.2">
      <c r="D4690" s="164"/>
    </row>
    <row r="4691" spans="4:4" x14ac:dyDescent="0.2">
      <c r="D4691" s="164"/>
    </row>
    <row r="4692" spans="4:4" x14ac:dyDescent="0.2">
      <c r="D4692" s="164"/>
    </row>
    <row r="4693" spans="4:4" x14ac:dyDescent="0.2">
      <c r="D4693" s="164"/>
    </row>
    <row r="4694" spans="4:4" x14ac:dyDescent="0.2">
      <c r="D4694" s="164"/>
    </row>
    <row r="4695" spans="4:4" x14ac:dyDescent="0.2">
      <c r="D4695" s="164"/>
    </row>
    <row r="4696" spans="4:4" x14ac:dyDescent="0.2">
      <c r="D4696" s="164"/>
    </row>
    <row r="4697" spans="4:4" x14ac:dyDescent="0.2">
      <c r="D4697" s="164"/>
    </row>
    <row r="4698" spans="4:4" x14ac:dyDescent="0.2">
      <c r="D4698" s="164"/>
    </row>
    <row r="4699" spans="4:4" x14ac:dyDescent="0.2">
      <c r="D4699" s="164"/>
    </row>
    <row r="4700" spans="4:4" x14ac:dyDescent="0.2">
      <c r="D4700" s="164"/>
    </row>
    <row r="4701" spans="4:4" x14ac:dyDescent="0.2">
      <c r="D4701" s="164"/>
    </row>
    <row r="4702" spans="4:4" x14ac:dyDescent="0.2">
      <c r="D4702" s="164"/>
    </row>
    <row r="4703" spans="4:4" x14ac:dyDescent="0.2">
      <c r="D4703" s="164"/>
    </row>
    <row r="4704" spans="4:4" x14ac:dyDescent="0.2">
      <c r="D4704" s="164"/>
    </row>
    <row r="4705" spans="4:4" x14ac:dyDescent="0.2">
      <c r="D4705" s="164"/>
    </row>
    <row r="4706" spans="4:4" x14ac:dyDescent="0.2">
      <c r="D4706" s="164"/>
    </row>
    <row r="4707" spans="4:4" x14ac:dyDescent="0.2">
      <c r="D4707" s="164"/>
    </row>
    <row r="4708" spans="4:4" x14ac:dyDescent="0.2">
      <c r="D4708" s="164"/>
    </row>
    <row r="4709" spans="4:4" x14ac:dyDescent="0.2">
      <c r="D4709" s="164"/>
    </row>
    <row r="4710" spans="4:4" x14ac:dyDescent="0.2">
      <c r="D4710" s="164"/>
    </row>
    <row r="4711" spans="4:4" x14ac:dyDescent="0.2">
      <c r="D4711" s="164"/>
    </row>
    <row r="4712" spans="4:4" x14ac:dyDescent="0.2">
      <c r="D4712" s="164"/>
    </row>
    <row r="4713" spans="4:4" x14ac:dyDescent="0.2">
      <c r="D4713" s="164"/>
    </row>
    <row r="4714" spans="4:4" x14ac:dyDescent="0.2">
      <c r="D4714" s="164"/>
    </row>
    <row r="4715" spans="4:4" x14ac:dyDescent="0.2">
      <c r="D4715" s="164"/>
    </row>
    <row r="4716" spans="4:4" x14ac:dyDescent="0.2">
      <c r="D4716" s="164"/>
    </row>
    <row r="4717" spans="4:4" x14ac:dyDescent="0.2">
      <c r="D4717" s="164"/>
    </row>
    <row r="4718" spans="4:4" x14ac:dyDescent="0.2">
      <c r="D4718" s="164"/>
    </row>
    <row r="4719" spans="4:4" x14ac:dyDescent="0.2">
      <c r="D4719" s="164"/>
    </row>
    <row r="4720" spans="4:4" x14ac:dyDescent="0.2">
      <c r="D4720" s="164"/>
    </row>
    <row r="4721" spans="4:4" x14ac:dyDescent="0.2">
      <c r="D4721" s="164"/>
    </row>
    <row r="4722" spans="4:4" x14ac:dyDescent="0.2">
      <c r="D4722" s="164"/>
    </row>
    <row r="4723" spans="4:4" x14ac:dyDescent="0.2">
      <c r="D4723" s="164"/>
    </row>
    <row r="4724" spans="4:4" x14ac:dyDescent="0.2">
      <c r="D4724" s="164"/>
    </row>
    <row r="4725" spans="4:4" x14ac:dyDescent="0.2">
      <c r="D4725" s="164"/>
    </row>
    <row r="4726" spans="4:4" x14ac:dyDescent="0.2">
      <c r="D4726" s="164"/>
    </row>
    <row r="4727" spans="4:4" x14ac:dyDescent="0.2">
      <c r="D4727" s="164"/>
    </row>
    <row r="4728" spans="4:4" x14ac:dyDescent="0.2">
      <c r="D4728" s="164"/>
    </row>
    <row r="4729" spans="4:4" x14ac:dyDescent="0.2">
      <c r="D4729" s="164"/>
    </row>
    <row r="4730" spans="4:4" x14ac:dyDescent="0.2">
      <c r="D4730" s="164"/>
    </row>
    <row r="4731" spans="4:4" x14ac:dyDescent="0.2">
      <c r="D4731" s="164"/>
    </row>
    <row r="4732" spans="4:4" x14ac:dyDescent="0.2">
      <c r="D4732" s="164"/>
    </row>
    <row r="4733" spans="4:4" x14ac:dyDescent="0.2">
      <c r="D4733" s="164"/>
    </row>
    <row r="4734" spans="4:4" x14ac:dyDescent="0.2">
      <c r="D4734" s="164"/>
    </row>
    <row r="4735" spans="4:4" x14ac:dyDescent="0.2">
      <c r="D4735" s="164"/>
    </row>
    <row r="4736" spans="4:4" x14ac:dyDescent="0.2">
      <c r="D4736" s="164"/>
    </row>
    <row r="4737" spans="4:4" x14ac:dyDescent="0.2">
      <c r="D4737" s="164"/>
    </row>
    <row r="4738" spans="4:4" x14ac:dyDescent="0.2">
      <c r="D4738" s="164"/>
    </row>
    <row r="4739" spans="4:4" x14ac:dyDescent="0.2">
      <c r="D4739" s="164"/>
    </row>
    <row r="4740" spans="4:4" x14ac:dyDescent="0.2">
      <c r="D4740" s="164"/>
    </row>
    <row r="4741" spans="4:4" x14ac:dyDescent="0.2">
      <c r="D4741" s="164"/>
    </row>
    <row r="4742" spans="4:4" x14ac:dyDescent="0.2">
      <c r="D4742" s="164"/>
    </row>
    <row r="4743" spans="4:4" x14ac:dyDescent="0.2">
      <c r="D4743" s="164"/>
    </row>
    <row r="4744" spans="4:4" x14ac:dyDescent="0.2">
      <c r="D4744" s="164"/>
    </row>
    <row r="4745" spans="4:4" x14ac:dyDescent="0.2">
      <c r="D4745" s="164"/>
    </row>
    <row r="4746" spans="4:4" x14ac:dyDescent="0.2">
      <c r="D4746" s="164"/>
    </row>
    <row r="4747" spans="4:4" x14ac:dyDescent="0.2">
      <c r="D4747" s="164"/>
    </row>
    <row r="4748" spans="4:4" x14ac:dyDescent="0.2">
      <c r="D4748" s="164"/>
    </row>
    <row r="4749" spans="4:4" x14ac:dyDescent="0.2">
      <c r="D4749" s="164"/>
    </row>
    <row r="4750" spans="4:4" x14ac:dyDescent="0.2">
      <c r="D4750" s="164"/>
    </row>
    <row r="4751" spans="4:4" x14ac:dyDescent="0.2">
      <c r="D4751" s="164"/>
    </row>
    <row r="4752" spans="4:4" x14ac:dyDescent="0.2">
      <c r="D4752" s="164"/>
    </row>
    <row r="4753" spans="4:4" x14ac:dyDescent="0.2">
      <c r="D4753" s="164"/>
    </row>
    <row r="4754" spans="4:4" x14ac:dyDescent="0.2">
      <c r="D4754" s="164"/>
    </row>
    <row r="4755" spans="4:4" x14ac:dyDescent="0.2">
      <c r="D4755" s="164"/>
    </row>
    <row r="4756" spans="4:4" x14ac:dyDescent="0.2">
      <c r="D4756" s="164"/>
    </row>
    <row r="4757" spans="4:4" x14ac:dyDescent="0.2">
      <c r="D4757" s="164"/>
    </row>
    <row r="4758" spans="4:4" x14ac:dyDescent="0.2">
      <c r="D4758" s="164"/>
    </row>
    <row r="4759" spans="4:4" x14ac:dyDescent="0.2">
      <c r="D4759" s="164"/>
    </row>
    <row r="4760" spans="4:4" x14ac:dyDescent="0.2">
      <c r="D4760" s="164"/>
    </row>
    <row r="4761" spans="4:4" x14ac:dyDescent="0.2">
      <c r="D4761" s="164"/>
    </row>
    <row r="4762" spans="4:4" x14ac:dyDescent="0.2">
      <c r="D4762" s="164"/>
    </row>
    <row r="4763" spans="4:4" x14ac:dyDescent="0.2">
      <c r="D4763" s="164"/>
    </row>
    <row r="4764" spans="4:4" x14ac:dyDescent="0.2">
      <c r="D4764" s="164"/>
    </row>
    <row r="4765" spans="4:4" x14ac:dyDescent="0.2">
      <c r="D4765" s="164"/>
    </row>
    <row r="4766" spans="4:4" x14ac:dyDescent="0.2">
      <c r="D4766" s="164"/>
    </row>
    <row r="4767" spans="4:4" x14ac:dyDescent="0.2">
      <c r="D4767" s="164"/>
    </row>
    <row r="4768" spans="4:4" x14ac:dyDescent="0.2">
      <c r="D4768" s="164"/>
    </row>
    <row r="4769" spans="4:4" x14ac:dyDescent="0.2">
      <c r="D4769" s="164"/>
    </row>
    <row r="4770" spans="4:4" x14ac:dyDescent="0.2">
      <c r="D4770" s="164"/>
    </row>
    <row r="4771" spans="4:4" x14ac:dyDescent="0.2">
      <c r="D4771" s="164"/>
    </row>
    <row r="4772" spans="4:4" x14ac:dyDescent="0.2">
      <c r="D4772" s="164"/>
    </row>
    <row r="4773" spans="4:4" x14ac:dyDescent="0.2">
      <c r="D4773" s="164"/>
    </row>
    <row r="4774" spans="4:4" x14ac:dyDescent="0.2">
      <c r="D4774" s="164"/>
    </row>
    <row r="4775" spans="4:4" x14ac:dyDescent="0.2">
      <c r="D4775" s="164"/>
    </row>
    <row r="4776" spans="4:4" x14ac:dyDescent="0.2">
      <c r="D4776" s="164"/>
    </row>
    <row r="4777" spans="4:4" x14ac:dyDescent="0.2">
      <c r="D4777" s="164"/>
    </row>
    <row r="4778" spans="4:4" x14ac:dyDescent="0.2">
      <c r="D4778" s="164"/>
    </row>
    <row r="4779" spans="4:4" x14ac:dyDescent="0.2">
      <c r="D4779" s="164"/>
    </row>
    <row r="4780" spans="4:4" x14ac:dyDescent="0.2">
      <c r="D4780" s="164"/>
    </row>
    <row r="4781" spans="4:4" x14ac:dyDescent="0.2">
      <c r="D4781" s="164"/>
    </row>
    <row r="4782" spans="4:4" x14ac:dyDescent="0.2">
      <c r="D4782" s="164"/>
    </row>
    <row r="4783" spans="4:4" x14ac:dyDescent="0.2">
      <c r="D4783" s="164"/>
    </row>
    <row r="4784" spans="4:4" x14ac:dyDescent="0.2">
      <c r="D4784" s="164"/>
    </row>
    <row r="4785" spans="4:4" x14ac:dyDescent="0.2">
      <c r="D4785" s="164"/>
    </row>
    <row r="4786" spans="4:4" x14ac:dyDescent="0.2">
      <c r="D4786" s="164"/>
    </row>
    <row r="4787" spans="4:4" x14ac:dyDescent="0.2">
      <c r="D4787" s="164"/>
    </row>
    <row r="4788" spans="4:4" x14ac:dyDescent="0.2">
      <c r="D4788" s="164"/>
    </row>
    <row r="4789" spans="4:4" x14ac:dyDescent="0.2">
      <c r="D4789" s="164"/>
    </row>
    <row r="4790" spans="4:4" x14ac:dyDescent="0.2">
      <c r="D4790" s="164"/>
    </row>
    <row r="4791" spans="4:4" x14ac:dyDescent="0.2">
      <c r="D4791" s="164"/>
    </row>
    <row r="4792" spans="4:4" x14ac:dyDescent="0.2">
      <c r="D4792" s="164"/>
    </row>
    <row r="4793" spans="4:4" x14ac:dyDescent="0.2">
      <c r="D4793" s="164"/>
    </row>
    <row r="4794" spans="4:4" x14ac:dyDescent="0.2">
      <c r="D4794" s="164"/>
    </row>
    <row r="4795" spans="4:4" x14ac:dyDescent="0.2">
      <c r="D4795" s="164"/>
    </row>
    <row r="4796" spans="4:4" x14ac:dyDescent="0.2">
      <c r="D4796" s="164"/>
    </row>
    <row r="4797" spans="4:4" x14ac:dyDescent="0.2">
      <c r="D4797" s="164"/>
    </row>
    <row r="4798" spans="4:4" x14ac:dyDescent="0.2">
      <c r="D4798" s="164"/>
    </row>
    <row r="4799" spans="4:4" x14ac:dyDescent="0.2">
      <c r="D4799" s="164"/>
    </row>
    <row r="4800" spans="4:4" x14ac:dyDescent="0.2">
      <c r="D4800" s="164"/>
    </row>
    <row r="4801" spans="4:4" x14ac:dyDescent="0.2">
      <c r="D4801" s="164"/>
    </row>
    <row r="4802" spans="4:4" x14ac:dyDescent="0.2">
      <c r="D4802" s="164"/>
    </row>
    <row r="4803" spans="4:4" x14ac:dyDescent="0.2">
      <c r="D4803" s="164"/>
    </row>
    <row r="4804" spans="4:4" x14ac:dyDescent="0.2">
      <c r="D4804" s="164"/>
    </row>
    <row r="4805" spans="4:4" x14ac:dyDescent="0.2">
      <c r="D4805" s="164"/>
    </row>
    <row r="4806" spans="4:4" x14ac:dyDescent="0.2">
      <c r="D4806" s="164"/>
    </row>
    <row r="4807" spans="4:4" x14ac:dyDescent="0.2">
      <c r="D4807" s="164"/>
    </row>
    <row r="4808" spans="4:4" x14ac:dyDescent="0.2">
      <c r="D4808" s="164"/>
    </row>
    <row r="4809" spans="4:4" x14ac:dyDescent="0.2">
      <c r="D4809" s="164"/>
    </row>
    <row r="4810" spans="4:4" x14ac:dyDescent="0.2">
      <c r="D4810" s="164"/>
    </row>
    <row r="4811" spans="4:4" x14ac:dyDescent="0.2">
      <c r="D4811" s="164"/>
    </row>
    <row r="4812" spans="4:4" x14ac:dyDescent="0.2">
      <c r="D4812" s="164"/>
    </row>
    <row r="4813" spans="4:4" x14ac:dyDescent="0.2">
      <c r="D4813" s="164"/>
    </row>
    <row r="4814" spans="4:4" x14ac:dyDescent="0.2">
      <c r="D4814" s="164"/>
    </row>
    <row r="4815" spans="4:4" x14ac:dyDescent="0.2">
      <c r="D4815" s="164"/>
    </row>
    <row r="4816" spans="4:4" x14ac:dyDescent="0.2">
      <c r="D4816" s="164"/>
    </row>
    <row r="4817" spans="4:4" x14ac:dyDescent="0.2">
      <c r="D4817" s="164"/>
    </row>
    <row r="4818" spans="4:4" x14ac:dyDescent="0.2">
      <c r="D4818" s="164"/>
    </row>
    <row r="4819" spans="4:4" x14ac:dyDescent="0.2">
      <c r="D4819" s="164"/>
    </row>
    <row r="4820" spans="4:4" x14ac:dyDescent="0.2">
      <c r="D4820" s="164"/>
    </row>
    <row r="4821" spans="4:4" x14ac:dyDescent="0.2">
      <c r="D4821" s="164"/>
    </row>
    <row r="4822" spans="4:4" x14ac:dyDescent="0.2">
      <c r="D4822" s="164"/>
    </row>
    <row r="4823" spans="4:4" x14ac:dyDescent="0.2">
      <c r="D4823" s="164"/>
    </row>
    <row r="4824" spans="4:4" x14ac:dyDescent="0.2">
      <c r="D4824" s="164"/>
    </row>
    <row r="4825" spans="4:4" x14ac:dyDescent="0.2">
      <c r="D4825" s="164"/>
    </row>
    <row r="4826" spans="4:4" x14ac:dyDescent="0.2">
      <c r="D4826" s="164"/>
    </row>
    <row r="4827" spans="4:4" x14ac:dyDescent="0.2">
      <c r="D4827" s="164"/>
    </row>
    <row r="4828" spans="4:4" x14ac:dyDescent="0.2">
      <c r="D4828" s="164"/>
    </row>
    <row r="4829" spans="4:4" x14ac:dyDescent="0.2">
      <c r="D4829" s="164"/>
    </row>
    <row r="4830" spans="4:4" x14ac:dyDescent="0.2">
      <c r="D4830" s="164"/>
    </row>
    <row r="4831" spans="4:4" x14ac:dyDescent="0.2">
      <c r="D4831" s="164"/>
    </row>
    <row r="4832" spans="4:4" x14ac:dyDescent="0.2">
      <c r="D4832" s="164"/>
    </row>
    <row r="4833" spans="4:4" x14ac:dyDescent="0.2">
      <c r="D4833" s="164"/>
    </row>
    <row r="4834" spans="4:4" x14ac:dyDescent="0.2">
      <c r="D4834" s="164"/>
    </row>
    <row r="4835" spans="4:4" x14ac:dyDescent="0.2">
      <c r="D4835" s="164"/>
    </row>
    <row r="4836" spans="4:4" x14ac:dyDescent="0.2">
      <c r="D4836" s="164"/>
    </row>
    <row r="4837" spans="4:4" x14ac:dyDescent="0.2">
      <c r="D4837" s="164"/>
    </row>
    <row r="4838" spans="4:4" x14ac:dyDescent="0.2">
      <c r="D4838" s="164"/>
    </row>
    <row r="4839" spans="4:4" x14ac:dyDescent="0.2">
      <c r="D4839" s="164"/>
    </row>
    <row r="4840" spans="4:4" x14ac:dyDescent="0.2">
      <c r="D4840" s="164"/>
    </row>
    <row r="4841" spans="4:4" x14ac:dyDescent="0.2">
      <c r="D4841" s="164"/>
    </row>
    <row r="4842" spans="4:4" x14ac:dyDescent="0.2">
      <c r="D4842" s="164"/>
    </row>
    <row r="4843" spans="4:4" x14ac:dyDescent="0.2">
      <c r="D4843" s="164"/>
    </row>
    <row r="4844" spans="4:4" x14ac:dyDescent="0.2">
      <c r="D4844" s="164"/>
    </row>
    <row r="4845" spans="4:4" x14ac:dyDescent="0.2">
      <c r="D4845" s="164"/>
    </row>
    <row r="4846" spans="4:4" x14ac:dyDescent="0.2">
      <c r="D4846" s="164"/>
    </row>
    <row r="4847" spans="4:4" x14ac:dyDescent="0.2">
      <c r="D4847" s="164"/>
    </row>
    <row r="4848" spans="4:4" x14ac:dyDescent="0.2">
      <c r="D4848" s="164"/>
    </row>
    <row r="4849" spans="4:4" x14ac:dyDescent="0.2">
      <c r="D4849" s="164"/>
    </row>
    <row r="4850" spans="4:4" x14ac:dyDescent="0.2">
      <c r="D4850" s="164"/>
    </row>
    <row r="4851" spans="4:4" x14ac:dyDescent="0.2">
      <c r="D4851" s="164"/>
    </row>
    <row r="4852" spans="4:4" x14ac:dyDescent="0.2">
      <c r="D4852" s="164"/>
    </row>
    <row r="4853" spans="4:4" x14ac:dyDescent="0.2">
      <c r="D4853" s="164"/>
    </row>
    <row r="4854" spans="4:4" x14ac:dyDescent="0.2">
      <c r="D4854" s="164"/>
    </row>
    <row r="4855" spans="4:4" x14ac:dyDescent="0.2">
      <c r="D4855" s="164"/>
    </row>
    <row r="4856" spans="4:4" x14ac:dyDescent="0.2">
      <c r="D4856" s="164"/>
    </row>
    <row r="4857" spans="4:4" x14ac:dyDescent="0.2">
      <c r="D4857" s="164"/>
    </row>
    <row r="4858" spans="4:4" x14ac:dyDescent="0.2">
      <c r="D4858" s="164"/>
    </row>
    <row r="4859" spans="4:4" x14ac:dyDescent="0.2">
      <c r="D4859" s="164"/>
    </row>
    <row r="4860" spans="4:4" x14ac:dyDescent="0.2">
      <c r="D4860" s="164"/>
    </row>
    <row r="4861" spans="4:4" x14ac:dyDescent="0.2">
      <c r="D4861" s="164"/>
    </row>
    <row r="4862" spans="4:4" x14ac:dyDescent="0.2">
      <c r="D4862" s="164"/>
    </row>
    <row r="4863" spans="4:4" x14ac:dyDescent="0.2">
      <c r="D4863" s="164"/>
    </row>
    <row r="4864" spans="4:4" x14ac:dyDescent="0.2">
      <c r="D4864" s="164"/>
    </row>
    <row r="4865" spans="4:4" x14ac:dyDescent="0.2">
      <c r="D4865" s="164"/>
    </row>
    <row r="4866" spans="4:4" x14ac:dyDescent="0.2">
      <c r="D4866" s="164"/>
    </row>
    <row r="4867" spans="4:4" x14ac:dyDescent="0.2">
      <c r="D4867" s="164"/>
    </row>
    <row r="4868" spans="4:4" x14ac:dyDescent="0.2">
      <c r="D4868" s="164"/>
    </row>
    <row r="4869" spans="4:4" x14ac:dyDescent="0.2">
      <c r="D4869" s="164"/>
    </row>
    <row r="4870" spans="4:4" x14ac:dyDescent="0.2">
      <c r="D4870" s="164"/>
    </row>
    <row r="4871" spans="4:4" x14ac:dyDescent="0.2">
      <c r="D4871" s="164"/>
    </row>
    <row r="4872" spans="4:4" x14ac:dyDescent="0.2">
      <c r="D4872" s="164"/>
    </row>
    <row r="4873" spans="4:4" x14ac:dyDescent="0.2">
      <c r="D4873" s="164"/>
    </row>
    <row r="4874" spans="4:4" x14ac:dyDescent="0.2">
      <c r="D4874" s="164"/>
    </row>
    <row r="4875" spans="4:4" x14ac:dyDescent="0.2">
      <c r="D4875" s="164"/>
    </row>
    <row r="4876" spans="4:4" x14ac:dyDescent="0.2">
      <c r="D4876" s="164"/>
    </row>
    <row r="4877" spans="4:4" x14ac:dyDescent="0.2">
      <c r="D4877" s="164"/>
    </row>
    <row r="4878" spans="4:4" x14ac:dyDescent="0.2">
      <c r="D4878" s="164"/>
    </row>
    <row r="4879" spans="4:4" x14ac:dyDescent="0.2">
      <c r="D4879" s="164"/>
    </row>
    <row r="4880" spans="4:4" x14ac:dyDescent="0.2">
      <c r="D4880" s="164"/>
    </row>
    <row r="4881" spans="4:4" x14ac:dyDescent="0.2">
      <c r="D4881" s="164"/>
    </row>
    <row r="4882" spans="4:4" x14ac:dyDescent="0.2">
      <c r="D4882" s="164"/>
    </row>
    <row r="4883" spans="4:4" x14ac:dyDescent="0.2">
      <c r="D4883" s="164"/>
    </row>
    <row r="4884" spans="4:4" x14ac:dyDescent="0.2">
      <c r="D4884" s="164"/>
    </row>
    <row r="4885" spans="4:4" x14ac:dyDescent="0.2">
      <c r="D4885" s="164"/>
    </row>
    <row r="4886" spans="4:4" x14ac:dyDescent="0.2">
      <c r="D4886" s="164"/>
    </row>
    <row r="4887" spans="4:4" x14ac:dyDescent="0.2">
      <c r="D4887" s="164"/>
    </row>
    <row r="4888" spans="4:4" x14ac:dyDescent="0.2">
      <c r="D4888" s="164"/>
    </row>
    <row r="4889" spans="4:4" x14ac:dyDescent="0.2">
      <c r="D4889" s="164"/>
    </row>
    <row r="4890" spans="4:4" x14ac:dyDescent="0.2">
      <c r="D4890" s="164"/>
    </row>
    <row r="4891" spans="4:4" x14ac:dyDescent="0.2">
      <c r="D4891" s="164"/>
    </row>
    <row r="4892" spans="4:4" x14ac:dyDescent="0.2">
      <c r="D4892" s="164"/>
    </row>
    <row r="4893" spans="4:4" x14ac:dyDescent="0.2">
      <c r="D4893" s="164"/>
    </row>
    <row r="4894" spans="4:4" x14ac:dyDescent="0.2">
      <c r="D4894" s="164"/>
    </row>
    <row r="4895" spans="4:4" x14ac:dyDescent="0.2">
      <c r="D4895" s="164"/>
    </row>
    <row r="4896" spans="4:4" x14ac:dyDescent="0.2">
      <c r="D4896" s="164"/>
    </row>
    <row r="4897" spans="4:4" x14ac:dyDescent="0.2">
      <c r="D4897" s="164"/>
    </row>
    <row r="4898" spans="4:4" x14ac:dyDescent="0.2">
      <c r="D4898" s="164"/>
    </row>
    <row r="4899" spans="4:4" x14ac:dyDescent="0.2">
      <c r="D4899" s="164"/>
    </row>
    <row r="4900" spans="4:4" x14ac:dyDescent="0.2">
      <c r="D4900" s="164"/>
    </row>
    <row r="4901" spans="4:4" x14ac:dyDescent="0.2">
      <c r="D4901" s="164"/>
    </row>
    <row r="4902" spans="4:4" x14ac:dyDescent="0.2">
      <c r="D4902" s="164"/>
    </row>
    <row r="4903" spans="4:4" x14ac:dyDescent="0.2">
      <c r="D4903" s="164"/>
    </row>
    <row r="4904" spans="4:4" x14ac:dyDescent="0.2">
      <c r="D4904" s="164"/>
    </row>
    <row r="4905" spans="4:4" x14ac:dyDescent="0.2">
      <c r="D4905" s="164"/>
    </row>
    <row r="4906" spans="4:4" x14ac:dyDescent="0.2">
      <c r="D4906" s="164"/>
    </row>
    <row r="4907" spans="4:4" x14ac:dyDescent="0.2">
      <c r="D4907" s="164"/>
    </row>
    <row r="4908" spans="4:4" x14ac:dyDescent="0.2">
      <c r="D4908" s="164"/>
    </row>
    <row r="4909" spans="4:4" x14ac:dyDescent="0.2">
      <c r="D4909" s="164"/>
    </row>
    <row r="4910" spans="4:4" x14ac:dyDescent="0.2">
      <c r="D4910" s="164"/>
    </row>
    <row r="4911" spans="4:4" x14ac:dyDescent="0.2">
      <c r="D4911" s="164"/>
    </row>
    <row r="4912" spans="4:4" x14ac:dyDescent="0.2">
      <c r="D4912" s="164"/>
    </row>
    <row r="4913" spans="4:4" x14ac:dyDescent="0.2">
      <c r="D4913" s="164"/>
    </row>
    <row r="4914" spans="4:4" x14ac:dyDescent="0.2">
      <c r="D4914" s="164"/>
    </row>
    <row r="4915" spans="4:4" x14ac:dyDescent="0.2">
      <c r="D4915" s="164"/>
    </row>
    <row r="4916" spans="4:4" x14ac:dyDescent="0.2">
      <c r="D4916" s="164"/>
    </row>
    <row r="4917" spans="4:4" x14ac:dyDescent="0.2">
      <c r="D4917" s="164"/>
    </row>
    <row r="4918" spans="4:4" x14ac:dyDescent="0.2">
      <c r="D4918" s="164"/>
    </row>
    <row r="4919" spans="4:4" x14ac:dyDescent="0.2">
      <c r="D4919" s="164"/>
    </row>
    <row r="4920" spans="4:4" x14ac:dyDescent="0.2">
      <c r="D4920" s="164"/>
    </row>
    <row r="4921" spans="4:4" x14ac:dyDescent="0.2">
      <c r="D4921" s="164"/>
    </row>
    <row r="4922" spans="4:4" x14ac:dyDescent="0.2">
      <c r="D4922" s="164"/>
    </row>
    <row r="4923" spans="4:4" x14ac:dyDescent="0.2">
      <c r="D4923" s="164"/>
    </row>
    <row r="4924" spans="4:4" x14ac:dyDescent="0.2">
      <c r="D4924" s="164"/>
    </row>
    <row r="4925" spans="4:4" x14ac:dyDescent="0.2">
      <c r="D4925" s="164"/>
    </row>
    <row r="4926" spans="4:4" x14ac:dyDescent="0.2">
      <c r="D4926" s="164"/>
    </row>
    <row r="4927" spans="4:4" x14ac:dyDescent="0.2">
      <c r="D4927" s="164"/>
    </row>
    <row r="4928" spans="4:4" x14ac:dyDescent="0.2">
      <c r="D4928" s="164"/>
    </row>
    <row r="4929" spans="4:4" x14ac:dyDescent="0.2">
      <c r="D4929" s="164"/>
    </row>
    <row r="4930" spans="4:4" x14ac:dyDescent="0.2">
      <c r="D4930" s="164"/>
    </row>
    <row r="4931" spans="4:4" x14ac:dyDescent="0.2">
      <c r="D4931" s="164"/>
    </row>
    <row r="4932" spans="4:4" x14ac:dyDescent="0.2">
      <c r="D4932" s="164"/>
    </row>
    <row r="4933" spans="4:4" x14ac:dyDescent="0.2">
      <c r="D4933" s="164"/>
    </row>
    <row r="4934" spans="4:4" x14ac:dyDescent="0.2">
      <c r="D4934" s="164"/>
    </row>
    <row r="4935" spans="4:4" x14ac:dyDescent="0.2">
      <c r="D4935" s="164"/>
    </row>
    <row r="4936" spans="4:4" x14ac:dyDescent="0.2">
      <c r="D4936" s="164"/>
    </row>
    <row r="4937" spans="4:4" x14ac:dyDescent="0.2">
      <c r="D4937" s="164"/>
    </row>
    <row r="4938" spans="4:4" x14ac:dyDescent="0.2">
      <c r="D4938" s="164"/>
    </row>
    <row r="4939" spans="4:4" x14ac:dyDescent="0.2">
      <c r="D4939" s="164"/>
    </row>
    <row r="4940" spans="4:4" x14ac:dyDescent="0.2">
      <c r="D4940" s="164"/>
    </row>
    <row r="4941" spans="4:4" x14ac:dyDescent="0.2">
      <c r="D4941" s="164"/>
    </row>
    <row r="4942" spans="4:4" x14ac:dyDescent="0.2">
      <c r="D4942" s="164"/>
    </row>
    <row r="4943" spans="4:4" x14ac:dyDescent="0.2">
      <c r="D4943" s="164"/>
    </row>
    <row r="4944" spans="4:4" x14ac:dyDescent="0.2">
      <c r="D4944" s="164"/>
    </row>
    <row r="4945" spans="4:4" x14ac:dyDescent="0.2">
      <c r="D4945" s="164"/>
    </row>
    <row r="4946" spans="4:4" x14ac:dyDescent="0.2">
      <c r="D4946" s="164"/>
    </row>
    <row r="4947" spans="4:4" x14ac:dyDescent="0.2">
      <c r="D4947" s="164"/>
    </row>
    <row r="4948" spans="4:4" x14ac:dyDescent="0.2">
      <c r="D4948" s="164"/>
    </row>
    <row r="4949" spans="4:4" x14ac:dyDescent="0.2">
      <c r="D4949" s="164"/>
    </row>
    <row r="4950" spans="4:4" x14ac:dyDescent="0.2">
      <c r="D4950" s="164"/>
    </row>
    <row r="4951" spans="4:4" x14ac:dyDescent="0.2">
      <c r="D4951" s="164"/>
    </row>
    <row r="4952" spans="4:4" x14ac:dyDescent="0.2">
      <c r="D4952" s="164"/>
    </row>
    <row r="4953" spans="4:4" x14ac:dyDescent="0.2">
      <c r="D4953" s="164"/>
    </row>
    <row r="4954" spans="4:4" x14ac:dyDescent="0.2">
      <c r="D4954" s="164"/>
    </row>
    <row r="4955" spans="4:4" x14ac:dyDescent="0.2">
      <c r="D4955" s="164"/>
    </row>
    <row r="4956" spans="4:4" x14ac:dyDescent="0.2">
      <c r="D4956" s="164"/>
    </row>
    <row r="4957" spans="4:4" x14ac:dyDescent="0.2">
      <c r="D4957" s="164"/>
    </row>
    <row r="4958" spans="4:4" x14ac:dyDescent="0.2">
      <c r="D4958" s="164"/>
    </row>
    <row r="4959" spans="4:4" x14ac:dyDescent="0.2">
      <c r="D4959" s="164"/>
    </row>
    <row r="4960" spans="4:4" x14ac:dyDescent="0.2">
      <c r="D4960" s="164"/>
    </row>
    <row r="4961" spans="4:4" x14ac:dyDescent="0.2">
      <c r="D4961" s="164"/>
    </row>
    <row r="4962" spans="4:4" x14ac:dyDescent="0.2">
      <c r="D4962" s="164"/>
    </row>
    <row r="4963" spans="4:4" x14ac:dyDescent="0.2">
      <c r="D4963" s="164"/>
    </row>
    <row r="4964" spans="4:4" x14ac:dyDescent="0.2">
      <c r="D4964" s="164"/>
    </row>
    <row r="4965" spans="4:4" x14ac:dyDescent="0.2">
      <c r="D4965" s="164"/>
    </row>
    <row r="4966" spans="4:4" x14ac:dyDescent="0.2">
      <c r="D4966" s="164"/>
    </row>
    <row r="4967" spans="4:4" x14ac:dyDescent="0.2">
      <c r="D4967" s="164"/>
    </row>
    <row r="4968" spans="4:4" x14ac:dyDescent="0.2">
      <c r="D4968" s="164"/>
    </row>
    <row r="4969" spans="4:4" x14ac:dyDescent="0.2">
      <c r="D4969" s="164"/>
    </row>
    <row r="4970" spans="4:4" x14ac:dyDescent="0.2">
      <c r="D4970" s="164"/>
    </row>
    <row r="4971" spans="4:4" x14ac:dyDescent="0.2">
      <c r="D4971" s="164"/>
    </row>
    <row r="4972" spans="4:4" x14ac:dyDescent="0.2">
      <c r="D4972" s="164"/>
    </row>
    <row r="4973" spans="4:4" x14ac:dyDescent="0.2">
      <c r="D4973" s="164"/>
    </row>
    <row r="4974" spans="4:4" x14ac:dyDescent="0.2">
      <c r="D4974" s="164"/>
    </row>
    <row r="4975" spans="4:4" x14ac:dyDescent="0.2">
      <c r="D4975" s="164"/>
    </row>
    <row r="4976" spans="4:4" x14ac:dyDescent="0.2">
      <c r="D4976" s="164"/>
    </row>
    <row r="4977" spans="4:4" x14ac:dyDescent="0.2">
      <c r="D4977" s="164"/>
    </row>
    <row r="4978" spans="4:4" x14ac:dyDescent="0.2">
      <c r="D4978" s="164"/>
    </row>
    <row r="4979" spans="4:4" x14ac:dyDescent="0.2">
      <c r="D4979" s="164"/>
    </row>
    <row r="4980" spans="4:4" x14ac:dyDescent="0.2">
      <c r="D4980" s="164"/>
    </row>
    <row r="4981" spans="4:4" x14ac:dyDescent="0.2">
      <c r="D4981" s="164"/>
    </row>
    <row r="4982" spans="4:4" x14ac:dyDescent="0.2">
      <c r="D4982" s="164"/>
    </row>
    <row r="4983" spans="4:4" x14ac:dyDescent="0.2">
      <c r="D4983" s="164"/>
    </row>
    <row r="4984" spans="4:4" x14ac:dyDescent="0.2">
      <c r="D4984" s="164"/>
    </row>
    <row r="4985" spans="4:4" x14ac:dyDescent="0.2">
      <c r="D4985" s="164"/>
    </row>
    <row r="4986" spans="4:4" x14ac:dyDescent="0.2">
      <c r="D4986" s="164"/>
    </row>
    <row r="4987" spans="4:4" x14ac:dyDescent="0.2">
      <c r="D4987" s="164"/>
    </row>
    <row r="4988" spans="4:4" x14ac:dyDescent="0.2">
      <c r="D4988" s="164"/>
    </row>
    <row r="4989" spans="4:4" x14ac:dyDescent="0.2">
      <c r="D4989" s="164"/>
    </row>
    <row r="4990" spans="4:4" x14ac:dyDescent="0.2">
      <c r="D4990" s="164"/>
    </row>
    <row r="4991" spans="4:4" x14ac:dyDescent="0.2">
      <c r="D4991" s="164"/>
    </row>
    <row r="4992" spans="4:4" x14ac:dyDescent="0.2">
      <c r="D4992" s="164"/>
    </row>
    <row r="4993" spans="4:4" x14ac:dyDescent="0.2">
      <c r="D4993" s="164"/>
    </row>
    <row r="4994" spans="4:4" x14ac:dyDescent="0.2">
      <c r="D4994" s="164"/>
    </row>
    <row r="4995" spans="4:4" x14ac:dyDescent="0.2">
      <c r="D4995" s="164"/>
    </row>
    <row r="4996" spans="4:4" x14ac:dyDescent="0.2">
      <c r="D4996" s="164"/>
    </row>
    <row r="4997" spans="4:4" x14ac:dyDescent="0.2">
      <c r="D4997" s="164"/>
    </row>
    <row r="4998" spans="4:4" x14ac:dyDescent="0.2">
      <c r="D4998" s="164"/>
    </row>
    <row r="4999" spans="4:4" x14ac:dyDescent="0.2">
      <c r="D4999" s="164"/>
    </row>
    <row r="5000" spans="4:4" x14ac:dyDescent="0.2">
      <c r="D5000" s="164"/>
    </row>
  </sheetData>
  <mergeCells count="86">
    <mergeCell ref="A181:C181"/>
    <mergeCell ref="A182:G186"/>
    <mergeCell ref="C161:G161"/>
    <mergeCell ref="C164:G164"/>
    <mergeCell ref="C167:G167"/>
    <mergeCell ref="C170:G170"/>
    <mergeCell ref="C173:G173"/>
    <mergeCell ref="C176:G176"/>
    <mergeCell ref="C159:G159"/>
    <mergeCell ref="C136:G136"/>
    <mergeCell ref="C138:G138"/>
    <mergeCell ref="C140:G140"/>
    <mergeCell ref="C142:G142"/>
    <mergeCell ref="C144:G144"/>
    <mergeCell ref="C146:G146"/>
    <mergeCell ref="C148:G148"/>
    <mergeCell ref="C150:G150"/>
    <mergeCell ref="C152:G152"/>
    <mergeCell ref="C154:G154"/>
    <mergeCell ref="C157:G157"/>
    <mergeCell ref="C134:G134"/>
    <mergeCell ref="C112:G112"/>
    <mergeCell ref="C114:G114"/>
    <mergeCell ref="C116:G116"/>
    <mergeCell ref="C118:G118"/>
    <mergeCell ref="C120:G120"/>
    <mergeCell ref="C122:G122"/>
    <mergeCell ref="C124:G124"/>
    <mergeCell ref="C126:G126"/>
    <mergeCell ref="C128:G128"/>
    <mergeCell ref="C130:G130"/>
    <mergeCell ref="C132:G132"/>
    <mergeCell ref="C110:G110"/>
    <mergeCell ref="C86:G86"/>
    <mergeCell ref="C88:G88"/>
    <mergeCell ref="C90:G90"/>
    <mergeCell ref="C93:G93"/>
    <mergeCell ref="C95:G95"/>
    <mergeCell ref="C97:G97"/>
    <mergeCell ref="C100:G100"/>
    <mergeCell ref="C102:G102"/>
    <mergeCell ref="C104:G104"/>
    <mergeCell ref="C106:G106"/>
    <mergeCell ref="C108:G108"/>
    <mergeCell ref="C84:G84"/>
    <mergeCell ref="C62:G62"/>
    <mergeCell ref="C64:G64"/>
    <mergeCell ref="C66:G66"/>
    <mergeCell ref="C68:G68"/>
    <mergeCell ref="C70:G70"/>
    <mergeCell ref="C72:G72"/>
    <mergeCell ref="C74:G74"/>
    <mergeCell ref="C76:G76"/>
    <mergeCell ref="C78:G78"/>
    <mergeCell ref="C80:G80"/>
    <mergeCell ref="C82:G82"/>
    <mergeCell ref="C60:G60"/>
    <mergeCell ref="C37:G37"/>
    <mergeCell ref="C39:G39"/>
    <mergeCell ref="C42:G42"/>
    <mergeCell ref="C44:G44"/>
    <mergeCell ref="C46:G46"/>
    <mergeCell ref="C48:G48"/>
    <mergeCell ref="C50:G50"/>
    <mergeCell ref="C52:G52"/>
    <mergeCell ref="C54:G54"/>
    <mergeCell ref="C56:G56"/>
    <mergeCell ref="C58:G58"/>
    <mergeCell ref="C35:G35"/>
    <mergeCell ref="C13:G13"/>
    <mergeCell ref="C15:G15"/>
    <mergeCell ref="C17:G17"/>
    <mergeCell ref="C19:G19"/>
    <mergeCell ref="C21:G21"/>
    <mergeCell ref="C23:G23"/>
    <mergeCell ref="C25:G25"/>
    <mergeCell ref="C27:G27"/>
    <mergeCell ref="C29:G29"/>
    <mergeCell ref="C31:G31"/>
    <mergeCell ref="C33:G33"/>
    <mergeCell ref="C11:G11"/>
    <mergeCell ref="A1:G1"/>
    <mergeCell ref="C2:G2"/>
    <mergeCell ref="C3:G3"/>
    <mergeCell ref="C4:G4"/>
    <mergeCell ref="C9:G9"/>
  </mergeCells>
  <pageMargins left="0.59055118110236204" right="0.23622047244094502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00" customWidth="1"/>
    <col min="3" max="3" width="38.28515625" style="100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2" width="0" hidden="1" customWidth="1"/>
    <col min="29" max="29" width="0" hidden="1" customWidth="1"/>
    <col min="31" max="41" width="0" hidden="1" customWidth="1"/>
    <col min="53" max="53" width="73.42578125" customWidth="1"/>
  </cols>
  <sheetData>
    <row r="1" spans="1:60" ht="15.75" customHeight="1" x14ac:dyDescent="0.25">
      <c r="A1" s="277" t="s">
        <v>7</v>
      </c>
      <c r="B1" s="277"/>
      <c r="C1" s="277"/>
      <c r="D1" s="277"/>
      <c r="E1" s="277"/>
      <c r="F1" s="277"/>
      <c r="G1" s="277"/>
      <c r="AG1" t="s">
        <v>188</v>
      </c>
    </row>
    <row r="2" spans="1:60" ht="24.95" customHeight="1" x14ac:dyDescent="0.2">
      <c r="A2" s="165" t="s">
        <v>8</v>
      </c>
      <c r="B2" s="79" t="s">
        <v>41</v>
      </c>
      <c r="C2" s="278" t="s">
        <v>42</v>
      </c>
      <c r="D2" s="279"/>
      <c r="E2" s="279"/>
      <c r="F2" s="279"/>
      <c r="G2" s="280"/>
      <c r="AG2" t="s">
        <v>189</v>
      </c>
    </row>
    <row r="3" spans="1:60" ht="24.95" customHeight="1" x14ac:dyDescent="0.2">
      <c r="A3" s="165" t="s">
        <v>9</v>
      </c>
      <c r="B3" s="79" t="s">
        <v>44</v>
      </c>
      <c r="C3" s="278" t="s">
        <v>45</v>
      </c>
      <c r="D3" s="279"/>
      <c r="E3" s="279"/>
      <c r="F3" s="279"/>
      <c r="G3" s="280"/>
      <c r="AC3" s="100" t="s">
        <v>189</v>
      </c>
      <c r="AG3" t="s">
        <v>190</v>
      </c>
    </row>
    <row r="4" spans="1:60" ht="24.95" customHeight="1" x14ac:dyDescent="0.2">
      <c r="A4" s="166" t="s">
        <v>10</v>
      </c>
      <c r="B4" s="167" t="s">
        <v>52</v>
      </c>
      <c r="C4" s="281" t="s">
        <v>53</v>
      </c>
      <c r="D4" s="282"/>
      <c r="E4" s="282"/>
      <c r="F4" s="282"/>
      <c r="G4" s="283"/>
      <c r="AG4" t="s">
        <v>191</v>
      </c>
    </row>
    <row r="5" spans="1:60" x14ac:dyDescent="0.2">
      <c r="D5" s="164"/>
    </row>
    <row r="6" spans="1:60" ht="38.25" x14ac:dyDescent="0.2">
      <c r="A6" s="173" t="s">
        <v>192</v>
      </c>
      <c r="B6" s="171" t="s">
        <v>193</v>
      </c>
      <c r="C6" s="171" t="s">
        <v>194</v>
      </c>
      <c r="D6" s="172" t="s">
        <v>195</v>
      </c>
      <c r="E6" s="173" t="s">
        <v>196</v>
      </c>
      <c r="F6" s="168" t="s">
        <v>197</v>
      </c>
      <c r="G6" s="173" t="s">
        <v>31</v>
      </c>
      <c r="H6" s="174" t="s">
        <v>32</v>
      </c>
      <c r="I6" s="174" t="s">
        <v>198</v>
      </c>
      <c r="J6" s="174" t="s">
        <v>33</v>
      </c>
      <c r="K6" s="174" t="s">
        <v>199</v>
      </c>
      <c r="L6" s="174" t="s">
        <v>200</v>
      </c>
      <c r="M6" s="174" t="s">
        <v>201</v>
      </c>
      <c r="N6" s="174" t="s">
        <v>202</v>
      </c>
      <c r="O6" s="174" t="s">
        <v>203</v>
      </c>
      <c r="P6" s="174" t="s">
        <v>204</v>
      </c>
      <c r="Q6" s="174" t="s">
        <v>205</v>
      </c>
      <c r="R6" s="174" t="s">
        <v>206</v>
      </c>
      <c r="S6" s="174" t="s">
        <v>207</v>
      </c>
      <c r="T6" s="174" t="s">
        <v>208</v>
      </c>
      <c r="U6" s="174" t="s">
        <v>209</v>
      </c>
      <c r="V6" s="174" t="s">
        <v>210</v>
      </c>
    </row>
    <row r="7" spans="1:60" x14ac:dyDescent="0.2">
      <c r="A7" s="176" t="s">
        <v>211</v>
      </c>
      <c r="B7" s="179" t="s">
        <v>153</v>
      </c>
      <c r="C7" s="180" t="s">
        <v>130</v>
      </c>
      <c r="D7" s="175"/>
      <c r="E7" s="186"/>
      <c r="F7" s="190"/>
      <c r="G7" s="190">
        <f>SUMIF(AG8:AG17,"&lt;&gt;NOR",G8:G17)</f>
        <v>0</v>
      </c>
      <c r="H7" s="190"/>
      <c r="I7" s="190">
        <f>SUM(I8:I17)</f>
        <v>0</v>
      </c>
      <c r="J7" s="190"/>
      <c r="K7" s="190">
        <f>SUM(K8:K17)</f>
        <v>0</v>
      </c>
      <c r="L7" s="190"/>
      <c r="M7" s="190">
        <f>SUM(M8:M17)</f>
        <v>0</v>
      </c>
      <c r="N7" s="190"/>
      <c r="O7" s="190">
        <f>SUM(O8:O17)</f>
        <v>0</v>
      </c>
      <c r="P7" s="190"/>
      <c r="Q7" s="190">
        <f>SUM(Q8:Q17)</f>
        <v>0</v>
      </c>
      <c r="R7" s="190"/>
      <c r="S7" s="190"/>
      <c r="T7" s="190"/>
      <c r="U7" s="191">
        <f>SUM(U8:U17)</f>
        <v>0</v>
      </c>
      <c r="V7" s="190"/>
      <c r="AG7" t="s">
        <v>212</v>
      </c>
    </row>
    <row r="8" spans="1:60" outlineLevel="1" x14ac:dyDescent="0.2">
      <c r="A8" s="170">
        <v>1</v>
      </c>
      <c r="B8" s="181" t="s">
        <v>1508</v>
      </c>
      <c r="C8" s="209" t="s">
        <v>1509</v>
      </c>
      <c r="D8" s="183" t="s">
        <v>303</v>
      </c>
      <c r="E8" s="187">
        <v>61</v>
      </c>
      <c r="F8" s="192"/>
      <c r="G8" s="193">
        <f>ROUND(E8*F8,2)</f>
        <v>0</v>
      </c>
      <c r="H8" s="192"/>
      <c r="I8" s="193">
        <f>ROUND(E8*H8,2)</f>
        <v>0</v>
      </c>
      <c r="J8" s="192"/>
      <c r="K8" s="193">
        <f>ROUND(E8*J8,2)</f>
        <v>0</v>
      </c>
      <c r="L8" s="193">
        <v>15</v>
      </c>
      <c r="M8" s="193">
        <f>G8*(1+L8/100)</f>
        <v>0</v>
      </c>
      <c r="N8" s="193">
        <v>0</v>
      </c>
      <c r="O8" s="193">
        <f>ROUND(E8*N8,2)</f>
        <v>0</v>
      </c>
      <c r="P8" s="193">
        <v>0</v>
      </c>
      <c r="Q8" s="193">
        <f>ROUND(E8*P8,2)</f>
        <v>0</v>
      </c>
      <c r="R8" s="193"/>
      <c r="S8" s="193" t="s">
        <v>269</v>
      </c>
      <c r="T8" s="193">
        <v>0</v>
      </c>
      <c r="U8" s="194">
        <f>ROUND(E8*T8,2)</f>
        <v>0</v>
      </c>
      <c r="V8" s="193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 t="s">
        <v>1351</v>
      </c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</row>
    <row r="9" spans="1:60" outlineLevel="1" x14ac:dyDescent="0.2">
      <c r="A9" s="170"/>
      <c r="B9" s="181"/>
      <c r="C9" s="272" t="s">
        <v>1509</v>
      </c>
      <c r="D9" s="273"/>
      <c r="E9" s="274"/>
      <c r="F9" s="275"/>
      <c r="G9" s="276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4"/>
      <c r="V9" s="193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 t="s">
        <v>220</v>
      </c>
      <c r="AH9" s="169"/>
      <c r="AI9" s="169"/>
      <c r="AJ9" s="169"/>
      <c r="AK9" s="169"/>
      <c r="AL9" s="169"/>
      <c r="AM9" s="169"/>
      <c r="AN9" s="169"/>
      <c r="AO9" s="169"/>
      <c r="AP9" s="169"/>
      <c r="AQ9" s="169"/>
      <c r="AR9" s="169"/>
      <c r="AS9" s="169"/>
      <c r="AT9" s="169"/>
      <c r="AU9" s="169"/>
      <c r="AV9" s="169"/>
      <c r="AW9" s="169"/>
      <c r="AX9" s="169"/>
      <c r="AY9" s="169"/>
      <c r="AZ9" s="169"/>
      <c r="BA9" s="177" t="str">
        <f>C9</f>
        <v>Izolace potrubí 15x20 mm šedočerná</v>
      </c>
      <c r="BB9" s="169"/>
      <c r="BC9" s="169"/>
      <c r="BD9" s="169"/>
      <c r="BE9" s="169"/>
      <c r="BF9" s="169"/>
      <c r="BG9" s="169"/>
      <c r="BH9" s="169"/>
    </row>
    <row r="10" spans="1:60" outlineLevel="1" x14ac:dyDescent="0.2">
      <c r="A10" s="170">
        <v>2</v>
      </c>
      <c r="B10" s="181" t="s">
        <v>1382</v>
      </c>
      <c r="C10" s="209" t="s">
        <v>1510</v>
      </c>
      <c r="D10" s="183" t="s">
        <v>303</v>
      </c>
      <c r="E10" s="187">
        <v>36</v>
      </c>
      <c r="F10" s="192"/>
      <c r="G10" s="193">
        <f>ROUND(E10*F10,2)</f>
        <v>0</v>
      </c>
      <c r="H10" s="192"/>
      <c r="I10" s="193">
        <f>ROUND(E10*H10,2)</f>
        <v>0</v>
      </c>
      <c r="J10" s="192"/>
      <c r="K10" s="193">
        <f>ROUND(E10*J10,2)</f>
        <v>0</v>
      </c>
      <c r="L10" s="193">
        <v>15</v>
      </c>
      <c r="M10" s="193">
        <f>G10*(1+L10/100)</f>
        <v>0</v>
      </c>
      <c r="N10" s="193">
        <v>0</v>
      </c>
      <c r="O10" s="193">
        <f>ROUND(E10*N10,2)</f>
        <v>0</v>
      </c>
      <c r="P10" s="193">
        <v>0</v>
      </c>
      <c r="Q10" s="193">
        <f>ROUND(E10*P10,2)</f>
        <v>0</v>
      </c>
      <c r="R10" s="193"/>
      <c r="S10" s="193" t="s">
        <v>269</v>
      </c>
      <c r="T10" s="193">
        <v>0</v>
      </c>
      <c r="U10" s="194">
        <f>ROUND(E10*T10,2)</f>
        <v>0</v>
      </c>
      <c r="V10" s="193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 t="s">
        <v>1351</v>
      </c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  <c r="AS10" s="169"/>
      <c r="AT10" s="169"/>
      <c r="AU10" s="169"/>
      <c r="AV10" s="169"/>
      <c r="AW10" s="169"/>
      <c r="AX10" s="169"/>
      <c r="AY10" s="169"/>
      <c r="AZ10" s="169"/>
      <c r="BA10" s="169"/>
      <c r="BB10" s="169"/>
      <c r="BC10" s="169"/>
      <c r="BD10" s="169"/>
      <c r="BE10" s="169"/>
      <c r="BF10" s="169"/>
      <c r="BG10" s="169"/>
      <c r="BH10" s="169"/>
    </row>
    <row r="11" spans="1:60" outlineLevel="1" x14ac:dyDescent="0.2">
      <c r="A11" s="170"/>
      <c r="B11" s="181"/>
      <c r="C11" s="272" t="s">
        <v>1510</v>
      </c>
      <c r="D11" s="273"/>
      <c r="E11" s="274"/>
      <c r="F11" s="275"/>
      <c r="G11" s="276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4"/>
      <c r="V11" s="193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 t="s">
        <v>220</v>
      </c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77" t="str">
        <f>C11</f>
        <v>Izolace potrubí 22x20 mm šedočerná</v>
      </c>
      <c r="BB11" s="169"/>
      <c r="BC11" s="169"/>
      <c r="BD11" s="169"/>
      <c r="BE11" s="169"/>
      <c r="BF11" s="169"/>
      <c r="BG11" s="169"/>
      <c r="BH11" s="169"/>
    </row>
    <row r="12" spans="1:60" outlineLevel="1" x14ac:dyDescent="0.2">
      <c r="A12" s="170">
        <v>3</v>
      </c>
      <c r="B12" s="181" t="s">
        <v>1384</v>
      </c>
      <c r="C12" s="209" t="s">
        <v>1511</v>
      </c>
      <c r="D12" s="183" t="s">
        <v>303</v>
      </c>
      <c r="E12" s="187">
        <v>8</v>
      </c>
      <c r="F12" s="192"/>
      <c r="G12" s="193">
        <f>ROUND(E12*F12,2)</f>
        <v>0</v>
      </c>
      <c r="H12" s="192"/>
      <c r="I12" s="193">
        <f>ROUND(E12*H12,2)</f>
        <v>0</v>
      </c>
      <c r="J12" s="192"/>
      <c r="K12" s="193">
        <f>ROUND(E12*J12,2)</f>
        <v>0</v>
      </c>
      <c r="L12" s="193">
        <v>15</v>
      </c>
      <c r="M12" s="193">
        <f>G12*(1+L12/100)</f>
        <v>0</v>
      </c>
      <c r="N12" s="193">
        <v>0</v>
      </c>
      <c r="O12" s="193">
        <f>ROUND(E12*N12,2)</f>
        <v>0</v>
      </c>
      <c r="P12" s="193">
        <v>0</v>
      </c>
      <c r="Q12" s="193">
        <f>ROUND(E12*P12,2)</f>
        <v>0</v>
      </c>
      <c r="R12" s="193"/>
      <c r="S12" s="193" t="s">
        <v>269</v>
      </c>
      <c r="T12" s="193">
        <v>0</v>
      </c>
      <c r="U12" s="194">
        <f>ROUND(E12*T12,2)</f>
        <v>0</v>
      </c>
      <c r="V12" s="193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 t="s">
        <v>1351</v>
      </c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</row>
    <row r="13" spans="1:60" outlineLevel="1" x14ac:dyDescent="0.2">
      <c r="A13" s="170"/>
      <c r="B13" s="181"/>
      <c r="C13" s="272" t="s">
        <v>1511</v>
      </c>
      <c r="D13" s="273"/>
      <c r="E13" s="274"/>
      <c r="F13" s="275"/>
      <c r="G13" s="276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4"/>
      <c r="V13" s="193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 t="s">
        <v>220</v>
      </c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77" t="str">
        <f>C13</f>
        <v>Izolace potrubí 28x20 mm šedočerná</v>
      </c>
      <c r="BB13" s="169"/>
      <c r="BC13" s="169"/>
      <c r="BD13" s="169"/>
      <c r="BE13" s="169"/>
      <c r="BF13" s="169"/>
      <c r="BG13" s="169"/>
      <c r="BH13" s="169"/>
    </row>
    <row r="14" spans="1:60" outlineLevel="1" x14ac:dyDescent="0.2">
      <c r="A14" s="170">
        <v>4</v>
      </c>
      <c r="B14" s="181" t="s">
        <v>1401</v>
      </c>
      <c r="C14" s="209" t="s">
        <v>1402</v>
      </c>
      <c r="D14" s="183" t="s">
        <v>303</v>
      </c>
      <c r="E14" s="187">
        <v>97</v>
      </c>
      <c r="F14" s="192"/>
      <c r="G14" s="193">
        <f>ROUND(E14*F14,2)</f>
        <v>0</v>
      </c>
      <c r="H14" s="192"/>
      <c r="I14" s="193">
        <f>ROUND(E14*H14,2)</f>
        <v>0</v>
      </c>
      <c r="J14" s="192"/>
      <c r="K14" s="193">
        <f>ROUND(E14*J14,2)</f>
        <v>0</v>
      </c>
      <c r="L14" s="193">
        <v>15</v>
      </c>
      <c r="M14" s="193">
        <f>G14*(1+L14/100)</f>
        <v>0</v>
      </c>
      <c r="N14" s="193">
        <v>0</v>
      </c>
      <c r="O14" s="193">
        <f>ROUND(E14*N14,2)</f>
        <v>0</v>
      </c>
      <c r="P14" s="193">
        <v>0</v>
      </c>
      <c r="Q14" s="193">
        <f>ROUND(E14*P14,2)</f>
        <v>0</v>
      </c>
      <c r="R14" s="193"/>
      <c r="S14" s="193" t="s">
        <v>269</v>
      </c>
      <c r="T14" s="193">
        <v>0</v>
      </c>
      <c r="U14" s="194">
        <f>ROUND(E14*T14,2)</f>
        <v>0</v>
      </c>
      <c r="V14" s="193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 t="s">
        <v>1351</v>
      </c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69"/>
      <c r="AT14" s="169"/>
      <c r="AU14" s="169"/>
      <c r="AV14" s="169"/>
      <c r="AW14" s="169"/>
      <c r="AX14" s="169"/>
      <c r="AY14" s="169"/>
      <c r="AZ14" s="169"/>
      <c r="BA14" s="169"/>
      <c r="BB14" s="169"/>
      <c r="BC14" s="169"/>
      <c r="BD14" s="169"/>
      <c r="BE14" s="169"/>
      <c r="BF14" s="169"/>
      <c r="BG14" s="169"/>
      <c r="BH14" s="169"/>
    </row>
    <row r="15" spans="1:60" outlineLevel="1" x14ac:dyDescent="0.2">
      <c r="A15" s="170"/>
      <c r="B15" s="181"/>
      <c r="C15" s="272" t="s">
        <v>1402</v>
      </c>
      <c r="D15" s="273"/>
      <c r="E15" s="274"/>
      <c r="F15" s="275"/>
      <c r="G15" s="276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4"/>
      <c r="V15" s="193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 t="s">
        <v>220</v>
      </c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  <c r="AS15" s="169"/>
      <c r="AT15" s="169"/>
      <c r="AU15" s="169"/>
      <c r="AV15" s="169"/>
      <c r="AW15" s="169"/>
      <c r="AX15" s="169"/>
      <c r="AY15" s="169"/>
      <c r="AZ15" s="169"/>
      <c r="BA15" s="177" t="str">
        <f>C15</f>
        <v>Montáž izolačních skruží na potrubí přímé DN 25</v>
      </c>
      <c r="BB15" s="169"/>
      <c r="BC15" s="169"/>
      <c r="BD15" s="169"/>
      <c r="BE15" s="169"/>
      <c r="BF15" s="169"/>
      <c r="BG15" s="169"/>
      <c r="BH15" s="169"/>
    </row>
    <row r="16" spans="1:60" outlineLevel="1" x14ac:dyDescent="0.2">
      <c r="A16" s="170">
        <v>5</v>
      </c>
      <c r="B16" s="181" t="s">
        <v>1403</v>
      </c>
      <c r="C16" s="209" t="s">
        <v>1404</v>
      </c>
      <c r="D16" s="183" t="s">
        <v>303</v>
      </c>
      <c r="E16" s="187">
        <v>8</v>
      </c>
      <c r="F16" s="192"/>
      <c r="G16" s="193">
        <f>ROUND(E16*F16,2)</f>
        <v>0</v>
      </c>
      <c r="H16" s="192"/>
      <c r="I16" s="193">
        <f>ROUND(E16*H16,2)</f>
        <v>0</v>
      </c>
      <c r="J16" s="192"/>
      <c r="K16" s="193">
        <f>ROUND(E16*J16,2)</f>
        <v>0</v>
      </c>
      <c r="L16" s="193">
        <v>15</v>
      </c>
      <c r="M16" s="193">
        <f>G16*(1+L16/100)</f>
        <v>0</v>
      </c>
      <c r="N16" s="193">
        <v>0</v>
      </c>
      <c r="O16" s="193">
        <f>ROUND(E16*N16,2)</f>
        <v>0</v>
      </c>
      <c r="P16" s="193">
        <v>0</v>
      </c>
      <c r="Q16" s="193">
        <f>ROUND(E16*P16,2)</f>
        <v>0</v>
      </c>
      <c r="R16" s="193"/>
      <c r="S16" s="193" t="s">
        <v>269</v>
      </c>
      <c r="T16" s="193">
        <v>0</v>
      </c>
      <c r="U16" s="194">
        <f>ROUND(E16*T16,2)</f>
        <v>0</v>
      </c>
      <c r="V16" s="193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 t="s">
        <v>1351</v>
      </c>
      <c r="AH16" s="169"/>
      <c r="AI16" s="169"/>
      <c r="AJ16" s="169"/>
      <c r="AK16" s="169"/>
      <c r="AL16" s="169"/>
      <c r="AM16" s="169"/>
      <c r="AN16" s="169"/>
      <c r="AO16" s="169"/>
      <c r="AP16" s="169"/>
      <c r="AQ16" s="169"/>
      <c r="AR16" s="169"/>
      <c r="AS16" s="169"/>
      <c r="AT16" s="169"/>
      <c r="AU16" s="169"/>
      <c r="AV16" s="169"/>
      <c r="AW16" s="169"/>
      <c r="AX16" s="169"/>
      <c r="AY16" s="169"/>
      <c r="AZ16" s="169"/>
      <c r="BA16" s="169"/>
      <c r="BB16" s="169"/>
      <c r="BC16" s="169"/>
      <c r="BD16" s="169"/>
      <c r="BE16" s="169"/>
      <c r="BF16" s="169"/>
      <c r="BG16" s="169"/>
      <c r="BH16" s="169"/>
    </row>
    <row r="17" spans="1:60" outlineLevel="1" x14ac:dyDescent="0.2">
      <c r="A17" s="170"/>
      <c r="B17" s="181"/>
      <c r="C17" s="272" t="s">
        <v>1404</v>
      </c>
      <c r="D17" s="273"/>
      <c r="E17" s="274"/>
      <c r="F17" s="275"/>
      <c r="G17" s="276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4"/>
      <c r="V17" s="193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 t="s">
        <v>220</v>
      </c>
      <c r="AH17" s="169"/>
      <c r="AI17" s="169"/>
      <c r="AJ17" s="169"/>
      <c r="AK17" s="169"/>
      <c r="AL17" s="169"/>
      <c r="AM17" s="169"/>
      <c r="AN17" s="169"/>
      <c r="AO17" s="169"/>
      <c r="AP17" s="169"/>
      <c r="AQ17" s="169"/>
      <c r="AR17" s="169"/>
      <c r="AS17" s="169"/>
      <c r="AT17" s="169"/>
      <c r="AU17" s="169"/>
      <c r="AV17" s="169"/>
      <c r="AW17" s="169"/>
      <c r="AX17" s="169"/>
      <c r="AY17" s="169"/>
      <c r="AZ17" s="169"/>
      <c r="BA17" s="177" t="str">
        <f>C17</f>
        <v>Montáž izolačních skruží na potrubí přímé DN 40</v>
      </c>
      <c r="BB17" s="169"/>
      <c r="BC17" s="169"/>
      <c r="BD17" s="169"/>
      <c r="BE17" s="169"/>
      <c r="BF17" s="169"/>
      <c r="BG17" s="169"/>
      <c r="BH17" s="169"/>
    </row>
    <row r="18" spans="1:60" x14ac:dyDescent="0.2">
      <c r="A18" s="178" t="s">
        <v>211</v>
      </c>
      <c r="B18" s="182" t="s">
        <v>156</v>
      </c>
      <c r="C18" s="211" t="s">
        <v>136</v>
      </c>
      <c r="D18" s="185"/>
      <c r="E18" s="189"/>
      <c r="F18" s="195"/>
      <c r="G18" s="195">
        <f>SUMIF(AG19:AG40,"&lt;&gt;NOR",G19:G40)</f>
        <v>0</v>
      </c>
      <c r="H18" s="195"/>
      <c r="I18" s="195">
        <f>SUM(I19:I40)</f>
        <v>0</v>
      </c>
      <c r="J18" s="195"/>
      <c r="K18" s="195">
        <f>SUM(K19:K40)</f>
        <v>0</v>
      </c>
      <c r="L18" s="195"/>
      <c r="M18" s="195">
        <f>SUM(M19:M40)</f>
        <v>0</v>
      </c>
      <c r="N18" s="195"/>
      <c r="O18" s="195">
        <f>SUM(O19:O40)</f>
        <v>0</v>
      </c>
      <c r="P18" s="195"/>
      <c r="Q18" s="195">
        <f>SUM(Q19:Q40)</f>
        <v>0</v>
      </c>
      <c r="R18" s="195"/>
      <c r="S18" s="195"/>
      <c r="T18" s="195"/>
      <c r="U18" s="196">
        <f>SUM(U19:U40)</f>
        <v>0</v>
      </c>
      <c r="V18" s="195"/>
      <c r="AG18" t="s">
        <v>212</v>
      </c>
    </row>
    <row r="19" spans="1:60" outlineLevel="1" x14ac:dyDescent="0.2">
      <c r="A19" s="170">
        <v>6</v>
      </c>
      <c r="B19" s="181" t="s">
        <v>1512</v>
      </c>
      <c r="C19" s="209" t="s">
        <v>1513</v>
      </c>
      <c r="D19" s="183" t="s">
        <v>338</v>
      </c>
      <c r="E19" s="187">
        <v>1</v>
      </c>
      <c r="F19" s="192"/>
      <c r="G19" s="193">
        <f>ROUND(E19*F19,2)</f>
        <v>0</v>
      </c>
      <c r="H19" s="192"/>
      <c r="I19" s="193">
        <f>ROUND(E19*H19,2)</f>
        <v>0</v>
      </c>
      <c r="J19" s="192"/>
      <c r="K19" s="193">
        <f>ROUND(E19*J19,2)</f>
        <v>0</v>
      </c>
      <c r="L19" s="193">
        <v>15</v>
      </c>
      <c r="M19" s="193">
        <f>G19*(1+L19/100)</f>
        <v>0</v>
      </c>
      <c r="N19" s="193">
        <v>0</v>
      </c>
      <c r="O19" s="193">
        <f>ROUND(E19*N19,2)</f>
        <v>0</v>
      </c>
      <c r="P19" s="193">
        <v>0</v>
      </c>
      <c r="Q19" s="193">
        <f>ROUND(E19*P19,2)</f>
        <v>0</v>
      </c>
      <c r="R19" s="193"/>
      <c r="S19" s="193" t="s">
        <v>269</v>
      </c>
      <c r="T19" s="193">
        <v>0</v>
      </c>
      <c r="U19" s="194">
        <f>ROUND(E19*T19,2)</f>
        <v>0</v>
      </c>
      <c r="V19" s="193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 t="s">
        <v>1351</v>
      </c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69"/>
      <c r="BA19" s="169"/>
      <c r="BB19" s="169"/>
      <c r="BC19" s="169"/>
      <c r="BD19" s="169"/>
      <c r="BE19" s="169"/>
      <c r="BF19" s="169"/>
      <c r="BG19" s="169"/>
      <c r="BH19" s="169"/>
    </row>
    <row r="20" spans="1:60" outlineLevel="1" x14ac:dyDescent="0.2">
      <c r="A20" s="170"/>
      <c r="B20" s="181"/>
      <c r="C20" s="272" t="s">
        <v>1513</v>
      </c>
      <c r="D20" s="273"/>
      <c r="E20" s="274"/>
      <c r="F20" s="275"/>
      <c r="G20" s="276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4"/>
      <c r="V20" s="193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 t="s">
        <v>220</v>
      </c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69"/>
      <c r="BA20" s="177" t="str">
        <f>C20</f>
        <v>Elektroinstalační materiál a materiál MaR</v>
      </c>
      <c r="BB20" s="169"/>
      <c r="BC20" s="169"/>
      <c r="BD20" s="169"/>
      <c r="BE20" s="169"/>
      <c r="BF20" s="169"/>
      <c r="BG20" s="169"/>
      <c r="BH20" s="169"/>
    </row>
    <row r="21" spans="1:60" ht="22.5" outlineLevel="1" x14ac:dyDescent="0.2">
      <c r="A21" s="170">
        <v>7</v>
      </c>
      <c r="B21" s="181" t="s">
        <v>1514</v>
      </c>
      <c r="C21" s="209" t="s">
        <v>1515</v>
      </c>
      <c r="D21" s="183" t="s">
        <v>338</v>
      </c>
      <c r="E21" s="187">
        <v>1</v>
      </c>
      <c r="F21" s="192"/>
      <c r="G21" s="193">
        <f>ROUND(E21*F21,2)</f>
        <v>0</v>
      </c>
      <c r="H21" s="192"/>
      <c r="I21" s="193">
        <f>ROUND(E21*H21,2)</f>
        <v>0</v>
      </c>
      <c r="J21" s="192"/>
      <c r="K21" s="193">
        <f>ROUND(E21*J21,2)</f>
        <v>0</v>
      </c>
      <c r="L21" s="193">
        <v>15</v>
      </c>
      <c r="M21" s="193">
        <f>G21*(1+L21/100)</f>
        <v>0</v>
      </c>
      <c r="N21" s="193">
        <v>0</v>
      </c>
      <c r="O21" s="193">
        <f>ROUND(E21*N21,2)</f>
        <v>0</v>
      </c>
      <c r="P21" s="193">
        <v>0</v>
      </c>
      <c r="Q21" s="193">
        <f>ROUND(E21*P21,2)</f>
        <v>0</v>
      </c>
      <c r="R21" s="193"/>
      <c r="S21" s="193" t="s">
        <v>269</v>
      </c>
      <c r="T21" s="193">
        <v>0</v>
      </c>
      <c r="U21" s="194">
        <f>ROUND(E21*T21,2)</f>
        <v>0</v>
      </c>
      <c r="V21" s="193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 t="s">
        <v>1390</v>
      </c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69"/>
      <c r="BA21" s="169"/>
      <c r="BB21" s="169"/>
      <c r="BC21" s="169"/>
      <c r="BD21" s="169"/>
      <c r="BE21" s="169"/>
      <c r="BF21" s="169"/>
      <c r="BG21" s="169"/>
      <c r="BH21" s="169"/>
    </row>
    <row r="22" spans="1:60" outlineLevel="1" x14ac:dyDescent="0.2">
      <c r="A22" s="170"/>
      <c r="B22" s="181"/>
      <c r="C22" s="272" t="s">
        <v>1515</v>
      </c>
      <c r="D22" s="273"/>
      <c r="E22" s="274"/>
      <c r="F22" s="275"/>
      <c r="G22" s="276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4"/>
      <c r="V22" s="193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 t="s">
        <v>220</v>
      </c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69"/>
      <c r="BA22" s="177" t="str">
        <f>C22</f>
        <v>Tepelné čerpadlo 15 kW včetně oběh. čerpadla, regulace, sofstarteru</v>
      </c>
      <c r="BB22" s="169"/>
      <c r="BC22" s="169"/>
      <c r="BD22" s="169"/>
      <c r="BE22" s="169"/>
      <c r="BF22" s="169"/>
      <c r="BG22" s="169"/>
      <c r="BH22" s="169"/>
    </row>
    <row r="23" spans="1:60" outlineLevel="1" x14ac:dyDescent="0.2">
      <c r="A23" s="170">
        <v>8</v>
      </c>
      <c r="B23" s="181" t="s">
        <v>1516</v>
      </c>
      <c r="C23" s="209" t="s">
        <v>1517</v>
      </c>
      <c r="D23" s="183" t="s">
        <v>338</v>
      </c>
      <c r="E23" s="187">
        <v>1</v>
      </c>
      <c r="F23" s="192"/>
      <c r="G23" s="193">
        <f>ROUND(E23*F23,2)</f>
        <v>0</v>
      </c>
      <c r="H23" s="192"/>
      <c r="I23" s="193">
        <f>ROUND(E23*H23,2)</f>
        <v>0</v>
      </c>
      <c r="J23" s="192"/>
      <c r="K23" s="193">
        <f>ROUND(E23*J23,2)</f>
        <v>0</v>
      </c>
      <c r="L23" s="193">
        <v>15</v>
      </c>
      <c r="M23" s="193">
        <f>G23*(1+L23/100)</f>
        <v>0</v>
      </c>
      <c r="N23" s="193">
        <v>0</v>
      </c>
      <c r="O23" s="193">
        <f>ROUND(E23*N23,2)</f>
        <v>0</v>
      </c>
      <c r="P23" s="193">
        <v>0</v>
      </c>
      <c r="Q23" s="193">
        <f>ROUND(E23*P23,2)</f>
        <v>0</v>
      </c>
      <c r="R23" s="193"/>
      <c r="S23" s="193" t="s">
        <v>269</v>
      </c>
      <c r="T23" s="193">
        <v>0</v>
      </c>
      <c r="U23" s="194">
        <f>ROUND(E23*T23,2)</f>
        <v>0</v>
      </c>
      <c r="V23" s="193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 t="s">
        <v>1390</v>
      </c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</row>
    <row r="24" spans="1:60" outlineLevel="1" x14ac:dyDescent="0.2">
      <c r="A24" s="170"/>
      <c r="B24" s="181"/>
      <c r="C24" s="272" t="s">
        <v>1517</v>
      </c>
      <c r="D24" s="273"/>
      <c r="E24" s="274"/>
      <c r="F24" s="275"/>
      <c r="G24" s="276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4"/>
      <c r="V24" s="193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 t="s">
        <v>220</v>
      </c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77" t="str">
        <f>C24</f>
        <v>Podstavce pod venkovní jednotku</v>
      </c>
      <c r="BB24" s="169"/>
      <c r="BC24" s="169"/>
      <c r="BD24" s="169"/>
      <c r="BE24" s="169"/>
      <c r="BF24" s="169"/>
      <c r="BG24" s="169"/>
      <c r="BH24" s="169"/>
    </row>
    <row r="25" spans="1:60" outlineLevel="1" x14ac:dyDescent="0.2">
      <c r="A25" s="170">
        <v>9</v>
      </c>
      <c r="B25" s="181" t="s">
        <v>1518</v>
      </c>
      <c r="C25" s="209" t="s">
        <v>1519</v>
      </c>
      <c r="D25" s="183" t="s">
        <v>338</v>
      </c>
      <c r="E25" s="187">
        <v>1</v>
      </c>
      <c r="F25" s="192"/>
      <c r="G25" s="193">
        <f>ROUND(E25*F25,2)</f>
        <v>0</v>
      </c>
      <c r="H25" s="192"/>
      <c r="I25" s="193">
        <f>ROUND(E25*H25,2)</f>
        <v>0</v>
      </c>
      <c r="J25" s="192"/>
      <c r="K25" s="193">
        <f>ROUND(E25*J25,2)</f>
        <v>0</v>
      </c>
      <c r="L25" s="193">
        <v>15</v>
      </c>
      <c r="M25" s="193">
        <f>G25*(1+L25/100)</f>
        <v>0</v>
      </c>
      <c r="N25" s="193">
        <v>0</v>
      </c>
      <c r="O25" s="193">
        <f>ROUND(E25*N25,2)</f>
        <v>0</v>
      </c>
      <c r="P25" s="193">
        <v>0</v>
      </c>
      <c r="Q25" s="193">
        <f>ROUND(E25*P25,2)</f>
        <v>0</v>
      </c>
      <c r="R25" s="193"/>
      <c r="S25" s="193" t="s">
        <v>269</v>
      </c>
      <c r="T25" s="193">
        <v>0</v>
      </c>
      <c r="U25" s="194">
        <f>ROUND(E25*T25,2)</f>
        <v>0</v>
      </c>
      <c r="V25" s="193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 t="s">
        <v>1390</v>
      </c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</row>
    <row r="26" spans="1:60" outlineLevel="1" x14ac:dyDescent="0.2">
      <c r="A26" s="170"/>
      <c r="B26" s="181"/>
      <c r="C26" s="272" t="s">
        <v>1519</v>
      </c>
      <c r="D26" s="273"/>
      <c r="E26" s="274"/>
      <c r="F26" s="275"/>
      <c r="G26" s="276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4"/>
      <c r="V26" s="193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 t="s">
        <v>220</v>
      </c>
      <c r="AH26" s="169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77" t="str">
        <f>C26</f>
        <v>Hydraulická jednotka včetně aku nádrže 250 l</v>
      </c>
      <c r="BB26" s="169"/>
      <c r="BC26" s="169"/>
      <c r="BD26" s="169"/>
      <c r="BE26" s="169"/>
      <c r="BF26" s="169"/>
      <c r="BG26" s="169"/>
      <c r="BH26" s="169"/>
    </row>
    <row r="27" spans="1:60" outlineLevel="1" x14ac:dyDescent="0.2">
      <c r="A27" s="170">
        <v>10</v>
      </c>
      <c r="B27" s="181" t="s">
        <v>1520</v>
      </c>
      <c r="C27" s="209" t="s">
        <v>1521</v>
      </c>
      <c r="D27" s="183" t="s">
        <v>338</v>
      </c>
      <c r="E27" s="187">
        <v>1</v>
      </c>
      <c r="F27" s="192"/>
      <c r="G27" s="193">
        <f>ROUND(E27*F27,2)</f>
        <v>0</v>
      </c>
      <c r="H27" s="192"/>
      <c r="I27" s="193">
        <f>ROUND(E27*H27,2)</f>
        <v>0</v>
      </c>
      <c r="J27" s="192"/>
      <c r="K27" s="193">
        <f>ROUND(E27*J27,2)</f>
        <v>0</v>
      </c>
      <c r="L27" s="193">
        <v>15</v>
      </c>
      <c r="M27" s="193">
        <f>G27*(1+L27/100)</f>
        <v>0</v>
      </c>
      <c r="N27" s="193">
        <v>0</v>
      </c>
      <c r="O27" s="193">
        <f>ROUND(E27*N27,2)</f>
        <v>0</v>
      </c>
      <c r="P27" s="193">
        <v>0</v>
      </c>
      <c r="Q27" s="193">
        <f>ROUND(E27*P27,2)</f>
        <v>0</v>
      </c>
      <c r="R27" s="193"/>
      <c r="S27" s="193" t="s">
        <v>269</v>
      </c>
      <c r="T27" s="193">
        <v>0</v>
      </c>
      <c r="U27" s="194">
        <f>ROUND(E27*T27,2)</f>
        <v>0</v>
      </c>
      <c r="V27" s="193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 t="s">
        <v>1390</v>
      </c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</row>
    <row r="28" spans="1:60" outlineLevel="1" x14ac:dyDescent="0.2">
      <c r="A28" s="170"/>
      <c r="B28" s="181"/>
      <c r="C28" s="272" t="s">
        <v>1521</v>
      </c>
      <c r="D28" s="273"/>
      <c r="E28" s="274"/>
      <c r="F28" s="275"/>
      <c r="G28" s="276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4"/>
      <c r="V28" s="193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 t="s">
        <v>220</v>
      </c>
      <c r="AH28" s="169"/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77" t="str">
        <f>C28</f>
        <v>Oběhové čerpadlo pro topný okruh</v>
      </c>
      <c r="BB28" s="169"/>
      <c r="BC28" s="169"/>
      <c r="BD28" s="169"/>
      <c r="BE28" s="169"/>
      <c r="BF28" s="169"/>
      <c r="BG28" s="169"/>
      <c r="BH28" s="169"/>
    </row>
    <row r="29" spans="1:60" outlineLevel="1" x14ac:dyDescent="0.2">
      <c r="A29" s="170">
        <v>11</v>
      </c>
      <c r="B29" s="181" t="s">
        <v>1522</v>
      </c>
      <c r="C29" s="209" t="s">
        <v>1523</v>
      </c>
      <c r="D29" s="183" t="s">
        <v>338</v>
      </c>
      <c r="E29" s="187">
        <v>1</v>
      </c>
      <c r="F29" s="192"/>
      <c r="G29" s="193">
        <f>ROUND(E29*F29,2)</f>
        <v>0</v>
      </c>
      <c r="H29" s="192"/>
      <c r="I29" s="193">
        <f>ROUND(E29*H29,2)</f>
        <v>0</v>
      </c>
      <c r="J29" s="192"/>
      <c r="K29" s="193">
        <f>ROUND(E29*J29,2)</f>
        <v>0</v>
      </c>
      <c r="L29" s="193">
        <v>15</v>
      </c>
      <c r="M29" s="193">
        <f>G29*(1+L29/100)</f>
        <v>0</v>
      </c>
      <c r="N29" s="193">
        <v>0</v>
      </c>
      <c r="O29" s="193">
        <f>ROUND(E29*N29,2)</f>
        <v>0</v>
      </c>
      <c r="P29" s="193">
        <v>0</v>
      </c>
      <c r="Q29" s="193">
        <f>ROUND(E29*P29,2)</f>
        <v>0</v>
      </c>
      <c r="R29" s="193"/>
      <c r="S29" s="193" t="s">
        <v>269</v>
      </c>
      <c r="T29" s="193">
        <v>0</v>
      </c>
      <c r="U29" s="194">
        <f>ROUND(E29*T29,2)</f>
        <v>0</v>
      </c>
      <c r="V29" s="193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 t="s">
        <v>1390</v>
      </c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</row>
    <row r="30" spans="1:60" outlineLevel="1" x14ac:dyDescent="0.2">
      <c r="A30" s="170"/>
      <c r="B30" s="181"/>
      <c r="C30" s="272" t="s">
        <v>1523</v>
      </c>
      <c r="D30" s="273"/>
      <c r="E30" s="274"/>
      <c r="F30" s="275"/>
      <c r="G30" s="276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4"/>
      <c r="V30" s="193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 t="s">
        <v>220</v>
      </c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  <c r="BA30" s="177" t="str">
        <f>C30</f>
        <v>Ovládání oběhového čerpadla</v>
      </c>
      <c r="BB30" s="169"/>
      <c r="BC30" s="169"/>
      <c r="BD30" s="169"/>
      <c r="BE30" s="169"/>
      <c r="BF30" s="169"/>
      <c r="BG30" s="169"/>
      <c r="BH30" s="169"/>
    </row>
    <row r="31" spans="1:60" outlineLevel="1" x14ac:dyDescent="0.2">
      <c r="A31" s="170">
        <v>12</v>
      </c>
      <c r="B31" s="181" t="s">
        <v>1524</v>
      </c>
      <c r="C31" s="209" t="s">
        <v>1525</v>
      </c>
      <c r="D31" s="183" t="s">
        <v>672</v>
      </c>
      <c r="E31" s="187">
        <v>1</v>
      </c>
      <c r="F31" s="192"/>
      <c r="G31" s="193">
        <f>ROUND(E31*F31,2)</f>
        <v>0</v>
      </c>
      <c r="H31" s="192"/>
      <c r="I31" s="193">
        <f>ROUND(E31*H31,2)</f>
        <v>0</v>
      </c>
      <c r="J31" s="192"/>
      <c r="K31" s="193">
        <f>ROUND(E31*J31,2)</f>
        <v>0</v>
      </c>
      <c r="L31" s="193">
        <v>15</v>
      </c>
      <c r="M31" s="193">
        <f>G31*(1+L31/100)</f>
        <v>0</v>
      </c>
      <c r="N31" s="193">
        <v>0</v>
      </c>
      <c r="O31" s="193">
        <f>ROUND(E31*N31,2)</f>
        <v>0</v>
      </c>
      <c r="P31" s="193">
        <v>0</v>
      </c>
      <c r="Q31" s="193">
        <f>ROUND(E31*P31,2)</f>
        <v>0</v>
      </c>
      <c r="R31" s="193"/>
      <c r="S31" s="193" t="s">
        <v>269</v>
      </c>
      <c r="T31" s="193">
        <v>0</v>
      </c>
      <c r="U31" s="194">
        <f>ROUND(E31*T31,2)</f>
        <v>0</v>
      </c>
      <c r="V31" s="193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 t="s">
        <v>1351</v>
      </c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</row>
    <row r="32" spans="1:60" outlineLevel="1" x14ac:dyDescent="0.2">
      <c r="A32" s="170"/>
      <c r="B32" s="181"/>
      <c r="C32" s="272" t="s">
        <v>1525</v>
      </c>
      <c r="D32" s="273"/>
      <c r="E32" s="274"/>
      <c r="F32" s="275"/>
      <c r="G32" s="276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4"/>
      <c r="V32" s="193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 t="s">
        <v>220</v>
      </c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77" t="str">
        <f>C32</f>
        <v>Montáž tepelného čerpadla vzduch - voda</v>
      </c>
      <c r="BB32" s="169"/>
      <c r="BC32" s="169"/>
      <c r="BD32" s="169"/>
      <c r="BE32" s="169"/>
      <c r="BF32" s="169"/>
      <c r="BG32" s="169"/>
      <c r="BH32" s="169"/>
    </row>
    <row r="33" spans="1:60" ht="22.5" outlineLevel="1" x14ac:dyDescent="0.2">
      <c r="A33" s="170">
        <v>13</v>
      </c>
      <c r="B33" s="181" t="s">
        <v>1526</v>
      </c>
      <c r="C33" s="209" t="s">
        <v>1527</v>
      </c>
      <c r="D33" s="183" t="s">
        <v>672</v>
      </c>
      <c r="E33" s="187">
        <v>1</v>
      </c>
      <c r="F33" s="192"/>
      <c r="G33" s="193">
        <f>ROUND(E33*F33,2)</f>
        <v>0</v>
      </c>
      <c r="H33" s="192"/>
      <c r="I33" s="193">
        <f>ROUND(E33*H33,2)</f>
        <v>0</v>
      </c>
      <c r="J33" s="192"/>
      <c r="K33" s="193">
        <f>ROUND(E33*J33,2)</f>
        <v>0</v>
      </c>
      <c r="L33" s="193">
        <v>15</v>
      </c>
      <c r="M33" s="193">
        <f>G33*(1+L33/100)</f>
        <v>0</v>
      </c>
      <c r="N33" s="193">
        <v>0</v>
      </c>
      <c r="O33" s="193">
        <f>ROUND(E33*N33,2)</f>
        <v>0</v>
      </c>
      <c r="P33" s="193">
        <v>0</v>
      </c>
      <c r="Q33" s="193">
        <f>ROUND(E33*P33,2)</f>
        <v>0</v>
      </c>
      <c r="R33" s="193"/>
      <c r="S33" s="193" t="s">
        <v>269</v>
      </c>
      <c r="T33" s="193">
        <v>0</v>
      </c>
      <c r="U33" s="194">
        <f>ROUND(E33*T33,2)</f>
        <v>0</v>
      </c>
      <c r="V33" s="193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 t="s">
        <v>1351</v>
      </c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</row>
    <row r="34" spans="1:60" outlineLevel="1" x14ac:dyDescent="0.2">
      <c r="A34" s="170"/>
      <c r="B34" s="181"/>
      <c r="C34" s="272" t="s">
        <v>1527</v>
      </c>
      <c r="D34" s="273"/>
      <c r="E34" s="274"/>
      <c r="F34" s="275"/>
      <c r="G34" s="276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4"/>
      <c r="V34" s="193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 t="s">
        <v>220</v>
      </c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77" t="str">
        <f>C34</f>
        <v>Uvedení tepelného čerpadla vzduch - voda do provozu</v>
      </c>
      <c r="BB34" s="169"/>
      <c r="BC34" s="169"/>
      <c r="BD34" s="169"/>
      <c r="BE34" s="169"/>
      <c r="BF34" s="169"/>
      <c r="BG34" s="169"/>
      <c r="BH34" s="169"/>
    </row>
    <row r="35" spans="1:60" outlineLevel="1" x14ac:dyDescent="0.2">
      <c r="A35" s="170">
        <v>14</v>
      </c>
      <c r="B35" s="181" t="s">
        <v>1528</v>
      </c>
      <c r="C35" s="209" t="s">
        <v>1529</v>
      </c>
      <c r="D35" s="183" t="s">
        <v>672</v>
      </c>
      <c r="E35" s="187">
        <v>1</v>
      </c>
      <c r="F35" s="192"/>
      <c r="G35" s="193">
        <f>ROUND(E35*F35,2)</f>
        <v>0</v>
      </c>
      <c r="H35" s="192"/>
      <c r="I35" s="193">
        <f>ROUND(E35*H35,2)</f>
        <v>0</v>
      </c>
      <c r="J35" s="192"/>
      <c r="K35" s="193">
        <f>ROUND(E35*J35,2)</f>
        <v>0</v>
      </c>
      <c r="L35" s="193">
        <v>15</v>
      </c>
      <c r="M35" s="193">
        <f>G35*(1+L35/100)</f>
        <v>0</v>
      </c>
      <c r="N35" s="193">
        <v>0</v>
      </c>
      <c r="O35" s="193">
        <f>ROUND(E35*N35,2)</f>
        <v>0</v>
      </c>
      <c r="P35" s="193">
        <v>0</v>
      </c>
      <c r="Q35" s="193">
        <f>ROUND(E35*P35,2)</f>
        <v>0</v>
      </c>
      <c r="R35" s="193"/>
      <c r="S35" s="193" t="s">
        <v>269</v>
      </c>
      <c r="T35" s="193">
        <v>0</v>
      </c>
      <c r="U35" s="194">
        <f>ROUND(E35*T35,2)</f>
        <v>0</v>
      </c>
      <c r="V35" s="193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 t="s">
        <v>1351</v>
      </c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</row>
    <row r="36" spans="1:60" outlineLevel="1" x14ac:dyDescent="0.2">
      <c r="A36" s="170"/>
      <c r="B36" s="181"/>
      <c r="C36" s="272" t="s">
        <v>1529</v>
      </c>
      <c r="D36" s="273"/>
      <c r="E36" s="274"/>
      <c r="F36" s="275"/>
      <c r="G36" s="276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4"/>
      <c r="V36" s="193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 t="s">
        <v>220</v>
      </c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77" t="str">
        <f>C36</f>
        <v>Montáž  elektro. měření a regulace</v>
      </c>
      <c r="BB36" s="169"/>
      <c r="BC36" s="169"/>
      <c r="BD36" s="169"/>
      <c r="BE36" s="169"/>
      <c r="BF36" s="169"/>
      <c r="BG36" s="169"/>
      <c r="BH36" s="169"/>
    </row>
    <row r="37" spans="1:60" outlineLevel="1" x14ac:dyDescent="0.2">
      <c r="A37" s="170">
        <v>15</v>
      </c>
      <c r="B37" s="181" t="s">
        <v>1530</v>
      </c>
      <c r="C37" s="209" t="s">
        <v>1531</v>
      </c>
      <c r="D37" s="183" t="s">
        <v>672</v>
      </c>
      <c r="E37" s="187">
        <v>1</v>
      </c>
      <c r="F37" s="192"/>
      <c r="G37" s="193">
        <f>ROUND(E37*F37,2)</f>
        <v>0</v>
      </c>
      <c r="H37" s="192"/>
      <c r="I37" s="193">
        <f>ROUND(E37*H37,2)</f>
        <v>0</v>
      </c>
      <c r="J37" s="192"/>
      <c r="K37" s="193">
        <f>ROUND(E37*J37,2)</f>
        <v>0</v>
      </c>
      <c r="L37" s="193">
        <v>15</v>
      </c>
      <c r="M37" s="193">
        <f>G37*(1+L37/100)</f>
        <v>0</v>
      </c>
      <c r="N37" s="193">
        <v>0</v>
      </c>
      <c r="O37" s="193">
        <f>ROUND(E37*N37,2)</f>
        <v>0</v>
      </c>
      <c r="P37" s="193">
        <v>0</v>
      </c>
      <c r="Q37" s="193">
        <f>ROUND(E37*P37,2)</f>
        <v>0</v>
      </c>
      <c r="R37" s="193"/>
      <c r="S37" s="193" t="s">
        <v>269</v>
      </c>
      <c r="T37" s="193">
        <v>0</v>
      </c>
      <c r="U37" s="194">
        <f>ROUND(E37*T37,2)</f>
        <v>0</v>
      </c>
      <c r="V37" s="193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 t="s">
        <v>1351</v>
      </c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</row>
    <row r="38" spans="1:60" outlineLevel="1" x14ac:dyDescent="0.2">
      <c r="A38" s="170"/>
      <c r="B38" s="181"/>
      <c r="C38" s="272" t="s">
        <v>1531</v>
      </c>
      <c r="D38" s="273"/>
      <c r="E38" s="274"/>
      <c r="F38" s="275"/>
      <c r="G38" s="276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4"/>
      <c r="V38" s="193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 t="s">
        <v>220</v>
      </c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77" t="str">
        <f>C38</f>
        <v>Montáže topenářské</v>
      </c>
      <c r="BB38" s="169"/>
      <c r="BC38" s="169"/>
      <c r="BD38" s="169"/>
      <c r="BE38" s="169"/>
      <c r="BF38" s="169"/>
      <c r="BG38" s="169"/>
      <c r="BH38" s="169"/>
    </row>
    <row r="39" spans="1:60" outlineLevel="1" x14ac:dyDescent="0.2">
      <c r="A39" s="170">
        <v>16</v>
      </c>
      <c r="B39" s="181" t="s">
        <v>1532</v>
      </c>
      <c r="C39" s="209" t="s">
        <v>1533</v>
      </c>
      <c r="D39" s="183" t="s">
        <v>303</v>
      </c>
      <c r="E39" s="187">
        <v>5</v>
      </c>
      <c r="F39" s="192"/>
      <c r="G39" s="193">
        <f>ROUND(E39*F39,2)</f>
        <v>0</v>
      </c>
      <c r="H39" s="192"/>
      <c r="I39" s="193">
        <f>ROUND(E39*H39,2)</f>
        <v>0</v>
      </c>
      <c r="J39" s="192"/>
      <c r="K39" s="193">
        <f>ROUND(E39*J39,2)</f>
        <v>0</v>
      </c>
      <c r="L39" s="193">
        <v>15</v>
      </c>
      <c r="M39" s="193">
        <f>G39*(1+L39/100)</f>
        <v>0</v>
      </c>
      <c r="N39" s="193">
        <v>0</v>
      </c>
      <c r="O39" s="193">
        <f>ROUND(E39*N39,2)</f>
        <v>0</v>
      </c>
      <c r="P39" s="193">
        <v>0</v>
      </c>
      <c r="Q39" s="193">
        <f>ROUND(E39*P39,2)</f>
        <v>0</v>
      </c>
      <c r="R39" s="193"/>
      <c r="S39" s="193" t="s">
        <v>269</v>
      </c>
      <c r="T39" s="193">
        <v>0</v>
      </c>
      <c r="U39" s="194">
        <f>ROUND(E39*T39,2)</f>
        <v>0</v>
      </c>
      <c r="V39" s="193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 t="s">
        <v>1351</v>
      </c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</row>
    <row r="40" spans="1:60" outlineLevel="1" x14ac:dyDescent="0.2">
      <c r="A40" s="170"/>
      <c r="B40" s="181"/>
      <c r="C40" s="272" t="s">
        <v>1533</v>
      </c>
      <c r="D40" s="273"/>
      <c r="E40" s="274"/>
      <c r="F40" s="275"/>
      <c r="G40" s="276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4"/>
      <c r="V40" s="193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 t="s">
        <v>220</v>
      </c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77" t="str">
        <f>C40</f>
        <v>Hadice napouštěcí pryžové D 16/23</v>
      </c>
      <c r="BB40" s="169"/>
      <c r="BC40" s="169"/>
      <c r="BD40" s="169"/>
      <c r="BE40" s="169"/>
      <c r="BF40" s="169"/>
      <c r="BG40" s="169"/>
      <c r="BH40" s="169"/>
    </row>
    <row r="41" spans="1:60" x14ac:dyDescent="0.2">
      <c r="A41" s="178" t="s">
        <v>211</v>
      </c>
      <c r="B41" s="182" t="s">
        <v>157</v>
      </c>
      <c r="C41" s="211" t="s">
        <v>138</v>
      </c>
      <c r="D41" s="185"/>
      <c r="E41" s="189"/>
      <c r="F41" s="195"/>
      <c r="G41" s="195">
        <f>SUMIF(AG42:AG53,"&lt;&gt;NOR",G42:G53)</f>
        <v>0</v>
      </c>
      <c r="H41" s="195"/>
      <c r="I41" s="195">
        <f>SUM(I42:I53)</f>
        <v>0</v>
      </c>
      <c r="J41" s="195"/>
      <c r="K41" s="195">
        <f>SUM(K42:K53)</f>
        <v>0</v>
      </c>
      <c r="L41" s="195"/>
      <c r="M41" s="195">
        <f>SUM(M42:M53)</f>
        <v>0</v>
      </c>
      <c r="N41" s="195"/>
      <c r="O41" s="195">
        <f>SUM(O42:O53)</f>
        <v>0</v>
      </c>
      <c r="P41" s="195"/>
      <c r="Q41" s="195">
        <f>SUM(Q42:Q53)</f>
        <v>0</v>
      </c>
      <c r="R41" s="195"/>
      <c r="S41" s="195"/>
      <c r="T41" s="195"/>
      <c r="U41" s="196">
        <f>SUM(U42:U53)</f>
        <v>0</v>
      </c>
      <c r="V41" s="195"/>
      <c r="AG41" t="s">
        <v>212</v>
      </c>
    </row>
    <row r="42" spans="1:60" ht="22.5" outlineLevel="1" x14ac:dyDescent="0.2">
      <c r="A42" s="170">
        <v>17</v>
      </c>
      <c r="B42" s="181" t="s">
        <v>1534</v>
      </c>
      <c r="C42" s="209" t="s">
        <v>1535</v>
      </c>
      <c r="D42" s="183" t="s">
        <v>672</v>
      </c>
      <c r="E42" s="187">
        <v>2</v>
      </c>
      <c r="F42" s="192"/>
      <c r="G42" s="193">
        <f>ROUND(E42*F42,2)</f>
        <v>0</v>
      </c>
      <c r="H42" s="192"/>
      <c r="I42" s="193">
        <f>ROUND(E42*H42,2)</f>
        <v>0</v>
      </c>
      <c r="J42" s="192"/>
      <c r="K42" s="193">
        <f>ROUND(E42*J42,2)</f>
        <v>0</v>
      </c>
      <c r="L42" s="193">
        <v>15</v>
      </c>
      <c r="M42" s="193">
        <f>G42*(1+L42/100)</f>
        <v>0</v>
      </c>
      <c r="N42" s="193">
        <v>0</v>
      </c>
      <c r="O42" s="193">
        <f>ROUND(E42*N42,2)</f>
        <v>0</v>
      </c>
      <c r="P42" s="193">
        <v>0</v>
      </c>
      <c r="Q42" s="193">
        <f>ROUND(E42*P42,2)</f>
        <v>0</v>
      </c>
      <c r="R42" s="193"/>
      <c r="S42" s="193" t="s">
        <v>269</v>
      </c>
      <c r="T42" s="193">
        <v>0</v>
      </c>
      <c r="U42" s="194">
        <f>ROUND(E42*T42,2)</f>
        <v>0</v>
      </c>
      <c r="V42" s="193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 t="s">
        <v>1390</v>
      </c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</row>
    <row r="43" spans="1:60" outlineLevel="1" x14ac:dyDescent="0.2">
      <c r="A43" s="170"/>
      <c r="B43" s="181"/>
      <c r="C43" s="272" t="s">
        <v>1535</v>
      </c>
      <c r="D43" s="273"/>
      <c r="E43" s="274"/>
      <c r="F43" s="275"/>
      <c r="G43" s="276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4"/>
      <c r="V43" s="193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 t="s">
        <v>220</v>
      </c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77" t="str">
        <f>C43</f>
        <v>Rozdělovač podlahového vytápění včetně čerpadla a směšování 8 okruhů</v>
      </c>
      <c r="BB43" s="169"/>
      <c r="BC43" s="169"/>
      <c r="BD43" s="169"/>
      <c r="BE43" s="169"/>
      <c r="BF43" s="169"/>
      <c r="BG43" s="169"/>
      <c r="BH43" s="169"/>
    </row>
    <row r="44" spans="1:60" outlineLevel="1" x14ac:dyDescent="0.2">
      <c r="A44" s="170">
        <v>18</v>
      </c>
      <c r="B44" s="181" t="s">
        <v>1536</v>
      </c>
      <c r="C44" s="209" t="s">
        <v>1537</v>
      </c>
      <c r="D44" s="183" t="s">
        <v>672</v>
      </c>
      <c r="E44" s="187">
        <v>16</v>
      </c>
      <c r="F44" s="192"/>
      <c r="G44" s="193">
        <f>ROUND(E44*F44,2)</f>
        <v>0</v>
      </c>
      <c r="H44" s="192"/>
      <c r="I44" s="193">
        <f>ROUND(E44*H44,2)</f>
        <v>0</v>
      </c>
      <c r="J44" s="192"/>
      <c r="K44" s="193">
        <f>ROUND(E44*J44,2)</f>
        <v>0</v>
      </c>
      <c r="L44" s="193">
        <v>15</v>
      </c>
      <c r="M44" s="193">
        <f>G44*(1+L44/100)</f>
        <v>0</v>
      </c>
      <c r="N44" s="193">
        <v>0</v>
      </c>
      <c r="O44" s="193">
        <f>ROUND(E44*N44,2)</f>
        <v>0</v>
      </c>
      <c r="P44" s="193">
        <v>0</v>
      </c>
      <c r="Q44" s="193">
        <f>ROUND(E44*P44,2)</f>
        <v>0</v>
      </c>
      <c r="R44" s="193"/>
      <c r="S44" s="193" t="s">
        <v>269</v>
      </c>
      <c r="T44" s="193">
        <v>0</v>
      </c>
      <c r="U44" s="194">
        <f>ROUND(E44*T44,2)</f>
        <v>0</v>
      </c>
      <c r="V44" s="193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 t="s">
        <v>1390</v>
      </c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</row>
    <row r="45" spans="1:60" outlineLevel="1" x14ac:dyDescent="0.2">
      <c r="A45" s="170"/>
      <c r="B45" s="181"/>
      <c r="C45" s="272" t="s">
        <v>1537</v>
      </c>
      <c r="D45" s="273"/>
      <c r="E45" s="274"/>
      <c r="F45" s="275"/>
      <c r="G45" s="276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4"/>
      <c r="V45" s="193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 t="s">
        <v>220</v>
      </c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77" t="str">
        <f>C45</f>
        <v>Elektronické hlavice podlahového vytápění</v>
      </c>
      <c r="BB45" s="169"/>
      <c r="BC45" s="169"/>
      <c r="BD45" s="169"/>
      <c r="BE45" s="169"/>
      <c r="BF45" s="169"/>
      <c r="BG45" s="169"/>
      <c r="BH45" s="169"/>
    </row>
    <row r="46" spans="1:60" outlineLevel="1" x14ac:dyDescent="0.2">
      <c r="A46" s="170">
        <v>19</v>
      </c>
      <c r="B46" s="181" t="s">
        <v>1538</v>
      </c>
      <c r="C46" s="209" t="s">
        <v>1539</v>
      </c>
      <c r="D46" s="183" t="s">
        <v>672</v>
      </c>
      <c r="E46" s="187">
        <v>2</v>
      </c>
      <c r="F46" s="192"/>
      <c r="G46" s="193">
        <f>ROUND(E46*F46,2)</f>
        <v>0</v>
      </c>
      <c r="H46" s="192"/>
      <c r="I46" s="193">
        <f>ROUND(E46*H46,2)</f>
        <v>0</v>
      </c>
      <c r="J46" s="192"/>
      <c r="K46" s="193">
        <f>ROUND(E46*J46,2)</f>
        <v>0</v>
      </c>
      <c r="L46" s="193">
        <v>15</v>
      </c>
      <c r="M46" s="193">
        <f>G46*(1+L46/100)</f>
        <v>0</v>
      </c>
      <c r="N46" s="193">
        <v>0</v>
      </c>
      <c r="O46" s="193">
        <f>ROUND(E46*N46,2)</f>
        <v>0</v>
      </c>
      <c r="P46" s="193">
        <v>0</v>
      </c>
      <c r="Q46" s="193">
        <f>ROUND(E46*P46,2)</f>
        <v>0</v>
      </c>
      <c r="R46" s="193"/>
      <c r="S46" s="193" t="s">
        <v>269</v>
      </c>
      <c r="T46" s="193">
        <v>0</v>
      </c>
      <c r="U46" s="194">
        <f>ROUND(E46*T46,2)</f>
        <v>0</v>
      </c>
      <c r="V46" s="193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 t="s">
        <v>1390</v>
      </c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</row>
    <row r="47" spans="1:60" outlineLevel="1" x14ac:dyDescent="0.2">
      <c r="A47" s="170"/>
      <c r="B47" s="181"/>
      <c r="C47" s="272" t="s">
        <v>1539</v>
      </c>
      <c r="D47" s="273"/>
      <c r="E47" s="274"/>
      <c r="F47" s="275"/>
      <c r="G47" s="276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4"/>
      <c r="V47" s="193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 t="s">
        <v>220</v>
      </c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77" t="str">
        <f>C47</f>
        <v>Skříň nadomítková SGP pro 8 okruhů</v>
      </c>
      <c r="BB47" s="169"/>
      <c r="BC47" s="169"/>
      <c r="BD47" s="169"/>
      <c r="BE47" s="169"/>
      <c r="BF47" s="169"/>
      <c r="BG47" s="169"/>
      <c r="BH47" s="169"/>
    </row>
    <row r="48" spans="1:60" outlineLevel="1" x14ac:dyDescent="0.2">
      <c r="A48" s="170">
        <v>20</v>
      </c>
      <c r="B48" s="181" t="s">
        <v>1540</v>
      </c>
      <c r="C48" s="209" t="s">
        <v>1541</v>
      </c>
      <c r="D48" s="183" t="s">
        <v>672</v>
      </c>
      <c r="E48" s="187">
        <v>11</v>
      </c>
      <c r="F48" s="192"/>
      <c r="G48" s="193">
        <f>ROUND(E48*F48,2)</f>
        <v>0</v>
      </c>
      <c r="H48" s="192"/>
      <c r="I48" s="193">
        <f>ROUND(E48*H48,2)</f>
        <v>0</v>
      </c>
      <c r="J48" s="192"/>
      <c r="K48" s="193">
        <f>ROUND(E48*J48,2)</f>
        <v>0</v>
      </c>
      <c r="L48" s="193">
        <v>15</v>
      </c>
      <c r="M48" s="193">
        <f>G48*(1+L48/100)</f>
        <v>0</v>
      </c>
      <c r="N48" s="193">
        <v>0</v>
      </c>
      <c r="O48" s="193">
        <f>ROUND(E48*N48,2)</f>
        <v>0</v>
      </c>
      <c r="P48" s="193">
        <v>0</v>
      </c>
      <c r="Q48" s="193">
        <f>ROUND(E48*P48,2)</f>
        <v>0</v>
      </c>
      <c r="R48" s="193"/>
      <c r="S48" s="193" t="s">
        <v>269</v>
      </c>
      <c r="T48" s="193">
        <v>0</v>
      </c>
      <c r="U48" s="194">
        <f>ROUND(E48*T48,2)</f>
        <v>0</v>
      </c>
      <c r="V48" s="193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 t="s">
        <v>1390</v>
      </c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</row>
    <row r="49" spans="1:60" outlineLevel="1" x14ac:dyDescent="0.2">
      <c r="A49" s="170"/>
      <c r="B49" s="181"/>
      <c r="C49" s="272" t="s">
        <v>1541</v>
      </c>
      <c r="D49" s="273"/>
      <c r="E49" s="274"/>
      <c r="F49" s="275"/>
      <c r="G49" s="276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4"/>
      <c r="V49" s="193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 t="s">
        <v>220</v>
      </c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77" t="str">
        <f>C49</f>
        <v>Prostorový termostat</v>
      </c>
      <c r="BB49" s="169"/>
      <c r="BC49" s="169"/>
      <c r="BD49" s="169"/>
      <c r="BE49" s="169"/>
      <c r="BF49" s="169"/>
      <c r="BG49" s="169"/>
      <c r="BH49" s="169"/>
    </row>
    <row r="50" spans="1:60" ht="22.5" outlineLevel="1" x14ac:dyDescent="0.2">
      <c r="A50" s="170">
        <v>21</v>
      </c>
      <c r="B50" s="181" t="s">
        <v>1542</v>
      </c>
      <c r="C50" s="209" t="s">
        <v>1543</v>
      </c>
      <c r="D50" s="183" t="s">
        <v>338</v>
      </c>
      <c r="E50" s="187">
        <v>2</v>
      </c>
      <c r="F50" s="192"/>
      <c r="G50" s="193">
        <f>ROUND(E50*F50,2)</f>
        <v>0</v>
      </c>
      <c r="H50" s="192"/>
      <c r="I50" s="193">
        <f>ROUND(E50*H50,2)</f>
        <v>0</v>
      </c>
      <c r="J50" s="192"/>
      <c r="K50" s="193">
        <f>ROUND(E50*J50,2)</f>
        <v>0</v>
      </c>
      <c r="L50" s="193">
        <v>15</v>
      </c>
      <c r="M50" s="193">
        <f>G50*(1+L50/100)</f>
        <v>0</v>
      </c>
      <c r="N50" s="193">
        <v>0</v>
      </c>
      <c r="O50" s="193">
        <f>ROUND(E50*N50,2)</f>
        <v>0</v>
      </c>
      <c r="P50" s="193">
        <v>0</v>
      </c>
      <c r="Q50" s="193">
        <f>ROUND(E50*P50,2)</f>
        <v>0</v>
      </c>
      <c r="R50" s="193"/>
      <c r="S50" s="193" t="s">
        <v>269</v>
      </c>
      <c r="T50" s="193">
        <v>0</v>
      </c>
      <c r="U50" s="194">
        <f>ROUND(E50*T50,2)</f>
        <v>0</v>
      </c>
      <c r="V50" s="193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 t="s">
        <v>1351</v>
      </c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</row>
    <row r="51" spans="1:60" outlineLevel="1" x14ac:dyDescent="0.2">
      <c r="A51" s="170"/>
      <c r="B51" s="181"/>
      <c r="C51" s="272" t="s">
        <v>1543</v>
      </c>
      <c r="D51" s="273"/>
      <c r="E51" s="274"/>
      <c r="F51" s="275"/>
      <c r="G51" s="276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4"/>
      <c r="V51" s="193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 t="s">
        <v>220</v>
      </c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77" t="str">
        <f>C51</f>
        <v>Montáž rozdělovačů a sběračů pro podlahové vytápění</v>
      </c>
      <c r="BB51" s="169"/>
      <c r="BC51" s="169"/>
      <c r="BD51" s="169"/>
      <c r="BE51" s="169"/>
      <c r="BF51" s="169"/>
      <c r="BG51" s="169"/>
      <c r="BH51" s="169"/>
    </row>
    <row r="52" spans="1:60" outlineLevel="1" x14ac:dyDescent="0.2">
      <c r="A52" s="170">
        <v>22</v>
      </c>
      <c r="B52" s="181" t="s">
        <v>1544</v>
      </c>
      <c r="C52" s="209" t="s">
        <v>1545</v>
      </c>
      <c r="D52" s="183" t="s">
        <v>672</v>
      </c>
      <c r="E52" s="187">
        <v>1</v>
      </c>
      <c r="F52" s="192"/>
      <c r="G52" s="193">
        <f>ROUND(E52*F52,2)</f>
        <v>0</v>
      </c>
      <c r="H52" s="192"/>
      <c r="I52" s="193">
        <f>ROUND(E52*H52,2)</f>
        <v>0</v>
      </c>
      <c r="J52" s="192"/>
      <c r="K52" s="193">
        <f>ROUND(E52*J52,2)</f>
        <v>0</v>
      </c>
      <c r="L52" s="193">
        <v>15</v>
      </c>
      <c r="M52" s="193">
        <f>G52*(1+L52/100)</f>
        <v>0</v>
      </c>
      <c r="N52" s="193">
        <v>0</v>
      </c>
      <c r="O52" s="193">
        <f>ROUND(E52*N52,2)</f>
        <v>0</v>
      </c>
      <c r="P52" s="193">
        <v>0</v>
      </c>
      <c r="Q52" s="193">
        <f>ROUND(E52*P52,2)</f>
        <v>0</v>
      </c>
      <c r="R52" s="193"/>
      <c r="S52" s="193" t="s">
        <v>269</v>
      </c>
      <c r="T52" s="193">
        <v>0</v>
      </c>
      <c r="U52" s="194">
        <f>ROUND(E52*T52,2)</f>
        <v>0</v>
      </c>
      <c r="V52" s="193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 t="s">
        <v>1351</v>
      </c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</row>
    <row r="53" spans="1:60" outlineLevel="1" x14ac:dyDescent="0.2">
      <c r="A53" s="170"/>
      <c r="B53" s="181"/>
      <c r="C53" s="272" t="s">
        <v>1545</v>
      </c>
      <c r="D53" s="273"/>
      <c r="E53" s="274"/>
      <c r="F53" s="275"/>
      <c r="G53" s="276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4"/>
      <c r="V53" s="193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 t="s">
        <v>220</v>
      </c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77" t="str">
        <f>C53</f>
        <v>Nádoby expanzní tlak.s memb.Expansomat I, 25 l</v>
      </c>
      <c r="BB53" s="169"/>
      <c r="BC53" s="169"/>
      <c r="BD53" s="169"/>
      <c r="BE53" s="169"/>
      <c r="BF53" s="169"/>
      <c r="BG53" s="169"/>
      <c r="BH53" s="169"/>
    </row>
    <row r="54" spans="1:60" x14ac:dyDescent="0.2">
      <c r="A54" s="178" t="s">
        <v>211</v>
      </c>
      <c r="B54" s="182" t="s">
        <v>158</v>
      </c>
      <c r="C54" s="211" t="s">
        <v>140</v>
      </c>
      <c r="D54" s="185"/>
      <c r="E54" s="189"/>
      <c r="F54" s="195"/>
      <c r="G54" s="195">
        <f>SUMIF(AG55:AG68,"&lt;&gt;NOR",G55:G68)</f>
        <v>0</v>
      </c>
      <c r="H54" s="195"/>
      <c r="I54" s="195">
        <f>SUM(I55:I68)</f>
        <v>0</v>
      </c>
      <c r="J54" s="195"/>
      <c r="K54" s="195">
        <f>SUM(K55:K68)</f>
        <v>0</v>
      </c>
      <c r="L54" s="195"/>
      <c r="M54" s="195">
        <f>SUM(M55:M68)</f>
        <v>0</v>
      </c>
      <c r="N54" s="195"/>
      <c r="O54" s="195">
        <f>SUM(O55:O68)</f>
        <v>0</v>
      </c>
      <c r="P54" s="195"/>
      <c r="Q54" s="195">
        <f>SUM(Q55:Q68)</f>
        <v>0</v>
      </c>
      <c r="R54" s="195"/>
      <c r="S54" s="195"/>
      <c r="T54" s="195"/>
      <c r="U54" s="196">
        <f>SUM(U55:U68)</f>
        <v>0</v>
      </c>
      <c r="V54" s="195"/>
      <c r="AG54" t="s">
        <v>212</v>
      </c>
    </row>
    <row r="55" spans="1:60" outlineLevel="1" x14ac:dyDescent="0.2">
      <c r="A55" s="170">
        <v>23</v>
      </c>
      <c r="B55" s="181" t="s">
        <v>1546</v>
      </c>
      <c r="C55" s="209" t="s">
        <v>1547</v>
      </c>
      <c r="D55" s="183" t="s">
        <v>338</v>
      </c>
      <c r="E55" s="187">
        <v>6</v>
      </c>
      <c r="F55" s="192"/>
      <c r="G55" s="193">
        <f>ROUND(E55*F55,2)</f>
        <v>0</v>
      </c>
      <c r="H55" s="192"/>
      <c r="I55" s="193">
        <f>ROUND(E55*H55,2)</f>
        <v>0</v>
      </c>
      <c r="J55" s="192"/>
      <c r="K55" s="193">
        <f>ROUND(E55*J55,2)</f>
        <v>0</v>
      </c>
      <c r="L55" s="193">
        <v>15</v>
      </c>
      <c r="M55" s="193">
        <f>G55*(1+L55/100)</f>
        <v>0</v>
      </c>
      <c r="N55" s="193">
        <v>0</v>
      </c>
      <c r="O55" s="193">
        <f>ROUND(E55*N55,2)</f>
        <v>0</v>
      </c>
      <c r="P55" s="193">
        <v>0</v>
      </c>
      <c r="Q55" s="193">
        <f>ROUND(E55*P55,2)</f>
        <v>0</v>
      </c>
      <c r="R55" s="193"/>
      <c r="S55" s="193" t="s">
        <v>269</v>
      </c>
      <c r="T55" s="193">
        <v>0</v>
      </c>
      <c r="U55" s="194">
        <f>ROUND(E55*T55,2)</f>
        <v>0</v>
      </c>
      <c r="V55" s="193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 t="s">
        <v>1351</v>
      </c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</row>
    <row r="56" spans="1:60" outlineLevel="1" x14ac:dyDescent="0.2">
      <c r="A56" s="170"/>
      <c r="B56" s="181"/>
      <c r="C56" s="272" t="s">
        <v>1547</v>
      </c>
      <c r="D56" s="273"/>
      <c r="E56" s="274"/>
      <c r="F56" s="275"/>
      <c r="G56" s="276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4"/>
      <c r="V56" s="193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 t="s">
        <v>220</v>
      </c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77" t="str">
        <f>C56</f>
        <v>Příplatek za zhotovení přípojky DN 15</v>
      </c>
      <c r="BB56" s="169"/>
      <c r="BC56" s="169"/>
      <c r="BD56" s="169"/>
      <c r="BE56" s="169"/>
      <c r="BF56" s="169"/>
      <c r="BG56" s="169"/>
      <c r="BH56" s="169"/>
    </row>
    <row r="57" spans="1:60" outlineLevel="1" x14ac:dyDescent="0.2">
      <c r="A57" s="170">
        <v>24</v>
      </c>
      <c r="B57" s="181" t="s">
        <v>1548</v>
      </c>
      <c r="C57" s="209" t="s">
        <v>1549</v>
      </c>
      <c r="D57" s="183" t="s">
        <v>338</v>
      </c>
      <c r="E57" s="187">
        <v>4</v>
      </c>
      <c r="F57" s="192"/>
      <c r="G57" s="193">
        <f>ROUND(E57*F57,2)</f>
        <v>0</v>
      </c>
      <c r="H57" s="192"/>
      <c r="I57" s="193">
        <f>ROUND(E57*H57,2)</f>
        <v>0</v>
      </c>
      <c r="J57" s="192"/>
      <c r="K57" s="193">
        <f>ROUND(E57*J57,2)</f>
        <v>0</v>
      </c>
      <c r="L57" s="193">
        <v>15</v>
      </c>
      <c r="M57" s="193">
        <f>G57*(1+L57/100)</f>
        <v>0</v>
      </c>
      <c r="N57" s="193">
        <v>0</v>
      </c>
      <c r="O57" s="193">
        <f>ROUND(E57*N57,2)</f>
        <v>0</v>
      </c>
      <c r="P57" s="193">
        <v>0</v>
      </c>
      <c r="Q57" s="193">
        <f>ROUND(E57*P57,2)</f>
        <v>0</v>
      </c>
      <c r="R57" s="193"/>
      <c r="S57" s="193" t="s">
        <v>269</v>
      </c>
      <c r="T57" s="193">
        <v>0</v>
      </c>
      <c r="U57" s="194">
        <f>ROUND(E57*T57,2)</f>
        <v>0</v>
      </c>
      <c r="V57" s="193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 t="s">
        <v>1351</v>
      </c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</row>
    <row r="58" spans="1:60" outlineLevel="1" x14ac:dyDescent="0.2">
      <c r="A58" s="170"/>
      <c r="B58" s="181"/>
      <c r="C58" s="272" t="s">
        <v>1549</v>
      </c>
      <c r="D58" s="273"/>
      <c r="E58" s="274"/>
      <c r="F58" s="275"/>
      <c r="G58" s="276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4"/>
      <c r="V58" s="193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 t="s">
        <v>220</v>
      </c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77" t="str">
        <f>C58</f>
        <v>Příplatek za zhotovení přípojky DN 22</v>
      </c>
      <c r="BB58" s="169"/>
      <c r="BC58" s="169"/>
      <c r="BD58" s="169"/>
      <c r="BE58" s="169"/>
      <c r="BF58" s="169"/>
      <c r="BG58" s="169"/>
      <c r="BH58" s="169"/>
    </row>
    <row r="59" spans="1:60" outlineLevel="1" x14ac:dyDescent="0.2">
      <c r="A59" s="170">
        <v>25</v>
      </c>
      <c r="B59" s="181" t="s">
        <v>1550</v>
      </c>
      <c r="C59" s="209" t="s">
        <v>1551</v>
      </c>
      <c r="D59" s="183" t="s">
        <v>303</v>
      </c>
      <c r="E59" s="187">
        <v>61</v>
      </c>
      <c r="F59" s="192"/>
      <c r="G59" s="193">
        <f>ROUND(E59*F59,2)</f>
        <v>0</v>
      </c>
      <c r="H59" s="192"/>
      <c r="I59" s="193">
        <f>ROUND(E59*H59,2)</f>
        <v>0</v>
      </c>
      <c r="J59" s="192"/>
      <c r="K59" s="193">
        <f>ROUND(E59*J59,2)</f>
        <v>0</v>
      </c>
      <c r="L59" s="193">
        <v>15</v>
      </c>
      <c r="M59" s="193">
        <f>G59*(1+L59/100)</f>
        <v>0</v>
      </c>
      <c r="N59" s="193">
        <v>0</v>
      </c>
      <c r="O59" s="193">
        <f>ROUND(E59*N59,2)</f>
        <v>0</v>
      </c>
      <c r="P59" s="193">
        <v>0</v>
      </c>
      <c r="Q59" s="193">
        <f>ROUND(E59*P59,2)</f>
        <v>0</v>
      </c>
      <c r="R59" s="193"/>
      <c r="S59" s="193" t="s">
        <v>269</v>
      </c>
      <c r="T59" s="193">
        <v>0</v>
      </c>
      <c r="U59" s="194">
        <f>ROUND(E59*T59,2)</f>
        <v>0</v>
      </c>
      <c r="V59" s="193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 t="s">
        <v>1351</v>
      </c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</row>
    <row r="60" spans="1:60" outlineLevel="1" x14ac:dyDescent="0.2">
      <c r="A60" s="170"/>
      <c r="B60" s="181"/>
      <c r="C60" s="272" t="s">
        <v>1551</v>
      </c>
      <c r="D60" s="273"/>
      <c r="E60" s="274"/>
      <c r="F60" s="275"/>
      <c r="G60" s="276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4"/>
      <c r="V60" s="193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 t="s">
        <v>220</v>
      </c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77" t="str">
        <f>C60</f>
        <v>Potrubí měděné 15 x 1 mm, polotvrdé</v>
      </c>
      <c r="BB60" s="169"/>
      <c r="BC60" s="169"/>
      <c r="BD60" s="169"/>
      <c r="BE60" s="169"/>
      <c r="BF60" s="169"/>
      <c r="BG60" s="169"/>
      <c r="BH60" s="169"/>
    </row>
    <row r="61" spans="1:60" outlineLevel="1" x14ac:dyDescent="0.2">
      <c r="A61" s="170">
        <v>26</v>
      </c>
      <c r="B61" s="181" t="s">
        <v>1552</v>
      </c>
      <c r="C61" s="209" t="s">
        <v>1553</v>
      </c>
      <c r="D61" s="183" t="s">
        <v>303</v>
      </c>
      <c r="E61" s="187">
        <v>16</v>
      </c>
      <c r="F61" s="192"/>
      <c r="G61" s="193">
        <f>ROUND(E61*F61,2)</f>
        <v>0</v>
      </c>
      <c r="H61" s="192"/>
      <c r="I61" s="193">
        <f>ROUND(E61*H61,2)</f>
        <v>0</v>
      </c>
      <c r="J61" s="192"/>
      <c r="K61" s="193">
        <f>ROUND(E61*J61,2)</f>
        <v>0</v>
      </c>
      <c r="L61" s="193">
        <v>15</v>
      </c>
      <c r="M61" s="193">
        <f>G61*(1+L61/100)</f>
        <v>0</v>
      </c>
      <c r="N61" s="193">
        <v>0</v>
      </c>
      <c r="O61" s="193">
        <f>ROUND(E61*N61,2)</f>
        <v>0</v>
      </c>
      <c r="P61" s="193">
        <v>0</v>
      </c>
      <c r="Q61" s="193">
        <f>ROUND(E61*P61,2)</f>
        <v>0</v>
      </c>
      <c r="R61" s="193"/>
      <c r="S61" s="193" t="s">
        <v>269</v>
      </c>
      <c r="T61" s="193">
        <v>0</v>
      </c>
      <c r="U61" s="194">
        <f>ROUND(E61*T61,2)</f>
        <v>0</v>
      </c>
      <c r="V61" s="193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 t="s">
        <v>1351</v>
      </c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</row>
    <row r="62" spans="1:60" outlineLevel="1" x14ac:dyDescent="0.2">
      <c r="A62" s="170"/>
      <c r="B62" s="181"/>
      <c r="C62" s="272" t="s">
        <v>1553</v>
      </c>
      <c r="D62" s="273"/>
      <c r="E62" s="274"/>
      <c r="F62" s="275"/>
      <c r="G62" s="276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4"/>
      <c r="V62" s="193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 t="s">
        <v>220</v>
      </c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77" t="str">
        <f>C62</f>
        <v>Potrubí měděné 18 x 1 mm, polotvrdé</v>
      </c>
      <c r="BB62" s="169"/>
      <c r="BC62" s="169"/>
      <c r="BD62" s="169"/>
      <c r="BE62" s="169"/>
      <c r="BF62" s="169"/>
      <c r="BG62" s="169"/>
      <c r="BH62" s="169"/>
    </row>
    <row r="63" spans="1:60" outlineLevel="1" x14ac:dyDescent="0.2">
      <c r="A63" s="170">
        <v>27</v>
      </c>
      <c r="B63" s="181" t="s">
        <v>1554</v>
      </c>
      <c r="C63" s="209" t="s">
        <v>1555</v>
      </c>
      <c r="D63" s="183" t="s">
        <v>303</v>
      </c>
      <c r="E63" s="187">
        <v>20</v>
      </c>
      <c r="F63" s="192"/>
      <c r="G63" s="193">
        <f>ROUND(E63*F63,2)</f>
        <v>0</v>
      </c>
      <c r="H63" s="192"/>
      <c r="I63" s="193">
        <f>ROUND(E63*H63,2)</f>
        <v>0</v>
      </c>
      <c r="J63" s="192"/>
      <c r="K63" s="193">
        <f>ROUND(E63*J63,2)</f>
        <v>0</v>
      </c>
      <c r="L63" s="193">
        <v>15</v>
      </c>
      <c r="M63" s="193">
        <f>G63*(1+L63/100)</f>
        <v>0</v>
      </c>
      <c r="N63" s="193">
        <v>0</v>
      </c>
      <c r="O63" s="193">
        <f>ROUND(E63*N63,2)</f>
        <v>0</v>
      </c>
      <c r="P63" s="193">
        <v>0</v>
      </c>
      <c r="Q63" s="193">
        <f>ROUND(E63*P63,2)</f>
        <v>0</v>
      </c>
      <c r="R63" s="193"/>
      <c r="S63" s="193" t="s">
        <v>269</v>
      </c>
      <c r="T63" s="193">
        <v>0</v>
      </c>
      <c r="U63" s="194">
        <f>ROUND(E63*T63,2)</f>
        <v>0</v>
      </c>
      <c r="V63" s="193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 t="s">
        <v>1351</v>
      </c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</row>
    <row r="64" spans="1:60" outlineLevel="1" x14ac:dyDescent="0.2">
      <c r="A64" s="170"/>
      <c r="B64" s="181"/>
      <c r="C64" s="272" t="s">
        <v>1555</v>
      </c>
      <c r="D64" s="273"/>
      <c r="E64" s="274"/>
      <c r="F64" s="275"/>
      <c r="G64" s="276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4"/>
      <c r="V64" s="193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 t="s">
        <v>220</v>
      </c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77" t="str">
        <f>C64</f>
        <v>Potrubí měděné 22 x 1 mm, polotvrdé</v>
      </c>
      <c r="BB64" s="169"/>
      <c r="BC64" s="169"/>
      <c r="BD64" s="169"/>
      <c r="BE64" s="169"/>
      <c r="BF64" s="169"/>
      <c r="BG64" s="169"/>
      <c r="BH64" s="169"/>
    </row>
    <row r="65" spans="1:60" outlineLevel="1" x14ac:dyDescent="0.2">
      <c r="A65" s="170">
        <v>28</v>
      </c>
      <c r="B65" s="181" t="s">
        <v>1556</v>
      </c>
      <c r="C65" s="209" t="s">
        <v>1557</v>
      </c>
      <c r="D65" s="183" t="s">
        <v>303</v>
      </c>
      <c r="E65" s="187">
        <v>8</v>
      </c>
      <c r="F65" s="192"/>
      <c r="G65" s="193">
        <f>ROUND(E65*F65,2)</f>
        <v>0</v>
      </c>
      <c r="H65" s="192"/>
      <c r="I65" s="193">
        <f>ROUND(E65*H65,2)</f>
        <v>0</v>
      </c>
      <c r="J65" s="192"/>
      <c r="K65" s="193">
        <f>ROUND(E65*J65,2)</f>
        <v>0</v>
      </c>
      <c r="L65" s="193">
        <v>15</v>
      </c>
      <c r="M65" s="193">
        <f>G65*(1+L65/100)</f>
        <v>0</v>
      </c>
      <c r="N65" s="193">
        <v>0</v>
      </c>
      <c r="O65" s="193">
        <f>ROUND(E65*N65,2)</f>
        <v>0</v>
      </c>
      <c r="P65" s="193">
        <v>0</v>
      </c>
      <c r="Q65" s="193">
        <f>ROUND(E65*P65,2)</f>
        <v>0</v>
      </c>
      <c r="R65" s="193"/>
      <c r="S65" s="193" t="s">
        <v>269</v>
      </c>
      <c r="T65" s="193">
        <v>0</v>
      </c>
      <c r="U65" s="194">
        <f>ROUND(E65*T65,2)</f>
        <v>0</v>
      </c>
      <c r="V65" s="193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 t="s">
        <v>1351</v>
      </c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</row>
    <row r="66" spans="1:60" outlineLevel="1" x14ac:dyDescent="0.2">
      <c r="A66" s="170"/>
      <c r="B66" s="181"/>
      <c r="C66" s="272" t="s">
        <v>1557</v>
      </c>
      <c r="D66" s="273"/>
      <c r="E66" s="274"/>
      <c r="F66" s="275"/>
      <c r="G66" s="276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4"/>
      <c r="V66" s="193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 t="s">
        <v>220</v>
      </c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77" t="str">
        <f>C66</f>
        <v>Potrubí měděné 28 x 1,5 mm, tvrdé</v>
      </c>
      <c r="BB66" s="169"/>
      <c r="BC66" s="169"/>
      <c r="BD66" s="169"/>
      <c r="BE66" s="169"/>
      <c r="BF66" s="169"/>
      <c r="BG66" s="169"/>
      <c r="BH66" s="169"/>
    </row>
    <row r="67" spans="1:60" outlineLevel="1" x14ac:dyDescent="0.2">
      <c r="A67" s="170">
        <v>29</v>
      </c>
      <c r="B67" s="181" t="s">
        <v>1558</v>
      </c>
      <c r="C67" s="209" t="s">
        <v>1559</v>
      </c>
      <c r="D67" s="183" t="s">
        <v>303</v>
      </c>
      <c r="E67" s="187">
        <v>105</v>
      </c>
      <c r="F67" s="192"/>
      <c r="G67" s="193">
        <f>ROUND(E67*F67,2)</f>
        <v>0</v>
      </c>
      <c r="H67" s="192"/>
      <c r="I67" s="193">
        <f>ROUND(E67*H67,2)</f>
        <v>0</v>
      </c>
      <c r="J67" s="192"/>
      <c r="K67" s="193">
        <f>ROUND(E67*J67,2)</f>
        <v>0</v>
      </c>
      <c r="L67" s="193">
        <v>15</v>
      </c>
      <c r="M67" s="193">
        <f>G67*(1+L67/100)</f>
        <v>0</v>
      </c>
      <c r="N67" s="193">
        <v>0</v>
      </c>
      <c r="O67" s="193">
        <f>ROUND(E67*N67,2)</f>
        <v>0</v>
      </c>
      <c r="P67" s="193">
        <v>0</v>
      </c>
      <c r="Q67" s="193">
        <f>ROUND(E67*P67,2)</f>
        <v>0</v>
      </c>
      <c r="R67" s="193"/>
      <c r="S67" s="193" t="s">
        <v>269</v>
      </c>
      <c r="T67" s="193">
        <v>0</v>
      </c>
      <c r="U67" s="194">
        <f>ROUND(E67*T67,2)</f>
        <v>0</v>
      </c>
      <c r="V67" s="193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 t="s">
        <v>1351</v>
      </c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169"/>
    </row>
    <row r="68" spans="1:60" outlineLevel="1" x14ac:dyDescent="0.2">
      <c r="A68" s="170"/>
      <c r="B68" s="181"/>
      <c r="C68" s="272" t="s">
        <v>1559</v>
      </c>
      <c r="D68" s="273"/>
      <c r="E68" s="274"/>
      <c r="F68" s="275"/>
      <c r="G68" s="276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4"/>
      <c r="V68" s="193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 t="s">
        <v>220</v>
      </c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77" t="str">
        <f>C68</f>
        <v>Tlaková zkouška potrubí měděného DN 40</v>
      </c>
      <c r="BB68" s="169"/>
      <c r="BC68" s="169"/>
      <c r="BD68" s="169"/>
      <c r="BE68" s="169"/>
      <c r="BF68" s="169"/>
      <c r="BG68" s="169"/>
      <c r="BH68" s="169"/>
    </row>
    <row r="69" spans="1:60" x14ac:dyDescent="0.2">
      <c r="A69" s="178" t="s">
        <v>211</v>
      </c>
      <c r="B69" s="182" t="s">
        <v>159</v>
      </c>
      <c r="C69" s="211" t="s">
        <v>142</v>
      </c>
      <c r="D69" s="185"/>
      <c r="E69" s="189"/>
      <c r="F69" s="195"/>
      <c r="G69" s="195">
        <f>SUMIF(AG70:AG87,"&lt;&gt;NOR",G70:G87)</f>
        <v>0</v>
      </c>
      <c r="H69" s="195"/>
      <c r="I69" s="195">
        <f>SUM(I70:I87)</f>
        <v>0</v>
      </c>
      <c r="J69" s="195"/>
      <c r="K69" s="195">
        <f>SUM(K70:K87)</f>
        <v>0</v>
      </c>
      <c r="L69" s="195"/>
      <c r="M69" s="195">
        <f>SUM(M70:M87)</f>
        <v>0</v>
      </c>
      <c r="N69" s="195"/>
      <c r="O69" s="195">
        <f>SUM(O70:O87)</f>
        <v>0</v>
      </c>
      <c r="P69" s="195"/>
      <c r="Q69" s="195">
        <f>SUM(Q70:Q87)</f>
        <v>0</v>
      </c>
      <c r="R69" s="195"/>
      <c r="S69" s="195"/>
      <c r="T69" s="195"/>
      <c r="U69" s="196">
        <f>SUM(U70:U87)</f>
        <v>0</v>
      </c>
      <c r="V69" s="195"/>
      <c r="AG69" t="s">
        <v>212</v>
      </c>
    </row>
    <row r="70" spans="1:60" ht="22.5" outlineLevel="1" x14ac:dyDescent="0.2">
      <c r="A70" s="170">
        <v>30</v>
      </c>
      <c r="B70" s="181" t="s">
        <v>1560</v>
      </c>
      <c r="C70" s="209" t="s">
        <v>1561</v>
      </c>
      <c r="D70" s="183" t="s">
        <v>338</v>
      </c>
      <c r="E70" s="187">
        <v>1</v>
      </c>
      <c r="F70" s="192"/>
      <c r="G70" s="193">
        <f>ROUND(E70*F70,2)</f>
        <v>0</v>
      </c>
      <c r="H70" s="192"/>
      <c r="I70" s="193">
        <f>ROUND(E70*H70,2)</f>
        <v>0</v>
      </c>
      <c r="J70" s="192"/>
      <c r="K70" s="193">
        <f>ROUND(E70*J70,2)</f>
        <v>0</v>
      </c>
      <c r="L70" s="193">
        <v>15</v>
      </c>
      <c r="M70" s="193">
        <f>G70*(1+L70/100)</f>
        <v>0</v>
      </c>
      <c r="N70" s="193">
        <v>0</v>
      </c>
      <c r="O70" s="193">
        <f>ROUND(E70*N70,2)</f>
        <v>0</v>
      </c>
      <c r="P70" s="193">
        <v>0</v>
      </c>
      <c r="Q70" s="193">
        <f>ROUND(E70*P70,2)</f>
        <v>0</v>
      </c>
      <c r="R70" s="193"/>
      <c r="S70" s="193" t="s">
        <v>269</v>
      </c>
      <c r="T70" s="193">
        <v>0</v>
      </c>
      <c r="U70" s="194">
        <f>ROUND(E70*T70,2)</f>
        <v>0</v>
      </c>
      <c r="V70" s="193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 t="s">
        <v>1351</v>
      </c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  <c r="BA70" s="169"/>
      <c r="BB70" s="169"/>
      <c r="BC70" s="169"/>
      <c r="BD70" s="169"/>
      <c r="BE70" s="169"/>
      <c r="BF70" s="169"/>
      <c r="BG70" s="169"/>
      <c r="BH70" s="169"/>
    </row>
    <row r="71" spans="1:60" outlineLevel="1" x14ac:dyDescent="0.2">
      <c r="A71" s="170"/>
      <c r="B71" s="181"/>
      <c r="C71" s="272" t="s">
        <v>1561</v>
      </c>
      <c r="D71" s="273"/>
      <c r="E71" s="274"/>
      <c r="F71" s="275"/>
      <c r="G71" s="276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4"/>
      <c r="V71" s="193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 t="s">
        <v>220</v>
      </c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69"/>
      <c r="AZ71" s="169"/>
      <c r="BA71" s="177" t="str">
        <f>C71</f>
        <v>Montáž armatur závitových,s 1závitem, G 1/2, včetně VK</v>
      </c>
      <c r="BB71" s="169"/>
      <c r="BC71" s="169"/>
      <c r="BD71" s="169"/>
      <c r="BE71" s="169"/>
      <c r="BF71" s="169"/>
      <c r="BG71" s="169"/>
      <c r="BH71" s="169"/>
    </row>
    <row r="72" spans="1:60" ht="22.5" outlineLevel="1" x14ac:dyDescent="0.2">
      <c r="A72" s="170">
        <v>31</v>
      </c>
      <c r="B72" s="181" t="s">
        <v>1562</v>
      </c>
      <c r="C72" s="209" t="s">
        <v>1563</v>
      </c>
      <c r="D72" s="183" t="s">
        <v>338</v>
      </c>
      <c r="E72" s="187">
        <v>3</v>
      </c>
      <c r="F72" s="192"/>
      <c r="G72" s="193">
        <f>ROUND(E72*F72,2)</f>
        <v>0</v>
      </c>
      <c r="H72" s="192"/>
      <c r="I72" s="193">
        <f>ROUND(E72*H72,2)</f>
        <v>0</v>
      </c>
      <c r="J72" s="192"/>
      <c r="K72" s="193">
        <f>ROUND(E72*J72,2)</f>
        <v>0</v>
      </c>
      <c r="L72" s="193">
        <v>15</v>
      </c>
      <c r="M72" s="193">
        <f>G72*(1+L72/100)</f>
        <v>0</v>
      </c>
      <c r="N72" s="193">
        <v>0</v>
      </c>
      <c r="O72" s="193">
        <f>ROUND(E72*N72,2)</f>
        <v>0</v>
      </c>
      <c r="P72" s="193">
        <v>0</v>
      </c>
      <c r="Q72" s="193">
        <f>ROUND(E72*P72,2)</f>
        <v>0</v>
      </c>
      <c r="R72" s="193"/>
      <c r="S72" s="193" t="s">
        <v>269</v>
      </c>
      <c r="T72" s="193">
        <v>0</v>
      </c>
      <c r="U72" s="194">
        <f>ROUND(E72*T72,2)</f>
        <v>0</v>
      </c>
      <c r="V72" s="193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 t="s">
        <v>1351</v>
      </c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</row>
    <row r="73" spans="1:60" outlineLevel="1" x14ac:dyDescent="0.2">
      <c r="A73" s="170"/>
      <c r="B73" s="181"/>
      <c r="C73" s="272" t="s">
        <v>1563</v>
      </c>
      <c r="D73" s="273"/>
      <c r="E73" s="274"/>
      <c r="F73" s="275"/>
      <c r="G73" s="276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4"/>
      <c r="V73" s="193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 t="s">
        <v>220</v>
      </c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77" t="str">
        <f>C73</f>
        <v>Montáž armatur závitových,se 2závity, G 1, včetně KU</v>
      </c>
      <c r="BB73" s="169"/>
      <c r="BC73" s="169"/>
      <c r="BD73" s="169"/>
      <c r="BE73" s="169"/>
      <c r="BF73" s="169"/>
      <c r="BG73" s="169"/>
      <c r="BH73" s="169"/>
    </row>
    <row r="74" spans="1:60" ht="22.5" outlineLevel="1" x14ac:dyDescent="0.2">
      <c r="A74" s="170">
        <v>32</v>
      </c>
      <c r="B74" s="181" t="s">
        <v>1564</v>
      </c>
      <c r="C74" s="209" t="s">
        <v>1565</v>
      </c>
      <c r="D74" s="183" t="s">
        <v>338</v>
      </c>
      <c r="E74" s="187">
        <v>1</v>
      </c>
      <c r="F74" s="192"/>
      <c r="G74" s="193">
        <f>ROUND(E74*F74,2)</f>
        <v>0</v>
      </c>
      <c r="H74" s="192"/>
      <c r="I74" s="193">
        <f>ROUND(E74*H74,2)</f>
        <v>0</v>
      </c>
      <c r="J74" s="192"/>
      <c r="K74" s="193">
        <f>ROUND(E74*J74,2)</f>
        <v>0</v>
      </c>
      <c r="L74" s="193">
        <v>15</v>
      </c>
      <c r="M74" s="193">
        <f>G74*(1+L74/100)</f>
        <v>0</v>
      </c>
      <c r="N74" s="193">
        <v>0</v>
      </c>
      <c r="O74" s="193">
        <f>ROUND(E74*N74,2)</f>
        <v>0</v>
      </c>
      <c r="P74" s="193">
        <v>0</v>
      </c>
      <c r="Q74" s="193">
        <f>ROUND(E74*P74,2)</f>
        <v>0</v>
      </c>
      <c r="R74" s="193"/>
      <c r="S74" s="193" t="s">
        <v>269</v>
      </c>
      <c r="T74" s="193">
        <v>0</v>
      </c>
      <c r="U74" s="194">
        <f>ROUND(E74*T74,2)</f>
        <v>0</v>
      </c>
      <c r="V74" s="193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 t="s">
        <v>1351</v>
      </c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</row>
    <row r="75" spans="1:60" outlineLevel="1" x14ac:dyDescent="0.2">
      <c r="A75" s="170"/>
      <c r="B75" s="181"/>
      <c r="C75" s="272" t="s">
        <v>1565</v>
      </c>
      <c r="D75" s="273"/>
      <c r="E75" s="274"/>
      <c r="F75" s="275"/>
      <c r="G75" s="276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4"/>
      <c r="V75" s="193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 t="s">
        <v>220</v>
      </c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77" t="str">
        <f>C75</f>
        <v>Montáž armatur závitových,se 2závity, G 1 včetně filtru</v>
      </c>
      <c r="BB75" s="169"/>
      <c r="BC75" s="169"/>
      <c r="BD75" s="169"/>
      <c r="BE75" s="169"/>
      <c r="BF75" s="169"/>
      <c r="BG75" s="169"/>
      <c r="BH75" s="169"/>
    </row>
    <row r="76" spans="1:60" outlineLevel="1" x14ac:dyDescent="0.2">
      <c r="A76" s="170">
        <v>33</v>
      </c>
      <c r="B76" s="181" t="s">
        <v>1566</v>
      </c>
      <c r="C76" s="209" t="s">
        <v>1567</v>
      </c>
      <c r="D76" s="183" t="s">
        <v>338</v>
      </c>
      <c r="E76" s="187">
        <v>3</v>
      </c>
      <c r="F76" s="192"/>
      <c r="G76" s="193">
        <f>ROUND(E76*F76,2)</f>
        <v>0</v>
      </c>
      <c r="H76" s="192"/>
      <c r="I76" s="193">
        <f>ROUND(E76*H76,2)</f>
        <v>0</v>
      </c>
      <c r="J76" s="192"/>
      <c r="K76" s="193">
        <f>ROUND(E76*J76,2)</f>
        <v>0</v>
      </c>
      <c r="L76" s="193">
        <v>15</v>
      </c>
      <c r="M76" s="193">
        <f>G76*(1+L76/100)</f>
        <v>0</v>
      </c>
      <c r="N76" s="193">
        <v>0</v>
      </c>
      <c r="O76" s="193">
        <f>ROUND(E76*N76,2)</f>
        <v>0</v>
      </c>
      <c r="P76" s="193">
        <v>0</v>
      </c>
      <c r="Q76" s="193">
        <f>ROUND(E76*P76,2)</f>
        <v>0</v>
      </c>
      <c r="R76" s="193"/>
      <c r="S76" s="193" t="s">
        <v>269</v>
      </c>
      <c r="T76" s="193">
        <v>0</v>
      </c>
      <c r="U76" s="194">
        <f>ROUND(E76*T76,2)</f>
        <v>0</v>
      </c>
      <c r="V76" s="193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 t="s">
        <v>1351</v>
      </c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</row>
    <row r="77" spans="1:60" outlineLevel="1" x14ac:dyDescent="0.2">
      <c r="A77" s="170"/>
      <c r="B77" s="181"/>
      <c r="C77" s="272" t="s">
        <v>1567</v>
      </c>
      <c r="D77" s="273"/>
      <c r="E77" s="274"/>
      <c r="F77" s="275"/>
      <c r="G77" s="276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4"/>
      <c r="V77" s="193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 t="s">
        <v>220</v>
      </c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77" t="str">
        <f>C77</f>
        <v>Hlavice termostatická</v>
      </c>
      <c r="BB77" s="169"/>
      <c r="BC77" s="169"/>
      <c r="BD77" s="169"/>
      <c r="BE77" s="169"/>
      <c r="BF77" s="169"/>
      <c r="BG77" s="169"/>
      <c r="BH77" s="169"/>
    </row>
    <row r="78" spans="1:60" outlineLevel="1" x14ac:dyDescent="0.2">
      <c r="A78" s="170">
        <v>34</v>
      </c>
      <c r="B78" s="181" t="s">
        <v>1568</v>
      </c>
      <c r="C78" s="209" t="s">
        <v>1569</v>
      </c>
      <c r="D78" s="183" t="s">
        <v>338</v>
      </c>
      <c r="E78" s="187">
        <v>3</v>
      </c>
      <c r="F78" s="192"/>
      <c r="G78" s="193">
        <f>ROUND(E78*F78,2)</f>
        <v>0</v>
      </c>
      <c r="H78" s="192"/>
      <c r="I78" s="193">
        <f>ROUND(E78*H78,2)</f>
        <v>0</v>
      </c>
      <c r="J78" s="192"/>
      <c r="K78" s="193">
        <f>ROUND(E78*J78,2)</f>
        <v>0</v>
      </c>
      <c r="L78" s="193">
        <v>15</v>
      </c>
      <c r="M78" s="193">
        <f>G78*(1+L78/100)</f>
        <v>0</v>
      </c>
      <c r="N78" s="193">
        <v>0</v>
      </c>
      <c r="O78" s="193">
        <f>ROUND(E78*N78,2)</f>
        <v>0</v>
      </c>
      <c r="P78" s="193">
        <v>0</v>
      </c>
      <c r="Q78" s="193">
        <f>ROUND(E78*P78,2)</f>
        <v>0</v>
      </c>
      <c r="R78" s="193"/>
      <c r="S78" s="193" t="s">
        <v>269</v>
      </c>
      <c r="T78" s="193">
        <v>0</v>
      </c>
      <c r="U78" s="194">
        <f>ROUND(E78*T78,2)</f>
        <v>0</v>
      </c>
      <c r="V78" s="193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 t="s">
        <v>1351</v>
      </c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</row>
    <row r="79" spans="1:60" outlineLevel="1" x14ac:dyDescent="0.2">
      <c r="A79" s="170"/>
      <c r="B79" s="181"/>
      <c r="C79" s="272" t="s">
        <v>1569</v>
      </c>
      <c r="D79" s="273"/>
      <c r="E79" s="274"/>
      <c r="F79" s="275"/>
      <c r="G79" s="276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4"/>
      <c r="V79" s="193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 t="s">
        <v>220</v>
      </c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77" t="str">
        <f>C79</f>
        <v>Připojovací armatura pro KORALUX HM chrom</v>
      </c>
      <c r="BB79" s="169"/>
      <c r="BC79" s="169"/>
      <c r="BD79" s="169"/>
      <c r="BE79" s="169"/>
      <c r="BF79" s="169"/>
      <c r="BG79" s="169"/>
      <c r="BH79" s="169"/>
    </row>
    <row r="80" spans="1:60" outlineLevel="1" x14ac:dyDescent="0.2">
      <c r="A80" s="170">
        <v>35</v>
      </c>
      <c r="B80" s="181" t="s">
        <v>1570</v>
      </c>
      <c r="C80" s="209" t="s">
        <v>1571</v>
      </c>
      <c r="D80" s="183" t="s">
        <v>338</v>
      </c>
      <c r="E80" s="187">
        <v>3</v>
      </c>
      <c r="F80" s="192"/>
      <c r="G80" s="193">
        <f>ROUND(E80*F80,2)</f>
        <v>0</v>
      </c>
      <c r="H80" s="192"/>
      <c r="I80" s="193">
        <f>ROUND(E80*H80,2)</f>
        <v>0</v>
      </c>
      <c r="J80" s="192"/>
      <c r="K80" s="193">
        <f>ROUND(E80*J80,2)</f>
        <v>0</v>
      </c>
      <c r="L80" s="193">
        <v>15</v>
      </c>
      <c r="M80" s="193">
        <f>G80*(1+L80/100)</f>
        <v>0</v>
      </c>
      <c r="N80" s="193">
        <v>0</v>
      </c>
      <c r="O80" s="193">
        <f>ROUND(E80*N80,2)</f>
        <v>0</v>
      </c>
      <c r="P80" s="193">
        <v>0</v>
      </c>
      <c r="Q80" s="193">
        <f>ROUND(E80*P80,2)</f>
        <v>0</v>
      </c>
      <c r="R80" s="193"/>
      <c r="S80" s="193" t="s">
        <v>269</v>
      </c>
      <c r="T80" s="193">
        <v>0</v>
      </c>
      <c r="U80" s="194">
        <f>ROUND(E80*T80,2)</f>
        <v>0</v>
      </c>
      <c r="V80" s="193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 t="s">
        <v>1351</v>
      </c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</row>
    <row r="81" spans="1:60" outlineLevel="1" x14ac:dyDescent="0.2">
      <c r="A81" s="170"/>
      <c r="B81" s="181"/>
      <c r="C81" s="272" t="s">
        <v>1571</v>
      </c>
      <c r="D81" s="273"/>
      <c r="E81" s="274"/>
      <c r="F81" s="275"/>
      <c r="G81" s="276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4"/>
      <c r="V81" s="193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 t="s">
        <v>220</v>
      </c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77" t="str">
        <f>C81</f>
        <v>Krytka armatury KORALUX HM chrom</v>
      </c>
      <c r="BB81" s="169"/>
      <c r="BC81" s="169"/>
      <c r="BD81" s="169"/>
      <c r="BE81" s="169"/>
      <c r="BF81" s="169"/>
      <c r="BG81" s="169"/>
      <c r="BH81" s="169"/>
    </row>
    <row r="82" spans="1:60" outlineLevel="1" x14ac:dyDescent="0.2">
      <c r="A82" s="170">
        <v>36</v>
      </c>
      <c r="B82" s="181" t="s">
        <v>1572</v>
      </c>
      <c r="C82" s="209" t="s">
        <v>1573</v>
      </c>
      <c r="D82" s="183" t="s">
        <v>338</v>
      </c>
      <c r="E82" s="187">
        <v>6</v>
      </c>
      <c r="F82" s="192"/>
      <c r="G82" s="193">
        <f>ROUND(E82*F82,2)</f>
        <v>0</v>
      </c>
      <c r="H82" s="192"/>
      <c r="I82" s="193">
        <f>ROUND(E82*H82,2)</f>
        <v>0</v>
      </c>
      <c r="J82" s="192"/>
      <c r="K82" s="193">
        <f>ROUND(E82*J82,2)</f>
        <v>0</v>
      </c>
      <c r="L82" s="193">
        <v>15</v>
      </c>
      <c r="M82" s="193">
        <f>G82*(1+L82/100)</f>
        <v>0</v>
      </c>
      <c r="N82" s="193">
        <v>0</v>
      </c>
      <c r="O82" s="193">
        <f>ROUND(E82*N82,2)</f>
        <v>0</v>
      </c>
      <c r="P82" s="193">
        <v>0</v>
      </c>
      <c r="Q82" s="193">
        <f>ROUND(E82*P82,2)</f>
        <v>0</v>
      </c>
      <c r="R82" s="193"/>
      <c r="S82" s="193" t="s">
        <v>269</v>
      </c>
      <c r="T82" s="193">
        <v>0</v>
      </c>
      <c r="U82" s="194">
        <f>ROUND(E82*T82,2)</f>
        <v>0</v>
      </c>
      <c r="V82" s="193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 t="s">
        <v>1351</v>
      </c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</row>
    <row r="83" spans="1:60" outlineLevel="1" x14ac:dyDescent="0.2">
      <c r="A83" s="170"/>
      <c r="B83" s="181"/>
      <c r="C83" s="272" t="s">
        <v>1573</v>
      </c>
      <c r="D83" s="273"/>
      <c r="E83" s="274"/>
      <c r="F83" s="275"/>
      <c r="G83" s="276"/>
      <c r="H83" s="193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4"/>
      <c r="V83" s="193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 t="s">
        <v>220</v>
      </c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77" t="str">
        <f>C83</f>
        <v>Švěrné šroubení na potrubí CU - DN 15</v>
      </c>
      <c r="BB83" s="169"/>
      <c r="BC83" s="169"/>
      <c r="BD83" s="169"/>
      <c r="BE83" s="169"/>
      <c r="BF83" s="169"/>
      <c r="BG83" s="169"/>
      <c r="BH83" s="169"/>
    </row>
    <row r="84" spans="1:60" outlineLevel="1" x14ac:dyDescent="0.2">
      <c r="A84" s="170">
        <v>37</v>
      </c>
      <c r="B84" s="181" t="s">
        <v>1492</v>
      </c>
      <c r="C84" s="209" t="s">
        <v>1574</v>
      </c>
      <c r="D84" s="183" t="s">
        <v>338</v>
      </c>
      <c r="E84" s="187">
        <v>1</v>
      </c>
      <c r="F84" s="192"/>
      <c r="G84" s="193">
        <f>ROUND(E84*F84,2)</f>
        <v>0</v>
      </c>
      <c r="H84" s="192"/>
      <c r="I84" s="193">
        <f>ROUND(E84*H84,2)</f>
        <v>0</v>
      </c>
      <c r="J84" s="192"/>
      <c r="K84" s="193">
        <f>ROUND(E84*J84,2)</f>
        <v>0</v>
      </c>
      <c r="L84" s="193">
        <v>15</v>
      </c>
      <c r="M84" s="193">
        <f>G84*(1+L84/100)</f>
        <v>0</v>
      </c>
      <c r="N84" s="193">
        <v>0</v>
      </c>
      <c r="O84" s="193">
        <f>ROUND(E84*N84,2)</f>
        <v>0</v>
      </c>
      <c r="P84" s="193">
        <v>0</v>
      </c>
      <c r="Q84" s="193">
        <f>ROUND(E84*P84,2)</f>
        <v>0</v>
      </c>
      <c r="R84" s="193"/>
      <c r="S84" s="193" t="s">
        <v>269</v>
      </c>
      <c r="T84" s="193">
        <v>0</v>
      </c>
      <c r="U84" s="194">
        <f>ROUND(E84*T84,2)</f>
        <v>0</v>
      </c>
      <c r="V84" s="193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 t="s">
        <v>1351</v>
      </c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</row>
    <row r="85" spans="1:60" outlineLevel="1" x14ac:dyDescent="0.2">
      <c r="A85" s="170"/>
      <c r="B85" s="181"/>
      <c r="C85" s="272" t="s">
        <v>1574</v>
      </c>
      <c r="D85" s="273"/>
      <c r="E85" s="274"/>
      <c r="F85" s="275"/>
      <c r="G85" s="276"/>
      <c r="H85" s="193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4"/>
      <c r="V85" s="193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 t="s">
        <v>220</v>
      </c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77" t="str">
        <f>C85</f>
        <v>Šroubení topenářské, přímé, HERZ DN 20</v>
      </c>
      <c r="BB85" s="169"/>
      <c r="BC85" s="169"/>
      <c r="BD85" s="169"/>
      <c r="BE85" s="169"/>
      <c r="BF85" s="169"/>
      <c r="BG85" s="169"/>
      <c r="BH85" s="169"/>
    </row>
    <row r="86" spans="1:60" outlineLevel="1" x14ac:dyDescent="0.2">
      <c r="A86" s="170">
        <v>38</v>
      </c>
      <c r="B86" s="181" t="s">
        <v>1494</v>
      </c>
      <c r="C86" s="209" t="s">
        <v>1575</v>
      </c>
      <c r="D86" s="183" t="s">
        <v>338</v>
      </c>
      <c r="E86" s="187">
        <v>2</v>
      </c>
      <c r="F86" s="192"/>
      <c r="G86" s="193">
        <f>ROUND(E86*F86,2)</f>
        <v>0</v>
      </c>
      <c r="H86" s="192"/>
      <c r="I86" s="193">
        <f>ROUND(E86*H86,2)</f>
        <v>0</v>
      </c>
      <c r="J86" s="192"/>
      <c r="K86" s="193">
        <f>ROUND(E86*J86,2)</f>
        <v>0</v>
      </c>
      <c r="L86" s="193">
        <v>15</v>
      </c>
      <c r="M86" s="193">
        <f>G86*(1+L86/100)</f>
        <v>0</v>
      </c>
      <c r="N86" s="193">
        <v>0</v>
      </c>
      <c r="O86" s="193">
        <f>ROUND(E86*N86,2)</f>
        <v>0</v>
      </c>
      <c r="P86" s="193">
        <v>0</v>
      </c>
      <c r="Q86" s="193">
        <f>ROUND(E86*P86,2)</f>
        <v>0</v>
      </c>
      <c r="R86" s="193"/>
      <c r="S86" s="193" t="s">
        <v>269</v>
      </c>
      <c r="T86" s="193">
        <v>0</v>
      </c>
      <c r="U86" s="194">
        <f>ROUND(E86*T86,2)</f>
        <v>0</v>
      </c>
      <c r="V86" s="193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 t="s">
        <v>1351</v>
      </c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</row>
    <row r="87" spans="1:60" outlineLevel="1" x14ac:dyDescent="0.2">
      <c r="A87" s="170"/>
      <c r="B87" s="181"/>
      <c r="C87" s="272" t="s">
        <v>1575</v>
      </c>
      <c r="D87" s="273"/>
      <c r="E87" s="274"/>
      <c r="F87" s="275"/>
      <c r="G87" s="276"/>
      <c r="H87" s="193"/>
      <c r="I87" s="193"/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4"/>
      <c r="V87" s="193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 t="s">
        <v>220</v>
      </c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77" t="str">
        <f>C87</f>
        <v>Šroubení topenářské, přímé, HERZ DN 25</v>
      </c>
      <c r="BB87" s="169"/>
      <c r="BC87" s="169"/>
      <c r="BD87" s="169"/>
      <c r="BE87" s="169"/>
      <c r="BF87" s="169"/>
      <c r="BG87" s="169"/>
      <c r="BH87" s="169"/>
    </row>
    <row r="88" spans="1:60" x14ac:dyDescent="0.2">
      <c r="A88" s="178" t="s">
        <v>211</v>
      </c>
      <c r="B88" s="182" t="s">
        <v>160</v>
      </c>
      <c r="C88" s="211" t="s">
        <v>144</v>
      </c>
      <c r="D88" s="185"/>
      <c r="E88" s="189"/>
      <c r="F88" s="195"/>
      <c r="G88" s="195">
        <f>SUMIF(AG89:AG96,"&lt;&gt;NOR",G89:G96)</f>
        <v>0</v>
      </c>
      <c r="H88" s="195"/>
      <c r="I88" s="195">
        <f>SUM(I89:I96)</f>
        <v>0</v>
      </c>
      <c r="J88" s="195"/>
      <c r="K88" s="195">
        <f>SUM(K89:K96)</f>
        <v>0</v>
      </c>
      <c r="L88" s="195"/>
      <c r="M88" s="195">
        <f>SUM(M89:M96)</f>
        <v>0</v>
      </c>
      <c r="N88" s="195"/>
      <c r="O88" s="195">
        <f>SUM(O89:O96)</f>
        <v>0</v>
      </c>
      <c r="P88" s="195"/>
      <c r="Q88" s="195">
        <f>SUM(Q89:Q96)</f>
        <v>0</v>
      </c>
      <c r="R88" s="195"/>
      <c r="S88" s="195"/>
      <c r="T88" s="195"/>
      <c r="U88" s="196">
        <f>SUM(U89:U96)</f>
        <v>0</v>
      </c>
      <c r="V88" s="195"/>
      <c r="AG88" t="s">
        <v>212</v>
      </c>
    </row>
    <row r="89" spans="1:60" ht="22.5" outlineLevel="1" x14ac:dyDescent="0.2">
      <c r="A89" s="170">
        <v>39</v>
      </c>
      <c r="B89" s="181" t="s">
        <v>1576</v>
      </c>
      <c r="C89" s="209" t="s">
        <v>1577</v>
      </c>
      <c r="D89" s="183" t="s">
        <v>338</v>
      </c>
      <c r="E89" s="187">
        <v>3</v>
      </c>
      <c r="F89" s="192"/>
      <c r="G89" s="193">
        <f>ROUND(E89*F89,2)</f>
        <v>0</v>
      </c>
      <c r="H89" s="192"/>
      <c r="I89" s="193">
        <f>ROUND(E89*H89,2)</f>
        <v>0</v>
      </c>
      <c r="J89" s="192"/>
      <c r="K89" s="193">
        <f>ROUND(E89*J89,2)</f>
        <v>0</v>
      </c>
      <c r="L89" s="193">
        <v>15</v>
      </c>
      <c r="M89" s="193">
        <f>G89*(1+L89/100)</f>
        <v>0</v>
      </c>
      <c r="N89" s="193">
        <v>0</v>
      </c>
      <c r="O89" s="193">
        <f>ROUND(E89*N89,2)</f>
        <v>0</v>
      </c>
      <c r="P89" s="193">
        <v>0</v>
      </c>
      <c r="Q89" s="193">
        <f>ROUND(E89*P89,2)</f>
        <v>0</v>
      </c>
      <c r="R89" s="193"/>
      <c r="S89" s="193" t="s">
        <v>269</v>
      </c>
      <c r="T89" s="193">
        <v>0</v>
      </c>
      <c r="U89" s="194">
        <f>ROUND(E89*T89,2)</f>
        <v>0</v>
      </c>
      <c r="V89" s="193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 t="s">
        <v>1390</v>
      </c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</row>
    <row r="90" spans="1:60" outlineLevel="1" x14ac:dyDescent="0.2">
      <c r="A90" s="170"/>
      <c r="B90" s="181"/>
      <c r="C90" s="272" t="s">
        <v>1577</v>
      </c>
      <c r="D90" s="273"/>
      <c r="E90" s="274"/>
      <c r="F90" s="275"/>
      <c r="G90" s="276"/>
      <c r="H90" s="193"/>
      <c r="I90" s="193"/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4"/>
      <c r="V90" s="193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 t="s">
        <v>220</v>
      </c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77" t="str">
        <f>C90</f>
        <v>Těleso otopné trubk. Koralux RONDO-M KRME 1220-600 včetně elektrické vložky</v>
      </c>
      <c r="BB90" s="169"/>
      <c r="BC90" s="169"/>
      <c r="BD90" s="169"/>
      <c r="BE90" s="169"/>
      <c r="BF90" s="169"/>
      <c r="BG90" s="169"/>
      <c r="BH90" s="169"/>
    </row>
    <row r="91" spans="1:60" outlineLevel="1" x14ac:dyDescent="0.2">
      <c r="A91" s="170">
        <v>40</v>
      </c>
      <c r="B91" s="181" t="s">
        <v>1578</v>
      </c>
      <c r="C91" s="209" t="s">
        <v>1579</v>
      </c>
      <c r="D91" s="183" t="s">
        <v>338</v>
      </c>
      <c r="E91" s="187">
        <v>3</v>
      </c>
      <c r="F91" s="192"/>
      <c r="G91" s="193">
        <f>ROUND(E91*F91,2)</f>
        <v>0</v>
      </c>
      <c r="H91" s="192"/>
      <c r="I91" s="193">
        <f>ROUND(E91*H91,2)</f>
        <v>0</v>
      </c>
      <c r="J91" s="192"/>
      <c r="K91" s="193">
        <f>ROUND(E91*J91,2)</f>
        <v>0</v>
      </c>
      <c r="L91" s="193">
        <v>15</v>
      </c>
      <c r="M91" s="193">
        <f>G91*(1+L91/100)</f>
        <v>0</v>
      </c>
      <c r="N91" s="193">
        <v>0</v>
      </c>
      <c r="O91" s="193">
        <f>ROUND(E91*N91,2)</f>
        <v>0</v>
      </c>
      <c r="P91" s="193">
        <v>0</v>
      </c>
      <c r="Q91" s="193">
        <f>ROUND(E91*P91,2)</f>
        <v>0</v>
      </c>
      <c r="R91" s="193"/>
      <c r="S91" s="193" t="s">
        <v>269</v>
      </c>
      <c r="T91" s="193">
        <v>0</v>
      </c>
      <c r="U91" s="194">
        <f>ROUND(E91*T91,2)</f>
        <v>0</v>
      </c>
      <c r="V91" s="193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 t="s">
        <v>1351</v>
      </c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</row>
    <row r="92" spans="1:60" outlineLevel="1" x14ac:dyDescent="0.2">
      <c r="A92" s="170"/>
      <c r="B92" s="181"/>
      <c r="C92" s="272" t="s">
        <v>1579</v>
      </c>
      <c r="D92" s="273"/>
      <c r="E92" s="274"/>
      <c r="F92" s="275"/>
      <c r="G92" s="276"/>
      <c r="H92" s="193"/>
      <c r="I92" s="193"/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4"/>
      <c r="V92" s="193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 t="s">
        <v>220</v>
      </c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77" t="str">
        <f>C92</f>
        <v>Vyregulování ventilů s termost.ovládáním</v>
      </c>
      <c r="BB92" s="169"/>
      <c r="BC92" s="169"/>
      <c r="BD92" s="169"/>
      <c r="BE92" s="169"/>
      <c r="BF92" s="169"/>
      <c r="BG92" s="169"/>
      <c r="BH92" s="169"/>
    </row>
    <row r="93" spans="1:60" ht="22.5" outlineLevel="1" x14ac:dyDescent="0.2">
      <c r="A93" s="170">
        <v>41</v>
      </c>
      <c r="B93" s="181" t="s">
        <v>1580</v>
      </c>
      <c r="C93" s="209" t="s">
        <v>1581</v>
      </c>
      <c r="D93" s="183" t="s">
        <v>338</v>
      </c>
      <c r="E93" s="187">
        <v>3</v>
      </c>
      <c r="F93" s="192"/>
      <c r="G93" s="193">
        <f>ROUND(E93*F93,2)</f>
        <v>0</v>
      </c>
      <c r="H93" s="192"/>
      <c r="I93" s="193">
        <f>ROUND(E93*H93,2)</f>
        <v>0</v>
      </c>
      <c r="J93" s="192"/>
      <c r="K93" s="193">
        <f>ROUND(E93*J93,2)</f>
        <v>0</v>
      </c>
      <c r="L93" s="193">
        <v>15</v>
      </c>
      <c r="M93" s="193">
        <f>G93*(1+L93/100)</f>
        <v>0</v>
      </c>
      <c r="N93" s="193">
        <v>0</v>
      </c>
      <c r="O93" s="193">
        <f>ROUND(E93*N93,2)</f>
        <v>0</v>
      </c>
      <c r="P93" s="193">
        <v>0</v>
      </c>
      <c r="Q93" s="193">
        <f>ROUND(E93*P93,2)</f>
        <v>0</v>
      </c>
      <c r="R93" s="193"/>
      <c r="S93" s="193" t="s">
        <v>269</v>
      </c>
      <c r="T93" s="193">
        <v>0</v>
      </c>
      <c r="U93" s="194">
        <f>ROUND(E93*T93,2)</f>
        <v>0</v>
      </c>
      <c r="V93" s="193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 t="s">
        <v>1351</v>
      </c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</row>
    <row r="94" spans="1:60" outlineLevel="1" x14ac:dyDescent="0.2">
      <c r="A94" s="170"/>
      <c r="B94" s="181"/>
      <c r="C94" s="272" t="s">
        <v>1581</v>
      </c>
      <c r="D94" s="273"/>
      <c r="E94" s="274"/>
      <c r="F94" s="275"/>
      <c r="G94" s="276"/>
      <c r="H94" s="193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4"/>
      <c r="V94" s="193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 t="s">
        <v>220</v>
      </c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77" t="str">
        <f>C94</f>
        <v>Tlakové zkoušky otopných těles trubkových KORALUX</v>
      </c>
      <c r="BB94" s="169"/>
      <c r="BC94" s="169"/>
      <c r="BD94" s="169"/>
      <c r="BE94" s="169"/>
      <c r="BF94" s="169"/>
      <c r="BG94" s="169"/>
      <c r="BH94" s="169"/>
    </row>
    <row r="95" spans="1:60" outlineLevel="1" x14ac:dyDescent="0.2">
      <c r="A95" s="170">
        <v>42</v>
      </c>
      <c r="B95" s="181" t="s">
        <v>1582</v>
      </c>
      <c r="C95" s="209" t="s">
        <v>1583</v>
      </c>
      <c r="D95" s="183" t="s">
        <v>338</v>
      </c>
      <c r="E95" s="187">
        <v>3</v>
      </c>
      <c r="F95" s="192"/>
      <c r="G95" s="193">
        <f>ROUND(E95*F95,2)</f>
        <v>0</v>
      </c>
      <c r="H95" s="192"/>
      <c r="I95" s="193">
        <f>ROUND(E95*H95,2)</f>
        <v>0</v>
      </c>
      <c r="J95" s="192"/>
      <c r="K95" s="193">
        <f>ROUND(E95*J95,2)</f>
        <v>0</v>
      </c>
      <c r="L95" s="193">
        <v>15</v>
      </c>
      <c r="M95" s="193">
        <f>G95*(1+L95/100)</f>
        <v>0</v>
      </c>
      <c r="N95" s="193">
        <v>0</v>
      </c>
      <c r="O95" s="193">
        <f>ROUND(E95*N95,2)</f>
        <v>0</v>
      </c>
      <c r="P95" s="193">
        <v>0</v>
      </c>
      <c r="Q95" s="193">
        <f>ROUND(E95*P95,2)</f>
        <v>0</v>
      </c>
      <c r="R95" s="193"/>
      <c r="S95" s="193" t="s">
        <v>269</v>
      </c>
      <c r="T95" s="193">
        <v>0</v>
      </c>
      <c r="U95" s="194">
        <f>ROUND(E95*T95,2)</f>
        <v>0</v>
      </c>
      <c r="V95" s="193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 t="s">
        <v>1351</v>
      </c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</row>
    <row r="96" spans="1:60" outlineLevel="1" x14ac:dyDescent="0.2">
      <c r="A96" s="170"/>
      <c r="B96" s="181"/>
      <c r="C96" s="272" t="s">
        <v>1583</v>
      </c>
      <c r="D96" s="273"/>
      <c r="E96" s="274"/>
      <c r="F96" s="275"/>
      <c r="G96" s="276"/>
      <c r="H96" s="193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4"/>
      <c r="V96" s="193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 t="s">
        <v>220</v>
      </c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77" t="str">
        <f>C96</f>
        <v>Montáž otopných těles trubkových KORALUX</v>
      </c>
      <c r="BB96" s="169"/>
      <c r="BC96" s="169"/>
      <c r="BD96" s="169"/>
      <c r="BE96" s="169"/>
      <c r="BF96" s="169"/>
      <c r="BG96" s="169"/>
      <c r="BH96" s="169"/>
    </row>
    <row r="97" spans="1:60" x14ac:dyDescent="0.2">
      <c r="A97" s="178" t="s">
        <v>211</v>
      </c>
      <c r="B97" s="182" t="s">
        <v>161</v>
      </c>
      <c r="C97" s="211" t="s">
        <v>146</v>
      </c>
      <c r="D97" s="185"/>
      <c r="E97" s="189"/>
      <c r="F97" s="195"/>
      <c r="G97" s="195">
        <f>SUMIF(AG98:AG105,"&lt;&gt;NOR",G98:G105)</f>
        <v>0</v>
      </c>
      <c r="H97" s="195"/>
      <c r="I97" s="195">
        <f>SUM(I98:I105)</f>
        <v>0</v>
      </c>
      <c r="J97" s="195"/>
      <c r="K97" s="195">
        <f>SUM(K98:K105)</f>
        <v>0</v>
      </c>
      <c r="L97" s="195"/>
      <c r="M97" s="195">
        <f>SUM(M98:M105)</f>
        <v>0</v>
      </c>
      <c r="N97" s="195"/>
      <c r="O97" s="195">
        <f>SUM(O98:O105)</f>
        <v>0</v>
      </c>
      <c r="P97" s="195"/>
      <c r="Q97" s="195">
        <f>SUM(Q98:Q105)</f>
        <v>0</v>
      </c>
      <c r="R97" s="195"/>
      <c r="S97" s="195"/>
      <c r="T97" s="195"/>
      <c r="U97" s="196">
        <f>SUM(U98:U105)</f>
        <v>0</v>
      </c>
      <c r="V97" s="195"/>
      <c r="AG97" t="s">
        <v>212</v>
      </c>
    </row>
    <row r="98" spans="1:60" ht="22.5" outlineLevel="1" x14ac:dyDescent="0.2">
      <c r="A98" s="170">
        <v>43</v>
      </c>
      <c r="B98" s="181" t="s">
        <v>1584</v>
      </c>
      <c r="C98" s="209" t="s">
        <v>1585</v>
      </c>
      <c r="D98" s="183" t="s">
        <v>215</v>
      </c>
      <c r="E98" s="187">
        <v>229.73</v>
      </c>
      <c r="F98" s="192"/>
      <c r="G98" s="193">
        <f>ROUND(E98*F98,2)</f>
        <v>0</v>
      </c>
      <c r="H98" s="192"/>
      <c r="I98" s="193">
        <f>ROUND(E98*H98,2)</f>
        <v>0</v>
      </c>
      <c r="J98" s="192"/>
      <c r="K98" s="193">
        <f>ROUND(E98*J98,2)</f>
        <v>0</v>
      </c>
      <c r="L98" s="193">
        <v>15</v>
      </c>
      <c r="M98" s="193">
        <f>G98*(1+L98/100)</f>
        <v>0</v>
      </c>
      <c r="N98" s="193">
        <v>0</v>
      </c>
      <c r="O98" s="193">
        <f>ROUND(E98*N98,2)</f>
        <v>0</v>
      </c>
      <c r="P98" s="193">
        <v>0</v>
      </c>
      <c r="Q98" s="193">
        <f>ROUND(E98*P98,2)</f>
        <v>0</v>
      </c>
      <c r="R98" s="193"/>
      <c r="S98" s="193" t="s">
        <v>269</v>
      </c>
      <c r="T98" s="193">
        <v>0</v>
      </c>
      <c r="U98" s="194">
        <f>ROUND(E98*T98,2)</f>
        <v>0</v>
      </c>
      <c r="V98" s="193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 t="s">
        <v>1351</v>
      </c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</row>
    <row r="99" spans="1:60" outlineLevel="1" x14ac:dyDescent="0.2">
      <c r="A99" s="170"/>
      <c r="B99" s="181"/>
      <c r="C99" s="272" t="s">
        <v>1585</v>
      </c>
      <c r="D99" s="273"/>
      <c r="E99" s="274"/>
      <c r="F99" s="275"/>
      <c r="G99" s="276"/>
      <c r="H99" s="193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4"/>
      <c r="V99" s="193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 t="s">
        <v>220</v>
      </c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77" t="str">
        <f>C99</f>
        <v>Podlahové vytápění Rehau (deska, potrubí, dilatační pás...)</v>
      </c>
      <c r="BB99" s="169"/>
      <c r="BC99" s="169"/>
      <c r="BD99" s="169"/>
      <c r="BE99" s="169"/>
      <c r="BF99" s="169"/>
      <c r="BG99" s="169"/>
      <c r="BH99" s="169"/>
    </row>
    <row r="100" spans="1:60" outlineLevel="1" x14ac:dyDescent="0.2">
      <c r="A100" s="170">
        <v>44</v>
      </c>
      <c r="B100" s="181" t="s">
        <v>1586</v>
      </c>
      <c r="C100" s="209" t="s">
        <v>1587</v>
      </c>
      <c r="D100" s="183" t="s">
        <v>1147</v>
      </c>
      <c r="E100" s="187">
        <v>32</v>
      </c>
      <c r="F100" s="192"/>
      <c r="G100" s="193">
        <f>ROUND(E100*F100,2)</f>
        <v>0</v>
      </c>
      <c r="H100" s="192"/>
      <c r="I100" s="193">
        <f>ROUND(E100*H100,2)</f>
        <v>0</v>
      </c>
      <c r="J100" s="192"/>
      <c r="K100" s="193">
        <f>ROUND(E100*J100,2)</f>
        <v>0</v>
      </c>
      <c r="L100" s="193">
        <v>15</v>
      </c>
      <c r="M100" s="193">
        <f>G100*(1+L100/100)</f>
        <v>0</v>
      </c>
      <c r="N100" s="193">
        <v>0</v>
      </c>
      <c r="O100" s="193">
        <f>ROUND(E100*N100,2)</f>
        <v>0</v>
      </c>
      <c r="P100" s="193">
        <v>0</v>
      </c>
      <c r="Q100" s="193">
        <f>ROUND(E100*P100,2)</f>
        <v>0</v>
      </c>
      <c r="R100" s="193"/>
      <c r="S100" s="193" t="s">
        <v>269</v>
      </c>
      <c r="T100" s="193">
        <v>0</v>
      </c>
      <c r="U100" s="194">
        <f>ROUND(E100*T100,2)</f>
        <v>0</v>
      </c>
      <c r="V100" s="193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 t="s">
        <v>1351</v>
      </c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</row>
    <row r="101" spans="1:60" outlineLevel="1" x14ac:dyDescent="0.2">
      <c r="A101" s="170"/>
      <c r="B101" s="181"/>
      <c r="C101" s="272" t="s">
        <v>1587</v>
      </c>
      <c r="D101" s="273"/>
      <c r="E101" s="274"/>
      <c r="F101" s="275"/>
      <c r="G101" s="276"/>
      <c r="H101" s="193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4"/>
      <c r="V101" s="193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 t="s">
        <v>220</v>
      </c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77" t="str">
        <f>C101</f>
        <v>Eurokonus přchod pro připojení trubky REHAU 17</v>
      </c>
      <c r="BB101" s="169"/>
      <c r="BC101" s="169"/>
      <c r="BD101" s="169"/>
      <c r="BE101" s="169"/>
      <c r="BF101" s="169"/>
      <c r="BG101" s="169"/>
      <c r="BH101" s="169"/>
    </row>
    <row r="102" spans="1:60" outlineLevel="1" x14ac:dyDescent="0.2">
      <c r="A102" s="170">
        <v>45</v>
      </c>
      <c r="B102" s="181" t="s">
        <v>1586</v>
      </c>
      <c r="C102" s="209" t="s">
        <v>1588</v>
      </c>
      <c r="D102" s="183" t="s">
        <v>1147</v>
      </c>
      <c r="E102" s="187">
        <v>64.8</v>
      </c>
      <c r="F102" s="192"/>
      <c r="G102" s="193">
        <f>ROUND(E102*F102,2)</f>
        <v>0</v>
      </c>
      <c r="H102" s="192"/>
      <c r="I102" s="193">
        <f>ROUND(E102*H102,2)</f>
        <v>0</v>
      </c>
      <c r="J102" s="192"/>
      <c r="K102" s="193">
        <f>ROUND(E102*J102,2)</f>
        <v>0</v>
      </c>
      <c r="L102" s="193">
        <v>15</v>
      </c>
      <c r="M102" s="193">
        <f>G102*(1+L102/100)</f>
        <v>0</v>
      </c>
      <c r="N102" s="193">
        <v>0</v>
      </c>
      <c r="O102" s="193">
        <f>ROUND(E102*N102,2)</f>
        <v>0</v>
      </c>
      <c r="P102" s="193">
        <v>0</v>
      </c>
      <c r="Q102" s="193">
        <f>ROUND(E102*P102,2)</f>
        <v>0</v>
      </c>
      <c r="R102" s="193"/>
      <c r="S102" s="193" t="s">
        <v>269</v>
      </c>
      <c r="T102" s="193">
        <v>0</v>
      </c>
      <c r="U102" s="194">
        <f>ROUND(E102*T102,2)</f>
        <v>0</v>
      </c>
      <c r="V102" s="193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 t="s">
        <v>1246</v>
      </c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</row>
    <row r="103" spans="1:60" outlineLevel="1" x14ac:dyDescent="0.2">
      <c r="A103" s="170"/>
      <c r="B103" s="181"/>
      <c r="C103" s="272" t="s">
        <v>1588</v>
      </c>
      <c r="D103" s="273"/>
      <c r="E103" s="274"/>
      <c r="F103" s="275"/>
      <c r="G103" s="276"/>
      <c r="H103" s="193"/>
      <c r="I103" s="193"/>
      <c r="J103" s="193"/>
      <c r="K103" s="193"/>
      <c r="L103" s="193"/>
      <c r="M103" s="193"/>
      <c r="N103" s="193"/>
      <c r="O103" s="193"/>
      <c r="P103" s="193"/>
      <c r="Q103" s="193"/>
      <c r="R103" s="193"/>
      <c r="S103" s="193"/>
      <c r="T103" s="193"/>
      <c r="U103" s="194"/>
      <c r="V103" s="193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 t="s">
        <v>220</v>
      </c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77" t="str">
        <f>C103</f>
        <v>Plastifikátor N200</v>
      </c>
      <c r="BB103" s="169"/>
      <c r="BC103" s="169"/>
      <c r="BD103" s="169"/>
      <c r="BE103" s="169"/>
      <c r="BF103" s="169"/>
      <c r="BG103" s="169"/>
      <c r="BH103" s="169"/>
    </row>
    <row r="104" spans="1:60" outlineLevel="1" x14ac:dyDescent="0.2">
      <c r="A104" s="170">
        <v>46</v>
      </c>
      <c r="B104" s="181" t="s">
        <v>1589</v>
      </c>
      <c r="C104" s="209" t="s">
        <v>1590</v>
      </c>
      <c r="D104" s="183" t="s">
        <v>303</v>
      </c>
      <c r="E104" s="187">
        <v>20</v>
      </c>
      <c r="F104" s="192"/>
      <c r="G104" s="193">
        <f>ROUND(E104*F104,2)</f>
        <v>0</v>
      </c>
      <c r="H104" s="192"/>
      <c r="I104" s="193">
        <f>ROUND(E104*H104,2)</f>
        <v>0</v>
      </c>
      <c r="J104" s="192"/>
      <c r="K104" s="193">
        <f>ROUND(E104*J104,2)</f>
        <v>0</v>
      </c>
      <c r="L104" s="193">
        <v>15</v>
      </c>
      <c r="M104" s="193">
        <f>G104*(1+L104/100)</f>
        <v>0</v>
      </c>
      <c r="N104" s="193">
        <v>0</v>
      </c>
      <c r="O104" s="193">
        <f>ROUND(E104*N104,2)</f>
        <v>0</v>
      </c>
      <c r="P104" s="193">
        <v>0</v>
      </c>
      <c r="Q104" s="193">
        <f>ROUND(E104*P104,2)</f>
        <v>0</v>
      </c>
      <c r="R104" s="193"/>
      <c r="S104" s="193" t="s">
        <v>269</v>
      </c>
      <c r="T104" s="193">
        <v>0</v>
      </c>
      <c r="U104" s="194">
        <f>ROUND(E104*T104,2)</f>
        <v>0</v>
      </c>
      <c r="V104" s="193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 t="s">
        <v>1351</v>
      </c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</row>
    <row r="105" spans="1:60" outlineLevel="1" x14ac:dyDescent="0.2">
      <c r="A105" s="170"/>
      <c r="B105" s="181"/>
      <c r="C105" s="272" t="s">
        <v>1590</v>
      </c>
      <c r="D105" s="273"/>
      <c r="E105" s="274"/>
      <c r="F105" s="275"/>
      <c r="G105" s="276"/>
      <c r="H105" s="193"/>
      <c r="I105" s="193"/>
      <c r="J105" s="193"/>
      <c r="K105" s="193"/>
      <c r="L105" s="193"/>
      <c r="M105" s="193"/>
      <c r="N105" s="193"/>
      <c r="O105" s="193"/>
      <c r="P105" s="193"/>
      <c r="Q105" s="193"/>
      <c r="R105" s="193"/>
      <c r="S105" s="193"/>
      <c r="T105" s="193"/>
      <c r="U105" s="194"/>
      <c r="V105" s="193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 t="s">
        <v>220</v>
      </c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77" t="str">
        <f>C105</f>
        <v>Ochranná trubka Rehau PE pro trubku 17 x 2,0 mm</v>
      </c>
      <c r="BB105" s="169"/>
      <c r="BC105" s="169"/>
      <c r="BD105" s="169"/>
      <c r="BE105" s="169"/>
      <c r="BF105" s="169"/>
      <c r="BG105" s="169"/>
      <c r="BH105" s="169"/>
    </row>
    <row r="106" spans="1:60" x14ac:dyDescent="0.2">
      <c r="A106" s="178" t="s">
        <v>211</v>
      </c>
      <c r="B106" s="182" t="s">
        <v>108</v>
      </c>
      <c r="C106" s="211" t="s">
        <v>109</v>
      </c>
      <c r="D106" s="185"/>
      <c r="E106" s="189"/>
      <c r="F106" s="195"/>
      <c r="G106" s="195">
        <f>SUMIF(AG107:AG108,"&lt;&gt;NOR",G107:G108)</f>
        <v>0</v>
      </c>
      <c r="H106" s="195"/>
      <c r="I106" s="195">
        <f>SUM(I107:I108)</f>
        <v>0</v>
      </c>
      <c r="J106" s="195"/>
      <c r="K106" s="195">
        <f>SUM(K107:K108)</f>
        <v>0</v>
      </c>
      <c r="L106" s="195"/>
      <c r="M106" s="195">
        <f>SUM(M107:M108)</f>
        <v>0</v>
      </c>
      <c r="N106" s="195"/>
      <c r="O106" s="195">
        <f>SUM(O107:O108)</f>
        <v>0</v>
      </c>
      <c r="P106" s="195"/>
      <c r="Q106" s="195">
        <f>SUM(Q107:Q108)</f>
        <v>0</v>
      </c>
      <c r="R106" s="195"/>
      <c r="S106" s="195"/>
      <c r="T106" s="195"/>
      <c r="U106" s="196">
        <f>SUM(U107:U108)</f>
        <v>0</v>
      </c>
      <c r="V106" s="195"/>
      <c r="AG106" t="s">
        <v>212</v>
      </c>
    </row>
    <row r="107" spans="1:60" outlineLevel="1" x14ac:dyDescent="0.2">
      <c r="A107" s="170">
        <v>47</v>
      </c>
      <c r="B107" s="181" t="s">
        <v>1498</v>
      </c>
      <c r="C107" s="209" t="s">
        <v>1499</v>
      </c>
      <c r="D107" s="183" t="s">
        <v>1331</v>
      </c>
      <c r="E107" s="187">
        <v>20</v>
      </c>
      <c r="F107" s="192"/>
      <c r="G107" s="193">
        <f>ROUND(E107*F107,2)</f>
        <v>0</v>
      </c>
      <c r="H107" s="192"/>
      <c r="I107" s="193">
        <f>ROUND(E107*H107,2)</f>
        <v>0</v>
      </c>
      <c r="J107" s="192"/>
      <c r="K107" s="193">
        <f>ROUND(E107*J107,2)</f>
        <v>0</v>
      </c>
      <c r="L107" s="193">
        <v>15</v>
      </c>
      <c r="M107" s="193">
        <f>G107*(1+L107/100)</f>
        <v>0</v>
      </c>
      <c r="N107" s="193">
        <v>0</v>
      </c>
      <c r="O107" s="193">
        <f>ROUND(E107*N107,2)</f>
        <v>0</v>
      </c>
      <c r="P107" s="193">
        <v>0</v>
      </c>
      <c r="Q107" s="193">
        <f>ROUND(E107*P107,2)</f>
        <v>0</v>
      </c>
      <c r="R107" s="193"/>
      <c r="S107" s="193" t="s">
        <v>269</v>
      </c>
      <c r="T107" s="193">
        <v>0</v>
      </c>
      <c r="U107" s="194">
        <f>ROUND(E107*T107,2)</f>
        <v>0</v>
      </c>
      <c r="V107" s="193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 t="s">
        <v>1144</v>
      </c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</row>
    <row r="108" spans="1:60" outlineLevel="1" x14ac:dyDescent="0.2">
      <c r="A108" s="170"/>
      <c r="B108" s="181"/>
      <c r="C108" s="272" t="s">
        <v>1499</v>
      </c>
      <c r="D108" s="273"/>
      <c r="E108" s="274"/>
      <c r="F108" s="275"/>
      <c r="G108" s="276"/>
      <c r="H108" s="193"/>
      <c r="I108" s="193"/>
      <c r="J108" s="193"/>
      <c r="K108" s="193"/>
      <c r="L108" s="193"/>
      <c r="M108" s="193"/>
      <c r="N108" s="193"/>
      <c r="O108" s="193"/>
      <c r="P108" s="193"/>
      <c r="Q108" s="193"/>
      <c r="R108" s="193"/>
      <c r="S108" s="193"/>
      <c r="T108" s="193"/>
      <c r="U108" s="194"/>
      <c r="V108" s="193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 t="s">
        <v>220</v>
      </c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77" t="str">
        <f>C108</f>
        <v>Práce bourací</v>
      </c>
      <c r="BB108" s="169"/>
      <c r="BC108" s="169"/>
      <c r="BD108" s="169"/>
      <c r="BE108" s="169"/>
      <c r="BF108" s="169"/>
      <c r="BG108" s="169"/>
      <c r="BH108" s="169"/>
    </row>
    <row r="109" spans="1:60" x14ac:dyDescent="0.2">
      <c r="A109" s="178" t="s">
        <v>211</v>
      </c>
      <c r="B109" s="182" t="s">
        <v>111</v>
      </c>
      <c r="C109" s="211" t="s">
        <v>112</v>
      </c>
      <c r="D109" s="185"/>
      <c r="E109" s="189"/>
      <c r="F109" s="195"/>
      <c r="G109" s="195">
        <f>SUMIF(AG110:AG111,"&lt;&gt;NOR",G110:G111)</f>
        <v>0</v>
      </c>
      <c r="H109" s="195"/>
      <c r="I109" s="195">
        <f>SUM(I110:I111)</f>
        <v>0</v>
      </c>
      <c r="J109" s="195"/>
      <c r="K109" s="195">
        <f>SUM(K110:K111)</f>
        <v>0</v>
      </c>
      <c r="L109" s="195"/>
      <c r="M109" s="195">
        <f>SUM(M110:M111)</f>
        <v>0</v>
      </c>
      <c r="N109" s="195"/>
      <c r="O109" s="195">
        <f>SUM(O110:O111)</f>
        <v>0</v>
      </c>
      <c r="P109" s="195"/>
      <c r="Q109" s="195">
        <f>SUM(Q110:Q111)</f>
        <v>0</v>
      </c>
      <c r="R109" s="195"/>
      <c r="S109" s="195"/>
      <c r="T109" s="195"/>
      <c r="U109" s="196">
        <f>SUM(U110:U111)</f>
        <v>0</v>
      </c>
      <c r="V109" s="195"/>
      <c r="AG109" t="s">
        <v>212</v>
      </c>
    </row>
    <row r="110" spans="1:60" outlineLevel="1" x14ac:dyDescent="0.2">
      <c r="A110" s="170">
        <v>48</v>
      </c>
      <c r="B110" s="181" t="s">
        <v>1591</v>
      </c>
      <c r="C110" s="209" t="s">
        <v>1592</v>
      </c>
      <c r="D110" s="183" t="s">
        <v>1593</v>
      </c>
      <c r="E110" s="187">
        <v>24</v>
      </c>
      <c r="F110" s="192"/>
      <c r="G110" s="193">
        <f>ROUND(E110*F110,2)</f>
        <v>0</v>
      </c>
      <c r="H110" s="192"/>
      <c r="I110" s="193">
        <f>ROUND(E110*H110,2)</f>
        <v>0</v>
      </c>
      <c r="J110" s="192"/>
      <c r="K110" s="193">
        <f>ROUND(E110*J110,2)</f>
        <v>0</v>
      </c>
      <c r="L110" s="193">
        <v>15</v>
      </c>
      <c r="M110" s="193">
        <f>G110*(1+L110/100)</f>
        <v>0</v>
      </c>
      <c r="N110" s="193">
        <v>0</v>
      </c>
      <c r="O110" s="193">
        <f>ROUND(E110*N110,2)</f>
        <v>0</v>
      </c>
      <c r="P110" s="193">
        <v>0</v>
      </c>
      <c r="Q110" s="193">
        <f>ROUND(E110*P110,2)</f>
        <v>0</v>
      </c>
      <c r="R110" s="193"/>
      <c r="S110" s="193" t="s">
        <v>269</v>
      </c>
      <c r="T110" s="193">
        <v>0</v>
      </c>
      <c r="U110" s="194">
        <f>ROUND(E110*T110,2)</f>
        <v>0</v>
      </c>
      <c r="V110" s="193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 t="s">
        <v>1144</v>
      </c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</row>
    <row r="111" spans="1:60" outlineLevel="1" x14ac:dyDescent="0.2">
      <c r="A111" s="170"/>
      <c r="B111" s="181"/>
      <c r="C111" s="272" t="s">
        <v>1592</v>
      </c>
      <c r="D111" s="273"/>
      <c r="E111" s="274"/>
      <c r="F111" s="275"/>
      <c r="G111" s="276"/>
      <c r="H111" s="193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4"/>
      <c r="V111" s="193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 t="s">
        <v>220</v>
      </c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77" t="str">
        <f>C111</f>
        <v>Topná zkouška</v>
      </c>
      <c r="BB111" s="169"/>
      <c r="BC111" s="169"/>
      <c r="BD111" s="169"/>
      <c r="BE111" s="169"/>
      <c r="BF111" s="169"/>
      <c r="BG111" s="169"/>
      <c r="BH111" s="169"/>
    </row>
    <row r="112" spans="1:60" x14ac:dyDescent="0.2">
      <c r="A112" s="178" t="s">
        <v>211</v>
      </c>
      <c r="B112" s="182" t="s">
        <v>125</v>
      </c>
      <c r="C112" s="211" t="s">
        <v>126</v>
      </c>
      <c r="D112" s="185"/>
      <c r="E112" s="189"/>
      <c r="F112" s="195"/>
      <c r="G112" s="195">
        <f>SUMIF(AG113:AG114,"&lt;&gt;NOR",G113:G114)</f>
        <v>0</v>
      </c>
      <c r="H112" s="195"/>
      <c r="I112" s="195">
        <f>SUM(I113:I114)</f>
        <v>0</v>
      </c>
      <c r="J112" s="195"/>
      <c r="K112" s="195">
        <f>SUM(K113:K114)</f>
        <v>0</v>
      </c>
      <c r="L112" s="195"/>
      <c r="M112" s="195">
        <f>SUM(M113:M114)</f>
        <v>0</v>
      </c>
      <c r="N112" s="195"/>
      <c r="O112" s="195">
        <f>SUM(O113:O114)</f>
        <v>0</v>
      </c>
      <c r="P112" s="195"/>
      <c r="Q112" s="195">
        <f>SUM(Q113:Q114)</f>
        <v>0</v>
      </c>
      <c r="R112" s="195"/>
      <c r="S112" s="195"/>
      <c r="T112" s="195"/>
      <c r="U112" s="196">
        <f>SUM(U113:U114)</f>
        <v>0</v>
      </c>
      <c r="V112" s="195"/>
      <c r="AG112" t="s">
        <v>212</v>
      </c>
    </row>
    <row r="113" spans="1:60" outlineLevel="1" x14ac:dyDescent="0.2">
      <c r="A113" s="170">
        <v>49</v>
      </c>
      <c r="B113" s="181" t="s">
        <v>1594</v>
      </c>
      <c r="C113" s="209" t="s">
        <v>750</v>
      </c>
      <c r="D113" s="183" t="s">
        <v>289</v>
      </c>
      <c r="E113" s="187">
        <v>0.1</v>
      </c>
      <c r="F113" s="192"/>
      <c r="G113" s="193">
        <f>ROUND(E113*F113,2)</f>
        <v>0</v>
      </c>
      <c r="H113" s="192"/>
      <c r="I113" s="193">
        <f>ROUND(E113*H113,2)</f>
        <v>0</v>
      </c>
      <c r="J113" s="192"/>
      <c r="K113" s="193">
        <f>ROUND(E113*J113,2)</f>
        <v>0</v>
      </c>
      <c r="L113" s="193">
        <v>15</v>
      </c>
      <c r="M113" s="193">
        <f>G113*(1+L113/100)</f>
        <v>0</v>
      </c>
      <c r="N113" s="193">
        <v>0</v>
      </c>
      <c r="O113" s="193">
        <f>ROUND(E113*N113,2)</f>
        <v>0</v>
      </c>
      <c r="P113" s="193">
        <v>0</v>
      </c>
      <c r="Q113" s="193">
        <f>ROUND(E113*P113,2)</f>
        <v>0</v>
      </c>
      <c r="R113" s="193"/>
      <c r="S113" s="193" t="s">
        <v>269</v>
      </c>
      <c r="T113" s="193">
        <v>0</v>
      </c>
      <c r="U113" s="194">
        <f>ROUND(E113*T113,2)</f>
        <v>0</v>
      </c>
      <c r="V113" s="193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 t="s">
        <v>1144</v>
      </c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</row>
    <row r="114" spans="1:60" outlineLevel="1" x14ac:dyDescent="0.2">
      <c r="A114" s="170"/>
      <c r="B114" s="181"/>
      <c r="C114" s="272" t="s">
        <v>750</v>
      </c>
      <c r="D114" s="273"/>
      <c r="E114" s="274"/>
      <c r="F114" s="275"/>
      <c r="G114" s="276"/>
      <c r="H114" s="193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4"/>
      <c r="V114" s="193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 t="s">
        <v>220</v>
      </c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77" t="str">
        <f>C114</f>
        <v>Přesun hmot pro izolace tepelné, výšky do 12 m</v>
      </c>
      <c r="BB114" s="169"/>
      <c r="BC114" s="169"/>
      <c r="BD114" s="169"/>
      <c r="BE114" s="169"/>
      <c r="BF114" s="169"/>
      <c r="BG114" s="169"/>
      <c r="BH114" s="169"/>
    </row>
    <row r="115" spans="1:60" x14ac:dyDescent="0.2">
      <c r="A115" s="178" t="s">
        <v>211</v>
      </c>
      <c r="B115" s="182" t="s">
        <v>135</v>
      </c>
      <c r="C115" s="211" t="s">
        <v>136</v>
      </c>
      <c r="D115" s="185"/>
      <c r="E115" s="189"/>
      <c r="F115" s="195"/>
      <c r="G115" s="195">
        <f>SUMIF(AG116:AG117,"&lt;&gt;NOR",G116:G117)</f>
        <v>0</v>
      </c>
      <c r="H115" s="195"/>
      <c r="I115" s="195">
        <f>SUM(I116:I117)</f>
        <v>0</v>
      </c>
      <c r="J115" s="195"/>
      <c r="K115" s="195">
        <f>SUM(K116:K117)</f>
        <v>0</v>
      </c>
      <c r="L115" s="195"/>
      <c r="M115" s="195">
        <f>SUM(M116:M117)</f>
        <v>0</v>
      </c>
      <c r="N115" s="195"/>
      <c r="O115" s="195">
        <f>SUM(O116:O117)</f>
        <v>0</v>
      </c>
      <c r="P115" s="195"/>
      <c r="Q115" s="195">
        <f>SUM(Q116:Q117)</f>
        <v>0</v>
      </c>
      <c r="R115" s="195"/>
      <c r="S115" s="195"/>
      <c r="T115" s="195"/>
      <c r="U115" s="196">
        <f>SUM(U116:U117)</f>
        <v>0</v>
      </c>
      <c r="V115" s="195"/>
      <c r="AG115" t="s">
        <v>212</v>
      </c>
    </row>
    <row r="116" spans="1:60" outlineLevel="1" x14ac:dyDescent="0.2">
      <c r="A116" s="170">
        <v>50</v>
      </c>
      <c r="B116" s="181" t="s">
        <v>1595</v>
      </c>
      <c r="C116" s="209" t="s">
        <v>1596</v>
      </c>
      <c r="D116" s="183" t="s">
        <v>289</v>
      </c>
      <c r="E116" s="187">
        <v>0.7</v>
      </c>
      <c r="F116" s="192"/>
      <c r="G116" s="193">
        <f>ROUND(E116*F116,2)</f>
        <v>0</v>
      </c>
      <c r="H116" s="192"/>
      <c r="I116" s="193">
        <f>ROUND(E116*H116,2)</f>
        <v>0</v>
      </c>
      <c r="J116" s="192"/>
      <c r="K116" s="193">
        <f>ROUND(E116*J116,2)</f>
        <v>0</v>
      </c>
      <c r="L116" s="193">
        <v>15</v>
      </c>
      <c r="M116" s="193">
        <f>G116*(1+L116/100)</f>
        <v>0</v>
      </c>
      <c r="N116" s="193">
        <v>0</v>
      </c>
      <c r="O116" s="193">
        <f>ROUND(E116*N116,2)</f>
        <v>0</v>
      </c>
      <c r="P116" s="193">
        <v>0</v>
      </c>
      <c r="Q116" s="193">
        <f>ROUND(E116*P116,2)</f>
        <v>0</v>
      </c>
      <c r="R116" s="193"/>
      <c r="S116" s="193" t="s">
        <v>269</v>
      </c>
      <c r="T116" s="193">
        <v>0</v>
      </c>
      <c r="U116" s="194">
        <f>ROUND(E116*T116,2)</f>
        <v>0</v>
      </c>
      <c r="V116" s="193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 t="s">
        <v>1144</v>
      </c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</row>
    <row r="117" spans="1:60" outlineLevel="1" x14ac:dyDescent="0.2">
      <c r="A117" s="170"/>
      <c r="B117" s="181"/>
      <c r="C117" s="272" t="s">
        <v>1596</v>
      </c>
      <c r="D117" s="273"/>
      <c r="E117" s="274"/>
      <c r="F117" s="275"/>
      <c r="G117" s="276"/>
      <c r="H117" s="193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4"/>
      <c r="V117" s="193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 t="s">
        <v>220</v>
      </c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77" t="str">
        <f>C117</f>
        <v>Přesun hmot pro kotelny, výšky do 6 m</v>
      </c>
      <c r="BB117" s="169"/>
      <c r="BC117" s="169"/>
      <c r="BD117" s="169"/>
      <c r="BE117" s="169"/>
      <c r="BF117" s="169"/>
      <c r="BG117" s="169"/>
      <c r="BH117" s="169"/>
    </row>
    <row r="118" spans="1:60" x14ac:dyDescent="0.2">
      <c r="A118" s="178" t="s">
        <v>211</v>
      </c>
      <c r="B118" s="182" t="s">
        <v>137</v>
      </c>
      <c r="C118" s="211" t="s">
        <v>138</v>
      </c>
      <c r="D118" s="185"/>
      <c r="E118" s="189"/>
      <c r="F118" s="195"/>
      <c r="G118" s="195">
        <f>SUMIF(AG119:AG120,"&lt;&gt;NOR",G119:G120)</f>
        <v>0</v>
      </c>
      <c r="H118" s="195"/>
      <c r="I118" s="195">
        <f>SUM(I119:I120)</f>
        <v>0</v>
      </c>
      <c r="J118" s="195"/>
      <c r="K118" s="195">
        <f>SUM(K119:K120)</f>
        <v>0</v>
      </c>
      <c r="L118" s="195"/>
      <c r="M118" s="195">
        <f>SUM(M119:M120)</f>
        <v>0</v>
      </c>
      <c r="N118" s="195"/>
      <c r="O118" s="195">
        <f>SUM(O119:O120)</f>
        <v>0</v>
      </c>
      <c r="P118" s="195"/>
      <c r="Q118" s="195">
        <f>SUM(Q119:Q120)</f>
        <v>0</v>
      </c>
      <c r="R118" s="195"/>
      <c r="S118" s="195"/>
      <c r="T118" s="195"/>
      <c r="U118" s="196">
        <f>SUM(U119:U120)</f>
        <v>0</v>
      </c>
      <c r="V118" s="195"/>
      <c r="AG118" t="s">
        <v>212</v>
      </c>
    </row>
    <row r="119" spans="1:60" outlineLevel="1" x14ac:dyDescent="0.2">
      <c r="A119" s="170">
        <v>51</v>
      </c>
      <c r="B119" s="181" t="s">
        <v>1597</v>
      </c>
      <c r="C119" s="209" t="s">
        <v>1598</v>
      </c>
      <c r="D119" s="183" t="s">
        <v>289</v>
      </c>
      <c r="E119" s="187">
        <v>0.3</v>
      </c>
      <c r="F119" s="192"/>
      <c r="G119" s="193">
        <f>ROUND(E119*F119,2)</f>
        <v>0</v>
      </c>
      <c r="H119" s="192"/>
      <c r="I119" s="193">
        <f>ROUND(E119*H119,2)</f>
        <v>0</v>
      </c>
      <c r="J119" s="192"/>
      <c r="K119" s="193">
        <f>ROUND(E119*J119,2)</f>
        <v>0</v>
      </c>
      <c r="L119" s="193">
        <v>15</v>
      </c>
      <c r="M119" s="193">
        <f>G119*(1+L119/100)</f>
        <v>0</v>
      </c>
      <c r="N119" s="193">
        <v>0</v>
      </c>
      <c r="O119" s="193">
        <f>ROUND(E119*N119,2)</f>
        <v>0</v>
      </c>
      <c r="P119" s="193">
        <v>0</v>
      </c>
      <c r="Q119" s="193">
        <f>ROUND(E119*P119,2)</f>
        <v>0</v>
      </c>
      <c r="R119" s="193"/>
      <c r="S119" s="193" t="s">
        <v>269</v>
      </c>
      <c r="T119" s="193">
        <v>0</v>
      </c>
      <c r="U119" s="194">
        <f>ROUND(E119*T119,2)</f>
        <v>0</v>
      </c>
      <c r="V119" s="193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 t="s">
        <v>1144</v>
      </c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</row>
    <row r="120" spans="1:60" outlineLevel="1" x14ac:dyDescent="0.2">
      <c r="A120" s="170"/>
      <c r="B120" s="181"/>
      <c r="C120" s="272" t="s">
        <v>1598</v>
      </c>
      <c r="D120" s="273"/>
      <c r="E120" s="274"/>
      <c r="F120" s="275"/>
      <c r="G120" s="276"/>
      <c r="H120" s="193"/>
      <c r="I120" s="193"/>
      <c r="J120" s="193"/>
      <c r="K120" s="193"/>
      <c r="L120" s="193"/>
      <c r="M120" s="193"/>
      <c r="N120" s="193"/>
      <c r="O120" s="193"/>
      <c r="P120" s="193"/>
      <c r="Q120" s="193"/>
      <c r="R120" s="193"/>
      <c r="S120" s="193"/>
      <c r="T120" s="193"/>
      <c r="U120" s="194"/>
      <c r="V120" s="193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 t="s">
        <v>220</v>
      </c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77" t="str">
        <f>C120</f>
        <v>Přesun hmot pro strojovny, výšky do 6 m</v>
      </c>
      <c r="BB120" s="169"/>
      <c r="BC120" s="169"/>
      <c r="BD120" s="169"/>
      <c r="BE120" s="169"/>
      <c r="BF120" s="169"/>
      <c r="BG120" s="169"/>
      <c r="BH120" s="169"/>
    </row>
    <row r="121" spans="1:60" x14ac:dyDescent="0.2">
      <c r="A121" s="178" t="s">
        <v>211</v>
      </c>
      <c r="B121" s="182" t="s">
        <v>139</v>
      </c>
      <c r="C121" s="211" t="s">
        <v>140</v>
      </c>
      <c r="D121" s="185"/>
      <c r="E121" s="189"/>
      <c r="F121" s="195"/>
      <c r="G121" s="195">
        <f>SUMIF(AG122:AG123,"&lt;&gt;NOR",G122:G123)</f>
        <v>0</v>
      </c>
      <c r="H121" s="195"/>
      <c r="I121" s="195">
        <f>SUM(I122:I123)</f>
        <v>0</v>
      </c>
      <c r="J121" s="195"/>
      <c r="K121" s="195">
        <f>SUM(K122:K123)</f>
        <v>0</v>
      </c>
      <c r="L121" s="195"/>
      <c r="M121" s="195">
        <f>SUM(M122:M123)</f>
        <v>0</v>
      </c>
      <c r="N121" s="195"/>
      <c r="O121" s="195">
        <f>SUM(O122:O123)</f>
        <v>0</v>
      </c>
      <c r="P121" s="195"/>
      <c r="Q121" s="195">
        <f>SUM(Q122:Q123)</f>
        <v>0</v>
      </c>
      <c r="R121" s="195"/>
      <c r="S121" s="195"/>
      <c r="T121" s="195"/>
      <c r="U121" s="196">
        <f>SUM(U122:U123)</f>
        <v>0</v>
      </c>
      <c r="V121" s="195"/>
      <c r="AG121" t="s">
        <v>212</v>
      </c>
    </row>
    <row r="122" spans="1:60" outlineLevel="1" x14ac:dyDescent="0.2">
      <c r="A122" s="170">
        <v>52</v>
      </c>
      <c r="B122" s="181" t="s">
        <v>1599</v>
      </c>
      <c r="C122" s="209" t="s">
        <v>1600</v>
      </c>
      <c r="D122" s="183" t="s">
        <v>289</v>
      </c>
      <c r="E122" s="187">
        <v>1.3</v>
      </c>
      <c r="F122" s="192"/>
      <c r="G122" s="193">
        <f>ROUND(E122*F122,2)</f>
        <v>0</v>
      </c>
      <c r="H122" s="192"/>
      <c r="I122" s="193">
        <f>ROUND(E122*H122,2)</f>
        <v>0</v>
      </c>
      <c r="J122" s="192"/>
      <c r="K122" s="193">
        <f>ROUND(E122*J122,2)</f>
        <v>0</v>
      </c>
      <c r="L122" s="193">
        <v>15</v>
      </c>
      <c r="M122" s="193">
        <f>G122*(1+L122/100)</f>
        <v>0</v>
      </c>
      <c r="N122" s="193">
        <v>0</v>
      </c>
      <c r="O122" s="193">
        <f>ROUND(E122*N122,2)</f>
        <v>0</v>
      </c>
      <c r="P122" s="193">
        <v>0</v>
      </c>
      <c r="Q122" s="193">
        <f>ROUND(E122*P122,2)</f>
        <v>0</v>
      </c>
      <c r="R122" s="193"/>
      <c r="S122" s="193" t="s">
        <v>269</v>
      </c>
      <c r="T122" s="193">
        <v>0</v>
      </c>
      <c r="U122" s="194">
        <f>ROUND(E122*T122,2)</f>
        <v>0</v>
      </c>
      <c r="V122" s="193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 t="s">
        <v>1144</v>
      </c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</row>
    <row r="123" spans="1:60" outlineLevel="1" x14ac:dyDescent="0.2">
      <c r="A123" s="170"/>
      <c r="B123" s="181"/>
      <c r="C123" s="272" t="s">
        <v>1600</v>
      </c>
      <c r="D123" s="273"/>
      <c r="E123" s="274"/>
      <c r="F123" s="275"/>
      <c r="G123" s="276"/>
      <c r="H123" s="193"/>
      <c r="I123" s="193"/>
      <c r="J123" s="193"/>
      <c r="K123" s="193"/>
      <c r="L123" s="193"/>
      <c r="M123" s="193"/>
      <c r="N123" s="193"/>
      <c r="O123" s="193"/>
      <c r="P123" s="193"/>
      <c r="Q123" s="193"/>
      <c r="R123" s="193"/>
      <c r="S123" s="193"/>
      <c r="T123" s="193"/>
      <c r="U123" s="194"/>
      <c r="V123" s="193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 t="s">
        <v>220</v>
      </c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77" t="str">
        <f>C123</f>
        <v>Přesun hmot pro rozvody potrubí, výšky do 24 m</v>
      </c>
      <c r="BB123" s="169"/>
      <c r="BC123" s="169"/>
      <c r="BD123" s="169"/>
      <c r="BE123" s="169"/>
      <c r="BF123" s="169"/>
      <c r="BG123" s="169"/>
      <c r="BH123" s="169"/>
    </row>
    <row r="124" spans="1:60" x14ac:dyDescent="0.2">
      <c r="A124" s="178" t="s">
        <v>211</v>
      </c>
      <c r="B124" s="182" t="s">
        <v>141</v>
      </c>
      <c r="C124" s="211" t="s">
        <v>142</v>
      </c>
      <c r="D124" s="185"/>
      <c r="E124" s="189"/>
      <c r="F124" s="195"/>
      <c r="G124" s="195">
        <f>SUMIF(AG125:AG126,"&lt;&gt;NOR",G125:G126)</f>
        <v>0</v>
      </c>
      <c r="H124" s="195"/>
      <c r="I124" s="195">
        <f>SUM(I125:I126)</f>
        <v>0</v>
      </c>
      <c r="J124" s="195"/>
      <c r="K124" s="195">
        <f>SUM(K125:K126)</f>
        <v>0</v>
      </c>
      <c r="L124" s="195"/>
      <c r="M124" s="195">
        <f>SUM(M125:M126)</f>
        <v>0</v>
      </c>
      <c r="N124" s="195"/>
      <c r="O124" s="195">
        <f>SUM(O125:O126)</f>
        <v>0</v>
      </c>
      <c r="P124" s="195"/>
      <c r="Q124" s="195">
        <f>SUM(Q125:Q126)</f>
        <v>0</v>
      </c>
      <c r="R124" s="195"/>
      <c r="S124" s="195"/>
      <c r="T124" s="195"/>
      <c r="U124" s="196">
        <f>SUM(U125:U126)</f>
        <v>0</v>
      </c>
      <c r="V124" s="195"/>
      <c r="AG124" t="s">
        <v>212</v>
      </c>
    </row>
    <row r="125" spans="1:60" outlineLevel="1" x14ac:dyDescent="0.2">
      <c r="A125" s="170">
        <v>53</v>
      </c>
      <c r="B125" s="181" t="s">
        <v>1601</v>
      </c>
      <c r="C125" s="209" t="s">
        <v>1602</v>
      </c>
      <c r="D125" s="183" t="s">
        <v>289</v>
      </c>
      <c r="E125" s="187">
        <v>0.1</v>
      </c>
      <c r="F125" s="192"/>
      <c r="G125" s="193">
        <f>ROUND(E125*F125,2)</f>
        <v>0</v>
      </c>
      <c r="H125" s="192"/>
      <c r="I125" s="193">
        <f>ROUND(E125*H125,2)</f>
        <v>0</v>
      </c>
      <c r="J125" s="192"/>
      <c r="K125" s="193">
        <f>ROUND(E125*J125,2)</f>
        <v>0</v>
      </c>
      <c r="L125" s="193">
        <v>15</v>
      </c>
      <c r="M125" s="193">
        <f>G125*(1+L125/100)</f>
        <v>0</v>
      </c>
      <c r="N125" s="193">
        <v>0</v>
      </c>
      <c r="O125" s="193">
        <f>ROUND(E125*N125,2)</f>
        <v>0</v>
      </c>
      <c r="P125" s="193">
        <v>0</v>
      </c>
      <c r="Q125" s="193">
        <f>ROUND(E125*P125,2)</f>
        <v>0</v>
      </c>
      <c r="R125" s="193"/>
      <c r="S125" s="193" t="s">
        <v>269</v>
      </c>
      <c r="T125" s="193">
        <v>0</v>
      </c>
      <c r="U125" s="194">
        <f>ROUND(E125*T125,2)</f>
        <v>0</v>
      </c>
      <c r="V125" s="193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 t="s">
        <v>1144</v>
      </c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</row>
    <row r="126" spans="1:60" outlineLevel="1" x14ac:dyDescent="0.2">
      <c r="A126" s="170"/>
      <c r="B126" s="181"/>
      <c r="C126" s="272" t="s">
        <v>1602</v>
      </c>
      <c r="D126" s="273"/>
      <c r="E126" s="274"/>
      <c r="F126" s="275"/>
      <c r="G126" s="276"/>
      <c r="H126" s="193"/>
      <c r="I126" s="193"/>
      <c r="J126" s="193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4"/>
      <c r="V126" s="193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 t="s">
        <v>220</v>
      </c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77" t="str">
        <f>C126</f>
        <v>Přesun hmot pro armatury, výšky do 24 m</v>
      </c>
      <c r="BB126" s="169"/>
      <c r="BC126" s="169"/>
      <c r="BD126" s="169"/>
      <c r="BE126" s="169"/>
      <c r="BF126" s="169"/>
      <c r="BG126" s="169"/>
      <c r="BH126" s="169"/>
    </row>
    <row r="127" spans="1:60" x14ac:dyDescent="0.2">
      <c r="A127" s="178" t="s">
        <v>211</v>
      </c>
      <c r="B127" s="182" t="s">
        <v>143</v>
      </c>
      <c r="C127" s="211" t="s">
        <v>144</v>
      </c>
      <c r="D127" s="185"/>
      <c r="E127" s="189"/>
      <c r="F127" s="195"/>
      <c r="G127" s="195">
        <f>SUMIF(AG128:AG129,"&lt;&gt;NOR",G128:G129)</f>
        <v>0</v>
      </c>
      <c r="H127" s="195"/>
      <c r="I127" s="195">
        <f>SUM(I128:I129)</f>
        <v>0</v>
      </c>
      <c r="J127" s="195"/>
      <c r="K127" s="195">
        <f>SUM(K128:K129)</f>
        <v>0</v>
      </c>
      <c r="L127" s="195"/>
      <c r="M127" s="195">
        <f>SUM(M128:M129)</f>
        <v>0</v>
      </c>
      <c r="N127" s="195"/>
      <c r="O127" s="195">
        <f>SUM(O128:O129)</f>
        <v>0</v>
      </c>
      <c r="P127" s="195"/>
      <c r="Q127" s="195">
        <f>SUM(Q128:Q129)</f>
        <v>0</v>
      </c>
      <c r="R127" s="195"/>
      <c r="S127" s="195"/>
      <c r="T127" s="195"/>
      <c r="U127" s="196">
        <f>SUM(U128:U129)</f>
        <v>0</v>
      </c>
      <c r="V127" s="195"/>
      <c r="AG127" t="s">
        <v>212</v>
      </c>
    </row>
    <row r="128" spans="1:60" outlineLevel="1" x14ac:dyDescent="0.2">
      <c r="A128" s="170">
        <v>54</v>
      </c>
      <c r="B128" s="181" t="s">
        <v>1603</v>
      </c>
      <c r="C128" s="209" t="s">
        <v>1604</v>
      </c>
      <c r="D128" s="183" t="s">
        <v>289</v>
      </c>
      <c r="E128" s="187">
        <v>0.1</v>
      </c>
      <c r="F128" s="192"/>
      <c r="G128" s="193">
        <f>ROUND(E128*F128,2)</f>
        <v>0</v>
      </c>
      <c r="H128" s="192"/>
      <c r="I128" s="193">
        <f>ROUND(E128*H128,2)</f>
        <v>0</v>
      </c>
      <c r="J128" s="192"/>
      <c r="K128" s="193">
        <f>ROUND(E128*J128,2)</f>
        <v>0</v>
      </c>
      <c r="L128" s="193">
        <v>15</v>
      </c>
      <c r="M128" s="193">
        <f>G128*(1+L128/100)</f>
        <v>0</v>
      </c>
      <c r="N128" s="193">
        <v>0</v>
      </c>
      <c r="O128" s="193">
        <f>ROUND(E128*N128,2)</f>
        <v>0</v>
      </c>
      <c r="P128" s="193">
        <v>0</v>
      </c>
      <c r="Q128" s="193">
        <f>ROUND(E128*P128,2)</f>
        <v>0</v>
      </c>
      <c r="R128" s="193"/>
      <c r="S128" s="193" t="s">
        <v>269</v>
      </c>
      <c r="T128" s="193">
        <v>0</v>
      </c>
      <c r="U128" s="194">
        <f>ROUND(E128*T128,2)</f>
        <v>0</v>
      </c>
      <c r="V128" s="193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 t="s">
        <v>1144</v>
      </c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</row>
    <row r="129" spans="1:60" outlineLevel="1" x14ac:dyDescent="0.2">
      <c r="A129" s="170"/>
      <c r="B129" s="181"/>
      <c r="C129" s="272" t="s">
        <v>1604</v>
      </c>
      <c r="D129" s="273"/>
      <c r="E129" s="274"/>
      <c r="F129" s="275"/>
      <c r="G129" s="276"/>
      <c r="H129" s="193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4"/>
      <c r="V129" s="193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 t="s">
        <v>220</v>
      </c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77" t="str">
        <f>C129</f>
        <v>Přesun hmot pro otopná tělesa, výšky do 12 m</v>
      </c>
      <c r="BB129" s="169"/>
      <c r="BC129" s="169"/>
      <c r="BD129" s="169"/>
      <c r="BE129" s="169"/>
      <c r="BF129" s="169"/>
      <c r="BG129" s="169"/>
      <c r="BH129" s="169"/>
    </row>
    <row r="130" spans="1:60" x14ac:dyDescent="0.2">
      <c r="A130" s="178" t="s">
        <v>211</v>
      </c>
      <c r="B130" s="182" t="s">
        <v>145</v>
      </c>
      <c r="C130" s="211" t="s">
        <v>146</v>
      </c>
      <c r="D130" s="185"/>
      <c r="E130" s="189"/>
      <c r="F130" s="195"/>
      <c r="G130" s="195">
        <f>SUMIF(AG131:AG132,"&lt;&gt;NOR",G131:G132)</f>
        <v>0</v>
      </c>
      <c r="H130" s="195"/>
      <c r="I130" s="195">
        <f>SUM(I131:I132)</f>
        <v>0</v>
      </c>
      <c r="J130" s="195"/>
      <c r="K130" s="195">
        <f>SUM(K131:K132)</f>
        <v>0</v>
      </c>
      <c r="L130" s="195"/>
      <c r="M130" s="195">
        <f>SUM(M131:M132)</f>
        <v>0</v>
      </c>
      <c r="N130" s="195"/>
      <c r="O130" s="195">
        <f>SUM(O131:O132)</f>
        <v>0</v>
      </c>
      <c r="P130" s="195"/>
      <c r="Q130" s="195">
        <f>SUM(Q131:Q132)</f>
        <v>0</v>
      </c>
      <c r="R130" s="195"/>
      <c r="S130" s="195"/>
      <c r="T130" s="195"/>
      <c r="U130" s="196">
        <f>SUM(U131:U132)</f>
        <v>0</v>
      </c>
      <c r="V130" s="195"/>
      <c r="AG130" t="s">
        <v>212</v>
      </c>
    </row>
    <row r="131" spans="1:60" outlineLevel="1" x14ac:dyDescent="0.2">
      <c r="A131" s="170">
        <v>55</v>
      </c>
      <c r="B131" s="181" t="s">
        <v>1605</v>
      </c>
      <c r="C131" s="209" t="s">
        <v>1606</v>
      </c>
      <c r="D131" s="183" t="s">
        <v>289</v>
      </c>
      <c r="E131" s="187">
        <v>0.8</v>
      </c>
      <c r="F131" s="192"/>
      <c r="G131" s="193">
        <f>ROUND(E131*F131,2)</f>
        <v>0</v>
      </c>
      <c r="H131" s="192"/>
      <c r="I131" s="193">
        <f>ROUND(E131*H131,2)</f>
        <v>0</v>
      </c>
      <c r="J131" s="192"/>
      <c r="K131" s="193">
        <f>ROUND(E131*J131,2)</f>
        <v>0</v>
      </c>
      <c r="L131" s="193">
        <v>15</v>
      </c>
      <c r="M131" s="193">
        <f>G131*(1+L131/100)</f>
        <v>0</v>
      </c>
      <c r="N131" s="193">
        <v>0</v>
      </c>
      <c r="O131" s="193">
        <f>ROUND(E131*N131,2)</f>
        <v>0</v>
      </c>
      <c r="P131" s="193">
        <v>0</v>
      </c>
      <c r="Q131" s="193">
        <f>ROUND(E131*P131,2)</f>
        <v>0</v>
      </c>
      <c r="R131" s="193"/>
      <c r="S131" s="193" t="s">
        <v>269</v>
      </c>
      <c r="T131" s="193">
        <v>0</v>
      </c>
      <c r="U131" s="194">
        <f>ROUND(E131*T131,2)</f>
        <v>0</v>
      </c>
      <c r="V131" s="193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 t="s">
        <v>1144</v>
      </c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</row>
    <row r="132" spans="1:60" outlineLevel="1" x14ac:dyDescent="0.2">
      <c r="A132" s="197"/>
      <c r="B132" s="198"/>
      <c r="C132" s="298" t="s">
        <v>1606</v>
      </c>
      <c r="D132" s="299"/>
      <c r="E132" s="300"/>
      <c r="F132" s="301"/>
      <c r="G132" s="3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3"/>
      <c r="V132" s="202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 t="s">
        <v>220</v>
      </c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77" t="str">
        <f>C132</f>
        <v>Přesun hmot pro podlahové vytápění, výšky do 12m</v>
      </c>
      <c r="BB132" s="169"/>
      <c r="BC132" s="169"/>
      <c r="BD132" s="169"/>
      <c r="BE132" s="169"/>
      <c r="BF132" s="169"/>
      <c r="BG132" s="169"/>
      <c r="BH132" s="169"/>
    </row>
    <row r="133" spans="1:60" x14ac:dyDescent="0.2">
      <c r="A133" s="6"/>
      <c r="B133" s="7" t="s">
        <v>1138</v>
      </c>
      <c r="C133" s="213" t="s">
        <v>1138</v>
      </c>
      <c r="D133" s="9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AE133">
        <v>15</v>
      </c>
      <c r="AF133">
        <v>21</v>
      </c>
    </row>
    <row r="134" spans="1:60" x14ac:dyDescent="0.2">
      <c r="A134" s="204"/>
      <c r="B134" s="205" t="s">
        <v>31</v>
      </c>
      <c r="C134" s="214" t="s">
        <v>1138</v>
      </c>
      <c r="D134" s="206"/>
      <c r="E134" s="207"/>
      <c r="F134" s="207"/>
      <c r="G134" s="208">
        <f>G7+G18+G41+G54+G69+G88+G97+G106+G109+G112+G115+G118+G121+G124+G127+G130</f>
        <v>0</v>
      </c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AE134">
        <f>SUMIF(L7:L132,AE133,G7:G132)</f>
        <v>0</v>
      </c>
      <c r="AF134">
        <f>SUMIF(L7:L132,AF133,G7:G132)</f>
        <v>0</v>
      </c>
      <c r="AG134" t="s">
        <v>1139</v>
      </c>
    </row>
    <row r="135" spans="1:60" x14ac:dyDescent="0.2">
      <c r="A135" s="6"/>
      <c r="B135" s="7" t="s">
        <v>1138</v>
      </c>
      <c r="C135" s="213" t="s">
        <v>1138</v>
      </c>
      <c r="D135" s="9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60" x14ac:dyDescent="0.2">
      <c r="A136" s="6"/>
      <c r="B136" s="7" t="s">
        <v>1138</v>
      </c>
      <c r="C136" s="213" t="s">
        <v>1138</v>
      </c>
      <c r="D136" s="9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60" x14ac:dyDescent="0.2">
      <c r="A137" s="284" t="s">
        <v>1140</v>
      </c>
      <c r="B137" s="284"/>
      <c r="C137" s="285"/>
      <c r="D137" s="9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60" x14ac:dyDescent="0.2">
      <c r="A138" s="286"/>
      <c r="B138" s="287"/>
      <c r="C138" s="288"/>
      <c r="D138" s="287"/>
      <c r="E138" s="287"/>
      <c r="F138" s="287"/>
      <c r="G138" s="289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AG138" t="s">
        <v>1141</v>
      </c>
    </row>
    <row r="139" spans="1:60" x14ac:dyDescent="0.2">
      <c r="A139" s="290"/>
      <c r="B139" s="291"/>
      <c r="C139" s="292"/>
      <c r="D139" s="291"/>
      <c r="E139" s="291"/>
      <c r="F139" s="291"/>
      <c r="G139" s="293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60" x14ac:dyDescent="0.2">
      <c r="A140" s="290"/>
      <c r="B140" s="291"/>
      <c r="C140" s="292"/>
      <c r="D140" s="291"/>
      <c r="E140" s="291"/>
      <c r="F140" s="291"/>
      <c r="G140" s="293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60" x14ac:dyDescent="0.2">
      <c r="A141" s="290"/>
      <c r="B141" s="291"/>
      <c r="C141" s="292"/>
      <c r="D141" s="291"/>
      <c r="E141" s="291"/>
      <c r="F141" s="291"/>
      <c r="G141" s="293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60" x14ac:dyDescent="0.2">
      <c r="A142" s="294"/>
      <c r="B142" s="295"/>
      <c r="C142" s="296"/>
      <c r="D142" s="295"/>
      <c r="E142" s="295"/>
      <c r="F142" s="295"/>
      <c r="G142" s="297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60" x14ac:dyDescent="0.2">
      <c r="A143" s="6"/>
      <c r="B143" s="7" t="s">
        <v>1138</v>
      </c>
      <c r="C143" s="213" t="s">
        <v>1138</v>
      </c>
      <c r="D143" s="9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60" x14ac:dyDescent="0.2">
      <c r="C144" s="215"/>
      <c r="D144" s="164"/>
      <c r="AG144" t="s">
        <v>1142</v>
      </c>
    </row>
    <row r="145" spans="4:4" x14ac:dyDescent="0.2">
      <c r="D145" s="164"/>
    </row>
    <row r="146" spans="4:4" x14ac:dyDescent="0.2">
      <c r="D146" s="164"/>
    </row>
    <row r="147" spans="4:4" x14ac:dyDescent="0.2">
      <c r="D147" s="164"/>
    </row>
    <row r="148" spans="4:4" x14ac:dyDescent="0.2">
      <c r="D148" s="164"/>
    </row>
    <row r="149" spans="4:4" x14ac:dyDescent="0.2">
      <c r="D149" s="164"/>
    </row>
    <row r="150" spans="4:4" x14ac:dyDescent="0.2">
      <c r="D150" s="164"/>
    </row>
    <row r="151" spans="4:4" x14ac:dyDescent="0.2">
      <c r="D151" s="164"/>
    </row>
    <row r="152" spans="4:4" x14ac:dyDescent="0.2">
      <c r="D152" s="164"/>
    </row>
    <row r="153" spans="4:4" x14ac:dyDescent="0.2">
      <c r="D153" s="164"/>
    </row>
    <row r="154" spans="4:4" x14ac:dyDescent="0.2">
      <c r="D154" s="164"/>
    </row>
    <row r="155" spans="4:4" x14ac:dyDescent="0.2">
      <c r="D155" s="164"/>
    </row>
    <row r="156" spans="4:4" x14ac:dyDescent="0.2">
      <c r="D156" s="164"/>
    </row>
    <row r="157" spans="4:4" x14ac:dyDescent="0.2">
      <c r="D157" s="164"/>
    </row>
    <row r="158" spans="4:4" x14ac:dyDescent="0.2">
      <c r="D158" s="164"/>
    </row>
    <row r="159" spans="4:4" x14ac:dyDescent="0.2">
      <c r="D159" s="164"/>
    </row>
    <row r="160" spans="4:4" x14ac:dyDescent="0.2">
      <c r="D160" s="164"/>
    </row>
    <row r="161" spans="4:4" x14ac:dyDescent="0.2">
      <c r="D161" s="164"/>
    </row>
    <row r="162" spans="4:4" x14ac:dyDescent="0.2">
      <c r="D162" s="164"/>
    </row>
    <row r="163" spans="4:4" x14ac:dyDescent="0.2">
      <c r="D163" s="164"/>
    </row>
    <row r="164" spans="4:4" x14ac:dyDescent="0.2">
      <c r="D164" s="164"/>
    </row>
    <row r="165" spans="4:4" x14ac:dyDescent="0.2">
      <c r="D165" s="164"/>
    </row>
    <row r="166" spans="4:4" x14ac:dyDescent="0.2">
      <c r="D166" s="164"/>
    </row>
    <row r="167" spans="4:4" x14ac:dyDescent="0.2">
      <c r="D167" s="164"/>
    </row>
    <row r="168" spans="4:4" x14ac:dyDescent="0.2">
      <c r="D168" s="164"/>
    </row>
    <row r="169" spans="4:4" x14ac:dyDescent="0.2">
      <c r="D169" s="164"/>
    </row>
    <row r="170" spans="4:4" x14ac:dyDescent="0.2">
      <c r="D170" s="164"/>
    </row>
    <row r="171" spans="4:4" x14ac:dyDescent="0.2">
      <c r="D171" s="164"/>
    </row>
    <row r="172" spans="4:4" x14ac:dyDescent="0.2">
      <c r="D172" s="164"/>
    </row>
    <row r="173" spans="4:4" x14ac:dyDescent="0.2">
      <c r="D173" s="164"/>
    </row>
    <row r="174" spans="4:4" x14ac:dyDescent="0.2">
      <c r="D174" s="164"/>
    </row>
    <row r="175" spans="4:4" x14ac:dyDescent="0.2">
      <c r="D175" s="164"/>
    </row>
    <row r="176" spans="4:4" x14ac:dyDescent="0.2">
      <c r="D176" s="164"/>
    </row>
    <row r="177" spans="4:4" x14ac:dyDescent="0.2">
      <c r="D177" s="164"/>
    </row>
    <row r="178" spans="4:4" x14ac:dyDescent="0.2">
      <c r="D178" s="164"/>
    </row>
    <row r="179" spans="4:4" x14ac:dyDescent="0.2">
      <c r="D179" s="164"/>
    </row>
    <row r="180" spans="4:4" x14ac:dyDescent="0.2">
      <c r="D180" s="164"/>
    </row>
    <row r="181" spans="4:4" x14ac:dyDescent="0.2">
      <c r="D181" s="164"/>
    </row>
    <row r="182" spans="4:4" x14ac:dyDescent="0.2">
      <c r="D182" s="164"/>
    </row>
    <row r="183" spans="4:4" x14ac:dyDescent="0.2">
      <c r="D183" s="164"/>
    </row>
    <row r="184" spans="4:4" x14ac:dyDescent="0.2">
      <c r="D184" s="164"/>
    </row>
    <row r="185" spans="4:4" x14ac:dyDescent="0.2">
      <c r="D185" s="164"/>
    </row>
    <row r="186" spans="4:4" x14ac:dyDescent="0.2">
      <c r="D186" s="164"/>
    </row>
    <row r="187" spans="4:4" x14ac:dyDescent="0.2">
      <c r="D187" s="164"/>
    </row>
    <row r="188" spans="4:4" x14ac:dyDescent="0.2">
      <c r="D188" s="164"/>
    </row>
    <row r="189" spans="4:4" x14ac:dyDescent="0.2">
      <c r="D189" s="164"/>
    </row>
    <row r="190" spans="4:4" x14ac:dyDescent="0.2">
      <c r="D190" s="164"/>
    </row>
    <row r="191" spans="4:4" x14ac:dyDescent="0.2">
      <c r="D191" s="164"/>
    </row>
    <row r="192" spans="4:4" x14ac:dyDescent="0.2">
      <c r="D192" s="164"/>
    </row>
    <row r="193" spans="4:4" x14ac:dyDescent="0.2">
      <c r="D193" s="164"/>
    </row>
    <row r="194" spans="4:4" x14ac:dyDescent="0.2">
      <c r="D194" s="164"/>
    </row>
    <row r="195" spans="4:4" x14ac:dyDescent="0.2">
      <c r="D195" s="164"/>
    </row>
    <row r="196" spans="4:4" x14ac:dyDescent="0.2">
      <c r="D196" s="164"/>
    </row>
    <row r="197" spans="4:4" x14ac:dyDescent="0.2">
      <c r="D197" s="164"/>
    </row>
    <row r="198" spans="4:4" x14ac:dyDescent="0.2">
      <c r="D198" s="164"/>
    </row>
    <row r="199" spans="4:4" x14ac:dyDescent="0.2">
      <c r="D199" s="164"/>
    </row>
    <row r="200" spans="4:4" x14ac:dyDescent="0.2">
      <c r="D200" s="164"/>
    </row>
    <row r="201" spans="4:4" x14ac:dyDescent="0.2">
      <c r="D201" s="164"/>
    </row>
    <row r="202" spans="4:4" x14ac:dyDescent="0.2">
      <c r="D202" s="164"/>
    </row>
    <row r="203" spans="4:4" x14ac:dyDescent="0.2">
      <c r="D203" s="164"/>
    </row>
    <row r="204" spans="4:4" x14ac:dyDescent="0.2">
      <c r="D204" s="164"/>
    </row>
    <row r="205" spans="4:4" x14ac:dyDescent="0.2">
      <c r="D205" s="164"/>
    </row>
    <row r="206" spans="4:4" x14ac:dyDescent="0.2">
      <c r="D206" s="164"/>
    </row>
    <row r="207" spans="4:4" x14ac:dyDescent="0.2">
      <c r="D207" s="164"/>
    </row>
    <row r="208" spans="4:4" x14ac:dyDescent="0.2">
      <c r="D208" s="164"/>
    </row>
    <row r="209" spans="4:4" x14ac:dyDescent="0.2">
      <c r="D209" s="164"/>
    </row>
    <row r="210" spans="4:4" x14ac:dyDescent="0.2">
      <c r="D210" s="164"/>
    </row>
    <row r="211" spans="4:4" x14ac:dyDescent="0.2">
      <c r="D211" s="164"/>
    </row>
    <row r="212" spans="4:4" x14ac:dyDescent="0.2">
      <c r="D212" s="164"/>
    </row>
    <row r="213" spans="4:4" x14ac:dyDescent="0.2">
      <c r="D213" s="164"/>
    </row>
    <row r="214" spans="4:4" x14ac:dyDescent="0.2">
      <c r="D214" s="164"/>
    </row>
    <row r="215" spans="4:4" x14ac:dyDescent="0.2">
      <c r="D215" s="164"/>
    </row>
    <row r="216" spans="4:4" x14ac:dyDescent="0.2">
      <c r="D216" s="164"/>
    </row>
    <row r="217" spans="4:4" x14ac:dyDescent="0.2">
      <c r="D217" s="164"/>
    </row>
    <row r="218" spans="4:4" x14ac:dyDescent="0.2">
      <c r="D218" s="164"/>
    </row>
    <row r="219" spans="4:4" x14ac:dyDescent="0.2">
      <c r="D219" s="164"/>
    </row>
    <row r="220" spans="4:4" x14ac:dyDescent="0.2">
      <c r="D220" s="164"/>
    </row>
    <row r="221" spans="4:4" x14ac:dyDescent="0.2">
      <c r="D221" s="164"/>
    </row>
    <row r="222" spans="4:4" x14ac:dyDescent="0.2">
      <c r="D222" s="164"/>
    </row>
    <row r="223" spans="4:4" x14ac:dyDescent="0.2">
      <c r="D223" s="164"/>
    </row>
    <row r="224" spans="4:4" x14ac:dyDescent="0.2">
      <c r="D224" s="164"/>
    </row>
    <row r="225" spans="4:4" x14ac:dyDescent="0.2">
      <c r="D225" s="164"/>
    </row>
    <row r="226" spans="4:4" x14ac:dyDescent="0.2">
      <c r="D226" s="164"/>
    </row>
    <row r="227" spans="4:4" x14ac:dyDescent="0.2">
      <c r="D227" s="164"/>
    </row>
    <row r="228" spans="4:4" x14ac:dyDescent="0.2">
      <c r="D228" s="164"/>
    </row>
    <row r="229" spans="4:4" x14ac:dyDescent="0.2">
      <c r="D229" s="164"/>
    </row>
    <row r="230" spans="4:4" x14ac:dyDescent="0.2">
      <c r="D230" s="164"/>
    </row>
    <row r="231" spans="4:4" x14ac:dyDescent="0.2">
      <c r="D231" s="164"/>
    </row>
    <row r="232" spans="4:4" x14ac:dyDescent="0.2">
      <c r="D232" s="164"/>
    </row>
    <row r="233" spans="4:4" x14ac:dyDescent="0.2">
      <c r="D233" s="164"/>
    </row>
    <row r="234" spans="4:4" x14ac:dyDescent="0.2">
      <c r="D234" s="164"/>
    </row>
    <row r="235" spans="4:4" x14ac:dyDescent="0.2">
      <c r="D235" s="164"/>
    </row>
    <row r="236" spans="4:4" x14ac:dyDescent="0.2">
      <c r="D236" s="164"/>
    </row>
    <row r="237" spans="4:4" x14ac:dyDescent="0.2">
      <c r="D237" s="164"/>
    </row>
    <row r="238" spans="4:4" x14ac:dyDescent="0.2">
      <c r="D238" s="164"/>
    </row>
    <row r="239" spans="4:4" x14ac:dyDescent="0.2">
      <c r="D239" s="164"/>
    </row>
    <row r="240" spans="4:4" x14ac:dyDescent="0.2">
      <c r="D240" s="164"/>
    </row>
    <row r="241" spans="4:4" x14ac:dyDescent="0.2">
      <c r="D241" s="164"/>
    </row>
    <row r="242" spans="4:4" x14ac:dyDescent="0.2">
      <c r="D242" s="164"/>
    </row>
    <row r="243" spans="4:4" x14ac:dyDescent="0.2">
      <c r="D243" s="164"/>
    </row>
    <row r="244" spans="4:4" x14ac:dyDescent="0.2">
      <c r="D244" s="164"/>
    </row>
    <row r="245" spans="4:4" x14ac:dyDescent="0.2">
      <c r="D245" s="164"/>
    </row>
    <row r="246" spans="4:4" x14ac:dyDescent="0.2">
      <c r="D246" s="164"/>
    </row>
    <row r="247" spans="4:4" x14ac:dyDescent="0.2">
      <c r="D247" s="164"/>
    </row>
    <row r="248" spans="4:4" x14ac:dyDescent="0.2">
      <c r="D248" s="164"/>
    </row>
    <row r="249" spans="4:4" x14ac:dyDescent="0.2">
      <c r="D249" s="164"/>
    </row>
    <row r="250" spans="4:4" x14ac:dyDescent="0.2">
      <c r="D250" s="164"/>
    </row>
    <row r="251" spans="4:4" x14ac:dyDescent="0.2">
      <c r="D251" s="164"/>
    </row>
    <row r="252" spans="4:4" x14ac:dyDescent="0.2">
      <c r="D252" s="164"/>
    </row>
    <row r="253" spans="4:4" x14ac:dyDescent="0.2">
      <c r="D253" s="164"/>
    </row>
    <row r="254" spans="4:4" x14ac:dyDescent="0.2">
      <c r="D254" s="164"/>
    </row>
    <row r="255" spans="4:4" x14ac:dyDescent="0.2">
      <c r="D255" s="164"/>
    </row>
    <row r="256" spans="4:4" x14ac:dyDescent="0.2">
      <c r="D256" s="164"/>
    </row>
    <row r="257" spans="4:4" x14ac:dyDescent="0.2">
      <c r="D257" s="164"/>
    </row>
    <row r="258" spans="4:4" x14ac:dyDescent="0.2">
      <c r="D258" s="164"/>
    </row>
    <row r="259" spans="4:4" x14ac:dyDescent="0.2">
      <c r="D259" s="164"/>
    </row>
    <row r="260" spans="4:4" x14ac:dyDescent="0.2">
      <c r="D260" s="164"/>
    </row>
    <row r="261" spans="4:4" x14ac:dyDescent="0.2">
      <c r="D261" s="164"/>
    </row>
    <row r="262" spans="4:4" x14ac:dyDescent="0.2">
      <c r="D262" s="164"/>
    </row>
    <row r="263" spans="4:4" x14ac:dyDescent="0.2">
      <c r="D263" s="164"/>
    </row>
    <row r="264" spans="4:4" x14ac:dyDescent="0.2">
      <c r="D264" s="164"/>
    </row>
    <row r="265" spans="4:4" x14ac:dyDescent="0.2">
      <c r="D265" s="164"/>
    </row>
    <row r="266" spans="4:4" x14ac:dyDescent="0.2">
      <c r="D266" s="164"/>
    </row>
    <row r="267" spans="4:4" x14ac:dyDescent="0.2">
      <c r="D267" s="164"/>
    </row>
    <row r="268" spans="4:4" x14ac:dyDescent="0.2">
      <c r="D268" s="164"/>
    </row>
    <row r="269" spans="4:4" x14ac:dyDescent="0.2">
      <c r="D269" s="164"/>
    </row>
    <row r="270" spans="4:4" x14ac:dyDescent="0.2">
      <c r="D270" s="164"/>
    </row>
    <row r="271" spans="4:4" x14ac:dyDescent="0.2">
      <c r="D271" s="164"/>
    </row>
    <row r="272" spans="4:4" x14ac:dyDescent="0.2">
      <c r="D272" s="164"/>
    </row>
    <row r="273" spans="4:4" x14ac:dyDescent="0.2">
      <c r="D273" s="164"/>
    </row>
    <row r="274" spans="4:4" x14ac:dyDescent="0.2">
      <c r="D274" s="164"/>
    </row>
    <row r="275" spans="4:4" x14ac:dyDescent="0.2">
      <c r="D275" s="164"/>
    </row>
    <row r="276" spans="4:4" x14ac:dyDescent="0.2">
      <c r="D276" s="164"/>
    </row>
    <row r="277" spans="4:4" x14ac:dyDescent="0.2">
      <c r="D277" s="164"/>
    </row>
    <row r="278" spans="4:4" x14ac:dyDescent="0.2">
      <c r="D278" s="164"/>
    </row>
    <row r="279" spans="4:4" x14ac:dyDescent="0.2">
      <c r="D279" s="164"/>
    </row>
    <row r="280" spans="4:4" x14ac:dyDescent="0.2">
      <c r="D280" s="164"/>
    </row>
    <row r="281" spans="4:4" x14ac:dyDescent="0.2">
      <c r="D281" s="164"/>
    </row>
    <row r="282" spans="4:4" x14ac:dyDescent="0.2">
      <c r="D282" s="164"/>
    </row>
    <row r="283" spans="4:4" x14ac:dyDescent="0.2">
      <c r="D283" s="164"/>
    </row>
    <row r="284" spans="4:4" x14ac:dyDescent="0.2">
      <c r="D284" s="164"/>
    </row>
    <row r="285" spans="4:4" x14ac:dyDescent="0.2">
      <c r="D285" s="164"/>
    </row>
    <row r="286" spans="4:4" x14ac:dyDescent="0.2">
      <c r="D286" s="164"/>
    </row>
    <row r="287" spans="4:4" x14ac:dyDescent="0.2">
      <c r="D287" s="164"/>
    </row>
    <row r="288" spans="4:4" x14ac:dyDescent="0.2">
      <c r="D288" s="164"/>
    </row>
    <row r="289" spans="4:4" x14ac:dyDescent="0.2">
      <c r="D289" s="164"/>
    </row>
    <row r="290" spans="4:4" x14ac:dyDescent="0.2">
      <c r="D290" s="164"/>
    </row>
    <row r="291" spans="4:4" x14ac:dyDescent="0.2">
      <c r="D291" s="164"/>
    </row>
    <row r="292" spans="4:4" x14ac:dyDescent="0.2">
      <c r="D292" s="164"/>
    </row>
    <row r="293" spans="4:4" x14ac:dyDescent="0.2">
      <c r="D293" s="164"/>
    </row>
    <row r="294" spans="4:4" x14ac:dyDescent="0.2">
      <c r="D294" s="164"/>
    </row>
    <row r="295" spans="4:4" x14ac:dyDescent="0.2">
      <c r="D295" s="164"/>
    </row>
    <row r="296" spans="4:4" x14ac:dyDescent="0.2">
      <c r="D296" s="164"/>
    </row>
    <row r="297" spans="4:4" x14ac:dyDescent="0.2">
      <c r="D297" s="164"/>
    </row>
    <row r="298" spans="4:4" x14ac:dyDescent="0.2">
      <c r="D298" s="164"/>
    </row>
    <row r="299" spans="4:4" x14ac:dyDescent="0.2">
      <c r="D299" s="164"/>
    </row>
    <row r="300" spans="4:4" x14ac:dyDescent="0.2">
      <c r="D300" s="164"/>
    </row>
    <row r="301" spans="4:4" x14ac:dyDescent="0.2">
      <c r="D301" s="164"/>
    </row>
    <row r="302" spans="4:4" x14ac:dyDescent="0.2">
      <c r="D302" s="164"/>
    </row>
    <row r="303" spans="4:4" x14ac:dyDescent="0.2">
      <c r="D303" s="164"/>
    </row>
    <row r="304" spans="4:4" x14ac:dyDescent="0.2">
      <c r="D304" s="164"/>
    </row>
    <row r="305" spans="4:4" x14ac:dyDescent="0.2">
      <c r="D305" s="164"/>
    </row>
    <row r="306" spans="4:4" x14ac:dyDescent="0.2">
      <c r="D306" s="164"/>
    </row>
    <row r="307" spans="4:4" x14ac:dyDescent="0.2">
      <c r="D307" s="164"/>
    </row>
    <row r="308" spans="4:4" x14ac:dyDescent="0.2">
      <c r="D308" s="164"/>
    </row>
    <row r="309" spans="4:4" x14ac:dyDescent="0.2">
      <c r="D309" s="164"/>
    </row>
    <row r="310" spans="4:4" x14ac:dyDescent="0.2">
      <c r="D310" s="164"/>
    </row>
    <row r="311" spans="4:4" x14ac:dyDescent="0.2">
      <c r="D311" s="164"/>
    </row>
    <row r="312" spans="4:4" x14ac:dyDescent="0.2">
      <c r="D312" s="164"/>
    </row>
    <row r="313" spans="4:4" x14ac:dyDescent="0.2">
      <c r="D313" s="164"/>
    </row>
    <row r="314" spans="4:4" x14ac:dyDescent="0.2">
      <c r="D314" s="164"/>
    </row>
    <row r="315" spans="4:4" x14ac:dyDescent="0.2">
      <c r="D315" s="164"/>
    </row>
    <row r="316" spans="4:4" x14ac:dyDescent="0.2">
      <c r="D316" s="164"/>
    </row>
    <row r="317" spans="4:4" x14ac:dyDescent="0.2">
      <c r="D317" s="164"/>
    </row>
    <row r="318" spans="4:4" x14ac:dyDescent="0.2">
      <c r="D318" s="164"/>
    </row>
    <row r="319" spans="4:4" x14ac:dyDescent="0.2">
      <c r="D319" s="164"/>
    </row>
    <row r="320" spans="4:4" x14ac:dyDescent="0.2">
      <c r="D320" s="164"/>
    </row>
    <row r="321" spans="4:4" x14ac:dyDescent="0.2">
      <c r="D321" s="164"/>
    </row>
    <row r="322" spans="4:4" x14ac:dyDescent="0.2">
      <c r="D322" s="164"/>
    </row>
    <row r="323" spans="4:4" x14ac:dyDescent="0.2">
      <c r="D323" s="164"/>
    </row>
    <row r="324" spans="4:4" x14ac:dyDescent="0.2">
      <c r="D324" s="164"/>
    </row>
    <row r="325" spans="4:4" x14ac:dyDescent="0.2">
      <c r="D325" s="164"/>
    </row>
    <row r="326" spans="4:4" x14ac:dyDescent="0.2">
      <c r="D326" s="164"/>
    </row>
    <row r="327" spans="4:4" x14ac:dyDescent="0.2">
      <c r="D327" s="164"/>
    </row>
    <row r="328" spans="4:4" x14ac:dyDescent="0.2">
      <c r="D328" s="164"/>
    </row>
    <row r="329" spans="4:4" x14ac:dyDescent="0.2">
      <c r="D329" s="164"/>
    </row>
    <row r="330" spans="4:4" x14ac:dyDescent="0.2">
      <c r="D330" s="164"/>
    </row>
    <row r="331" spans="4:4" x14ac:dyDescent="0.2">
      <c r="D331" s="164"/>
    </row>
    <row r="332" spans="4:4" x14ac:dyDescent="0.2">
      <c r="D332" s="164"/>
    </row>
    <row r="333" spans="4:4" x14ac:dyDescent="0.2">
      <c r="D333" s="164"/>
    </row>
    <row r="334" spans="4:4" x14ac:dyDescent="0.2">
      <c r="D334" s="164"/>
    </row>
    <row r="335" spans="4:4" x14ac:dyDescent="0.2">
      <c r="D335" s="164"/>
    </row>
    <row r="336" spans="4:4" x14ac:dyDescent="0.2">
      <c r="D336" s="164"/>
    </row>
    <row r="337" spans="4:4" x14ac:dyDescent="0.2">
      <c r="D337" s="164"/>
    </row>
    <row r="338" spans="4:4" x14ac:dyDescent="0.2">
      <c r="D338" s="164"/>
    </row>
    <row r="339" spans="4:4" x14ac:dyDescent="0.2">
      <c r="D339" s="164"/>
    </row>
    <row r="340" spans="4:4" x14ac:dyDescent="0.2">
      <c r="D340" s="164"/>
    </row>
    <row r="341" spans="4:4" x14ac:dyDescent="0.2">
      <c r="D341" s="164"/>
    </row>
    <row r="342" spans="4:4" x14ac:dyDescent="0.2">
      <c r="D342" s="164"/>
    </row>
    <row r="343" spans="4:4" x14ac:dyDescent="0.2">
      <c r="D343" s="164"/>
    </row>
    <row r="344" spans="4:4" x14ac:dyDescent="0.2">
      <c r="D344" s="164"/>
    </row>
    <row r="345" spans="4:4" x14ac:dyDescent="0.2">
      <c r="D345" s="164"/>
    </row>
    <row r="346" spans="4:4" x14ac:dyDescent="0.2">
      <c r="D346" s="164"/>
    </row>
    <row r="347" spans="4:4" x14ac:dyDescent="0.2">
      <c r="D347" s="164"/>
    </row>
    <row r="348" spans="4:4" x14ac:dyDescent="0.2">
      <c r="D348" s="164"/>
    </row>
    <row r="349" spans="4:4" x14ac:dyDescent="0.2">
      <c r="D349" s="164"/>
    </row>
    <row r="350" spans="4:4" x14ac:dyDescent="0.2">
      <c r="D350" s="164"/>
    </row>
    <row r="351" spans="4:4" x14ac:dyDescent="0.2">
      <c r="D351" s="164"/>
    </row>
    <row r="352" spans="4:4" x14ac:dyDescent="0.2">
      <c r="D352" s="164"/>
    </row>
    <row r="353" spans="4:4" x14ac:dyDescent="0.2">
      <c r="D353" s="164"/>
    </row>
    <row r="354" spans="4:4" x14ac:dyDescent="0.2">
      <c r="D354" s="164"/>
    </row>
    <row r="355" spans="4:4" x14ac:dyDescent="0.2">
      <c r="D355" s="164"/>
    </row>
    <row r="356" spans="4:4" x14ac:dyDescent="0.2">
      <c r="D356" s="164"/>
    </row>
    <row r="357" spans="4:4" x14ac:dyDescent="0.2">
      <c r="D357" s="164"/>
    </row>
    <row r="358" spans="4:4" x14ac:dyDescent="0.2">
      <c r="D358" s="164"/>
    </row>
    <row r="359" spans="4:4" x14ac:dyDescent="0.2">
      <c r="D359" s="164"/>
    </row>
    <row r="360" spans="4:4" x14ac:dyDescent="0.2">
      <c r="D360" s="164"/>
    </row>
    <row r="361" spans="4:4" x14ac:dyDescent="0.2">
      <c r="D361" s="164"/>
    </row>
    <row r="362" spans="4:4" x14ac:dyDescent="0.2">
      <c r="D362" s="164"/>
    </row>
    <row r="363" spans="4:4" x14ac:dyDescent="0.2">
      <c r="D363" s="164"/>
    </row>
    <row r="364" spans="4:4" x14ac:dyDescent="0.2">
      <c r="D364" s="164"/>
    </row>
    <row r="365" spans="4:4" x14ac:dyDescent="0.2">
      <c r="D365" s="164"/>
    </row>
    <row r="366" spans="4:4" x14ac:dyDescent="0.2">
      <c r="D366" s="164"/>
    </row>
    <row r="367" spans="4:4" x14ac:dyDescent="0.2">
      <c r="D367" s="164"/>
    </row>
    <row r="368" spans="4:4" x14ac:dyDescent="0.2">
      <c r="D368" s="164"/>
    </row>
    <row r="369" spans="4:4" x14ac:dyDescent="0.2">
      <c r="D369" s="164"/>
    </row>
    <row r="370" spans="4:4" x14ac:dyDescent="0.2">
      <c r="D370" s="164"/>
    </row>
    <row r="371" spans="4:4" x14ac:dyDescent="0.2">
      <c r="D371" s="164"/>
    </row>
    <row r="372" spans="4:4" x14ac:dyDescent="0.2">
      <c r="D372" s="164"/>
    </row>
    <row r="373" spans="4:4" x14ac:dyDescent="0.2">
      <c r="D373" s="164"/>
    </row>
    <row r="374" spans="4:4" x14ac:dyDescent="0.2">
      <c r="D374" s="164"/>
    </row>
    <row r="375" spans="4:4" x14ac:dyDescent="0.2">
      <c r="D375" s="164"/>
    </row>
    <row r="376" spans="4:4" x14ac:dyDescent="0.2">
      <c r="D376" s="164"/>
    </row>
    <row r="377" spans="4:4" x14ac:dyDescent="0.2">
      <c r="D377" s="164"/>
    </row>
    <row r="378" spans="4:4" x14ac:dyDescent="0.2">
      <c r="D378" s="164"/>
    </row>
    <row r="379" spans="4:4" x14ac:dyDescent="0.2">
      <c r="D379" s="164"/>
    </row>
    <row r="380" spans="4:4" x14ac:dyDescent="0.2">
      <c r="D380" s="164"/>
    </row>
    <row r="381" spans="4:4" x14ac:dyDescent="0.2">
      <c r="D381" s="164"/>
    </row>
    <row r="382" spans="4:4" x14ac:dyDescent="0.2">
      <c r="D382" s="164"/>
    </row>
    <row r="383" spans="4:4" x14ac:dyDescent="0.2">
      <c r="D383" s="164"/>
    </row>
    <row r="384" spans="4:4" x14ac:dyDescent="0.2">
      <c r="D384" s="164"/>
    </row>
    <row r="385" spans="4:4" x14ac:dyDescent="0.2">
      <c r="D385" s="164"/>
    </row>
    <row r="386" spans="4:4" x14ac:dyDescent="0.2">
      <c r="D386" s="164"/>
    </row>
    <row r="387" spans="4:4" x14ac:dyDescent="0.2">
      <c r="D387" s="164"/>
    </row>
    <row r="388" spans="4:4" x14ac:dyDescent="0.2">
      <c r="D388" s="164"/>
    </row>
    <row r="389" spans="4:4" x14ac:dyDescent="0.2">
      <c r="D389" s="164"/>
    </row>
    <row r="390" spans="4:4" x14ac:dyDescent="0.2">
      <c r="D390" s="164"/>
    </row>
    <row r="391" spans="4:4" x14ac:dyDescent="0.2">
      <c r="D391" s="164"/>
    </row>
    <row r="392" spans="4:4" x14ac:dyDescent="0.2">
      <c r="D392" s="164"/>
    </row>
    <row r="393" spans="4:4" x14ac:dyDescent="0.2">
      <c r="D393" s="164"/>
    </row>
    <row r="394" spans="4:4" x14ac:dyDescent="0.2">
      <c r="D394" s="164"/>
    </row>
    <row r="395" spans="4:4" x14ac:dyDescent="0.2">
      <c r="D395" s="164"/>
    </row>
    <row r="396" spans="4:4" x14ac:dyDescent="0.2">
      <c r="D396" s="164"/>
    </row>
    <row r="397" spans="4:4" x14ac:dyDescent="0.2">
      <c r="D397" s="164"/>
    </row>
    <row r="398" spans="4:4" x14ac:dyDescent="0.2">
      <c r="D398" s="164"/>
    </row>
    <row r="399" spans="4:4" x14ac:dyDescent="0.2">
      <c r="D399" s="164"/>
    </row>
    <row r="400" spans="4:4" x14ac:dyDescent="0.2">
      <c r="D400" s="164"/>
    </row>
    <row r="401" spans="4:4" x14ac:dyDescent="0.2">
      <c r="D401" s="164"/>
    </row>
    <row r="402" spans="4:4" x14ac:dyDescent="0.2">
      <c r="D402" s="164"/>
    </row>
    <row r="403" spans="4:4" x14ac:dyDescent="0.2">
      <c r="D403" s="164"/>
    </row>
    <row r="404" spans="4:4" x14ac:dyDescent="0.2">
      <c r="D404" s="164"/>
    </row>
    <row r="405" spans="4:4" x14ac:dyDescent="0.2">
      <c r="D405" s="164"/>
    </row>
    <row r="406" spans="4:4" x14ac:dyDescent="0.2">
      <c r="D406" s="164"/>
    </row>
    <row r="407" spans="4:4" x14ac:dyDescent="0.2">
      <c r="D407" s="164"/>
    </row>
    <row r="408" spans="4:4" x14ac:dyDescent="0.2">
      <c r="D408" s="164"/>
    </row>
    <row r="409" spans="4:4" x14ac:dyDescent="0.2">
      <c r="D409" s="164"/>
    </row>
    <row r="410" spans="4:4" x14ac:dyDescent="0.2">
      <c r="D410" s="164"/>
    </row>
    <row r="411" spans="4:4" x14ac:dyDescent="0.2">
      <c r="D411" s="164"/>
    </row>
    <row r="412" spans="4:4" x14ac:dyDescent="0.2">
      <c r="D412" s="164"/>
    </row>
    <row r="413" spans="4:4" x14ac:dyDescent="0.2">
      <c r="D413" s="164"/>
    </row>
    <row r="414" spans="4:4" x14ac:dyDescent="0.2">
      <c r="D414" s="164"/>
    </row>
    <row r="415" spans="4:4" x14ac:dyDescent="0.2">
      <c r="D415" s="164"/>
    </row>
    <row r="416" spans="4:4" x14ac:dyDescent="0.2">
      <c r="D416" s="164"/>
    </row>
    <row r="417" spans="4:4" x14ac:dyDescent="0.2">
      <c r="D417" s="164"/>
    </row>
    <row r="418" spans="4:4" x14ac:dyDescent="0.2">
      <c r="D418" s="164"/>
    </row>
    <row r="419" spans="4:4" x14ac:dyDescent="0.2">
      <c r="D419" s="164"/>
    </row>
    <row r="420" spans="4:4" x14ac:dyDescent="0.2">
      <c r="D420" s="164"/>
    </row>
    <row r="421" spans="4:4" x14ac:dyDescent="0.2">
      <c r="D421" s="164"/>
    </row>
    <row r="422" spans="4:4" x14ac:dyDescent="0.2">
      <c r="D422" s="164"/>
    </row>
    <row r="423" spans="4:4" x14ac:dyDescent="0.2">
      <c r="D423" s="164"/>
    </row>
    <row r="424" spans="4:4" x14ac:dyDescent="0.2">
      <c r="D424" s="164"/>
    </row>
    <row r="425" spans="4:4" x14ac:dyDescent="0.2">
      <c r="D425" s="164"/>
    </row>
    <row r="426" spans="4:4" x14ac:dyDescent="0.2">
      <c r="D426" s="164"/>
    </row>
    <row r="427" spans="4:4" x14ac:dyDescent="0.2">
      <c r="D427" s="164"/>
    </row>
    <row r="428" spans="4:4" x14ac:dyDescent="0.2">
      <c r="D428" s="164"/>
    </row>
    <row r="429" spans="4:4" x14ac:dyDescent="0.2">
      <c r="D429" s="164"/>
    </row>
    <row r="430" spans="4:4" x14ac:dyDescent="0.2">
      <c r="D430" s="164"/>
    </row>
    <row r="431" spans="4:4" x14ac:dyDescent="0.2">
      <c r="D431" s="164"/>
    </row>
    <row r="432" spans="4:4" x14ac:dyDescent="0.2">
      <c r="D432" s="164"/>
    </row>
    <row r="433" spans="4:4" x14ac:dyDescent="0.2">
      <c r="D433" s="164"/>
    </row>
    <row r="434" spans="4:4" x14ac:dyDescent="0.2">
      <c r="D434" s="164"/>
    </row>
    <row r="435" spans="4:4" x14ac:dyDescent="0.2">
      <c r="D435" s="164"/>
    </row>
    <row r="436" spans="4:4" x14ac:dyDescent="0.2">
      <c r="D436" s="164"/>
    </row>
    <row r="437" spans="4:4" x14ac:dyDescent="0.2">
      <c r="D437" s="164"/>
    </row>
    <row r="438" spans="4:4" x14ac:dyDescent="0.2">
      <c r="D438" s="164"/>
    </row>
    <row r="439" spans="4:4" x14ac:dyDescent="0.2">
      <c r="D439" s="164"/>
    </row>
    <row r="440" spans="4:4" x14ac:dyDescent="0.2">
      <c r="D440" s="164"/>
    </row>
    <row r="441" spans="4:4" x14ac:dyDescent="0.2">
      <c r="D441" s="164"/>
    </row>
    <row r="442" spans="4:4" x14ac:dyDescent="0.2">
      <c r="D442" s="164"/>
    </row>
    <row r="443" spans="4:4" x14ac:dyDescent="0.2">
      <c r="D443" s="164"/>
    </row>
    <row r="444" spans="4:4" x14ac:dyDescent="0.2">
      <c r="D444" s="164"/>
    </row>
    <row r="445" spans="4:4" x14ac:dyDescent="0.2">
      <c r="D445" s="164"/>
    </row>
    <row r="446" spans="4:4" x14ac:dyDescent="0.2">
      <c r="D446" s="164"/>
    </row>
    <row r="447" spans="4:4" x14ac:dyDescent="0.2">
      <c r="D447" s="164"/>
    </row>
    <row r="448" spans="4:4" x14ac:dyDescent="0.2">
      <c r="D448" s="164"/>
    </row>
    <row r="449" spans="4:4" x14ac:dyDescent="0.2">
      <c r="D449" s="164"/>
    </row>
    <row r="450" spans="4:4" x14ac:dyDescent="0.2">
      <c r="D450" s="164"/>
    </row>
    <row r="451" spans="4:4" x14ac:dyDescent="0.2">
      <c r="D451" s="164"/>
    </row>
    <row r="452" spans="4:4" x14ac:dyDescent="0.2">
      <c r="D452" s="164"/>
    </row>
    <row r="453" spans="4:4" x14ac:dyDescent="0.2">
      <c r="D453" s="164"/>
    </row>
    <row r="454" spans="4:4" x14ac:dyDescent="0.2">
      <c r="D454" s="164"/>
    </row>
    <row r="455" spans="4:4" x14ac:dyDescent="0.2">
      <c r="D455" s="164"/>
    </row>
    <row r="456" spans="4:4" x14ac:dyDescent="0.2">
      <c r="D456" s="164"/>
    </row>
    <row r="457" spans="4:4" x14ac:dyDescent="0.2">
      <c r="D457" s="164"/>
    </row>
    <row r="458" spans="4:4" x14ac:dyDescent="0.2">
      <c r="D458" s="164"/>
    </row>
    <row r="459" spans="4:4" x14ac:dyDescent="0.2">
      <c r="D459" s="164"/>
    </row>
    <row r="460" spans="4:4" x14ac:dyDescent="0.2">
      <c r="D460" s="164"/>
    </row>
    <row r="461" spans="4:4" x14ac:dyDescent="0.2">
      <c r="D461" s="164"/>
    </row>
    <row r="462" spans="4:4" x14ac:dyDescent="0.2">
      <c r="D462" s="164"/>
    </row>
    <row r="463" spans="4:4" x14ac:dyDescent="0.2">
      <c r="D463" s="164"/>
    </row>
    <row r="464" spans="4:4" x14ac:dyDescent="0.2">
      <c r="D464" s="164"/>
    </row>
    <row r="465" spans="4:4" x14ac:dyDescent="0.2">
      <c r="D465" s="164"/>
    </row>
    <row r="466" spans="4:4" x14ac:dyDescent="0.2">
      <c r="D466" s="164"/>
    </row>
    <row r="467" spans="4:4" x14ac:dyDescent="0.2">
      <c r="D467" s="164"/>
    </row>
    <row r="468" spans="4:4" x14ac:dyDescent="0.2">
      <c r="D468" s="164"/>
    </row>
    <row r="469" spans="4:4" x14ac:dyDescent="0.2">
      <c r="D469" s="164"/>
    </row>
    <row r="470" spans="4:4" x14ac:dyDescent="0.2">
      <c r="D470" s="164"/>
    </row>
    <row r="471" spans="4:4" x14ac:dyDescent="0.2">
      <c r="D471" s="164"/>
    </row>
    <row r="472" spans="4:4" x14ac:dyDescent="0.2">
      <c r="D472" s="164"/>
    </row>
    <row r="473" spans="4:4" x14ac:dyDescent="0.2">
      <c r="D473" s="164"/>
    </row>
    <row r="474" spans="4:4" x14ac:dyDescent="0.2">
      <c r="D474" s="164"/>
    </row>
    <row r="475" spans="4:4" x14ac:dyDescent="0.2">
      <c r="D475" s="164"/>
    </row>
    <row r="476" spans="4:4" x14ac:dyDescent="0.2">
      <c r="D476" s="164"/>
    </row>
    <row r="477" spans="4:4" x14ac:dyDescent="0.2">
      <c r="D477" s="164"/>
    </row>
    <row r="478" spans="4:4" x14ac:dyDescent="0.2">
      <c r="D478" s="164"/>
    </row>
    <row r="479" spans="4:4" x14ac:dyDescent="0.2">
      <c r="D479" s="164"/>
    </row>
    <row r="480" spans="4:4" x14ac:dyDescent="0.2">
      <c r="D480" s="164"/>
    </row>
    <row r="481" spans="4:4" x14ac:dyDescent="0.2">
      <c r="D481" s="164"/>
    </row>
    <row r="482" spans="4:4" x14ac:dyDescent="0.2">
      <c r="D482" s="164"/>
    </row>
    <row r="483" spans="4:4" x14ac:dyDescent="0.2">
      <c r="D483" s="164"/>
    </row>
    <row r="484" spans="4:4" x14ac:dyDescent="0.2">
      <c r="D484" s="164"/>
    </row>
    <row r="485" spans="4:4" x14ac:dyDescent="0.2">
      <c r="D485" s="164"/>
    </row>
    <row r="486" spans="4:4" x14ac:dyDescent="0.2">
      <c r="D486" s="164"/>
    </row>
    <row r="487" spans="4:4" x14ac:dyDescent="0.2">
      <c r="D487" s="164"/>
    </row>
    <row r="488" spans="4:4" x14ac:dyDescent="0.2">
      <c r="D488" s="164"/>
    </row>
    <row r="489" spans="4:4" x14ac:dyDescent="0.2">
      <c r="D489" s="164"/>
    </row>
    <row r="490" spans="4:4" x14ac:dyDescent="0.2">
      <c r="D490" s="164"/>
    </row>
    <row r="491" spans="4:4" x14ac:dyDescent="0.2">
      <c r="D491" s="164"/>
    </row>
    <row r="492" spans="4:4" x14ac:dyDescent="0.2">
      <c r="D492" s="164"/>
    </row>
    <row r="493" spans="4:4" x14ac:dyDescent="0.2">
      <c r="D493" s="164"/>
    </row>
    <row r="494" spans="4:4" x14ac:dyDescent="0.2">
      <c r="D494" s="164"/>
    </row>
    <row r="495" spans="4:4" x14ac:dyDescent="0.2">
      <c r="D495" s="164"/>
    </row>
    <row r="496" spans="4:4" x14ac:dyDescent="0.2">
      <c r="D496" s="164"/>
    </row>
    <row r="497" spans="4:4" x14ac:dyDescent="0.2">
      <c r="D497" s="164"/>
    </row>
    <row r="498" spans="4:4" x14ac:dyDescent="0.2">
      <c r="D498" s="164"/>
    </row>
    <row r="499" spans="4:4" x14ac:dyDescent="0.2">
      <c r="D499" s="164"/>
    </row>
    <row r="500" spans="4:4" x14ac:dyDescent="0.2">
      <c r="D500" s="164"/>
    </row>
    <row r="501" spans="4:4" x14ac:dyDescent="0.2">
      <c r="D501" s="164"/>
    </row>
    <row r="502" spans="4:4" x14ac:dyDescent="0.2">
      <c r="D502" s="164"/>
    </row>
    <row r="503" spans="4:4" x14ac:dyDescent="0.2">
      <c r="D503" s="164"/>
    </row>
    <row r="504" spans="4:4" x14ac:dyDescent="0.2">
      <c r="D504" s="164"/>
    </row>
    <row r="505" spans="4:4" x14ac:dyDescent="0.2">
      <c r="D505" s="164"/>
    </row>
    <row r="506" spans="4:4" x14ac:dyDescent="0.2">
      <c r="D506" s="164"/>
    </row>
    <row r="507" spans="4:4" x14ac:dyDescent="0.2">
      <c r="D507" s="164"/>
    </row>
    <row r="508" spans="4:4" x14ac:dyDescent="0.2">
      <c r="D508" s="164"/>
    </row>
    <row r="509" spans="4:4" x14ac:dyDescent="0.2">
      <c r="D509" s="164"/>
    </row>
    <row r="510" spans="4:4" x14ac:dyDescent="0.2">
      <c r="D510" s="164"/>
    </row>
    <row r="511" spans="4:4" x14ac:dyDescent="0.2">
      <c r="D511" s="164"/>
    </row>
    <row r="512" spans="4:4" x14ac:dyDescent="0.2">
      <c r="D512" s="164"/>
    </row>
    <row r="513" spans="4:4" x14ac:dyDescent="0.2">
      <c r="D513" s="164"/>
    </row>
    <row r="514" spans="4:4" x14ac:dyDescent="0.2">
      <c r="D514" s="164"/>
    </row>
    <row r="515" spans="4:4" x14ac:dyDescent="0.2">
      <c r="D515" s="164"/>
    </row>
    <row r="516" spans="4:4" x14ac:dyDescent="0.2">
      <c r="D516" s="164"/>
    </row>
    <row r="517" spans="4:4" x14ac:dyDescent="0.2">
      <c r="D517" s="164"/>
    </row>
    <row r="518" spans="4:4" x14ac:dyDescent="0.2">
      <c r="D518" s="164"/>
    </row>
    <row r="519" spans="4:4" x14ac:dyDescent="0.2">
      <c r="D519" s="164"/>
    </row>
    <row r="520" spans="4:4" x14ac:dyDescent="0.2">
      <c r="D520" s="164"/>
    </row>
    <row r="521" spans="4:4" x14ac:dyDescent="0.2">
      <c r="D521" s="164"/>
    </row>
    <row r="522" spans="4:4" x14ac:dyDescent="0.2">
      <c r="D522" s="164"/>
    </row>
    <row r="523" spans="4:4" x14ac:dyDescent="0.2">
      <c r="D523" s="164"/>
    </row>
    <row r="524" spans="4:4" x14ac:dyDescent="0.2">
      <c r="D524" s="164"/>
    </row>
    <row r="525" spans="4:4" x14ac:dyDescent="0.2">
      <c r="D525" s="164"/>
    </row>
    <row r="526" spans="4:4" x14ac:dyDescent="0.2">
      <c r="D526" s="164"/>
    </row>
    <row r="527" spans="4:4" x14ac:dyDescent="0.2">
      <c r="D527" s="164"/>
    </row>
    <row r="528" spans="4:4" x14ac:dyDescent="0.2">
      <c r="D528" s="164"/>
    </row>
    <row r="529" spans="4:4" x14ac:dyDescent="0.2">
      <c r="D529" s="164"/>
    </row>
    <row r="530" spans="4:4" x14ac:dyDescent="0.2">
      <c r="D530" s="164"/>
    </row>
    <row r="531" spans="4:4" x14ac:dyDescent="0.2">
      <c r="D531" s="164"/>
    </row>
    <row r="532" spans="4:4" x14ac:dyDescent="0.2">
      <c r="D532" s="164"/>
    </row>
    <row r="533" spans="4:4" x14ac:dyDescent="0.2">
      <c r="D533" s="164"/>
    </row>
    <row r="534" spans="4:4" x14ac:dyDescent="0.2">
      <c r="D534" s="164"/>
    </row>
    <row r="535" spans="4:4" x14ac:dyDescent="0.2">
      <c r="D535" s="164"/>
    </row>
    <row r="536" spans="4:4" x14ac:dyDescent="0.2">
      <c r="D536" s="164"/>
    </row>
    <row r="537" spans="4:4" x14ac:dyDescent="0.2">
      <c r="D537" s="164"/>
    </row>
    <row r="538" spans="4:4" x14ac:dyDescent="0.2">
      <c r="D538" s="164"/>
    </row>
    <row r="539" spans="4:4" x14ac:dyDescent="0.2">
      <c r="D539" s="164"/>
    </row>
    <row r="540" spans="4:4" x14ac:dyDescent="0.2">
      <c r="D540" s="164"/>
    </row>
    <row r="541" spans="4:4" x14ac:dyDescent="0.2">
      <c r="D541" s="164"/>
    </row>
    <row r="542" spans="4:4" x14ac:dyDescent="0.2">
      <c r="D542" s="164"/>
    </row>
    <row r="543" spans="4:4" x14ac:dyDescent="0.2">
      <c r="D543" s="164"/>
    </row>
    <row r="544" spans="4:4" x14ac:dyDescent="0.2">
      <c r="D544" s="164"/>
    </row>
    <row r="545" spans="4:4" x14ac:dyDescent="0.2">
      <c r="D545" s="164"/>
    </row>
    <row r="546" spans="4:4" x14ac:dyDescent="0.2">
      <c r="D546" s="164"/>
    </row>
    <row r="547" spans="4:4" x14ac:dyDescent="0.2">
      <c r="D547" s="164"/>
    </row>
    <row r="548" spans="4:4" x14ac:dyDescent="0.2">
      <c r="D548" s="164"/>
    </row>
    <row r="549" spans="4:4" x14ac:dyDescent="0.2">
      <c r="D549" s="164"/>
    </row>
    <row r="550" spans="4:4" x14ac:dyDescent="0.2">
      <c r="D550" s="164"/>
    </row>
    <row r="551" spans="4:4" x14ac:dyDescent="0.2">
      <c r="D551" s="164"/>
    </row>
    <row r="552" spans="4:4" x14ac:dyDescent="0.2">
      <c r="D552" s="164"/>
    </row>
    <row r="553" spans="4:4" x14ac:dyDescent="0.2">
      <c r="D553" s="164"/>
    </row>
    <row r="554" spans="4:4" x14ac:dyDescent="0.2">
      <c r="D554" s="164"/>
    </row>
    <row r="555" spans="4:4" x14ac:dyDescent="0.2">
      <c r="D555" s="164"/>
    </row>
    <row r="556" spans="4:4" x14ac:dyDescent="0.2">
      <c r="D556" s="164"/>
    </row>
    <row r="557" spans="4:4" x14ac:dyDescent="0.2">
      <c r="D557" s="164"/>
    </row>
    <row r="558" spans="4:4" x14ac:dyDescent="0.2">
      <c r="D558" s="164"/>
    </row>
    <row r="559" spans="4:4" x14ac:dyDescent="0.2">
      <c r="D559" s="164"/>
    </row>
    <row r="560" spans="4:4" x14ac:dyDescent="0.2">
      <c r="D560" s="164"/>
    </row>
    <row r="561" spans="4:4" x14ac:dyDescent="0.2">
      <c r="D561" s="164"/>
    </row>
    <row r="562" spans="4:4" x14ac:dyDescent="0.2">
      <c r="D562" s="164"/>
    </row>
    <row r="563" spans="4:4" x14ac:dyDescent="0.2">
      <c r="D563" s="164"/>
    </row>
    <row r="564" spans="4:4" x14ac:dyDescent="0.2">
      <c r="D564" s="164"/>
    </row>
    <row r="565" spans="4:4" x14ac:dyDescent="0.2">
      <c r="D565" s="164"/>
    </row>
    <row r="566" spans="4:4" x14ac:dyDescent="0.2">
      <c r="D566" s="164"/>
    </row>
    <row r="567" spans="4:4" x14ac:dyDescent="0.2">
      <c r="D567" s="164"/>
    </row>
    <row r="568" spans="4:4" x14ac:dyDescent="0.2">
      <c r="D568" s="164"/>
    </row>
    <row r="569" spans="4:4" x14ac:dyDescent="0.2">
      <c r="D569" s="164"/>
    </row>
    <row r="570" spans="4:4" x14ac:dyDescent="0.2">
      <c r="D570" s="164"/>
    </row>
    <row r="571" spans="4:4" x14ac:dyDescent="0.2">
      <c r="D571" s="164"/>
    </row>
    <row r="572" spans="4:4" x14ac:dyDescent="0.2">
      <c r="D572" s="164"/>
    </row>
    <row r="573" spans="4:4" x14ac:dyDescent="0.2">
      <c r="D573" s="164"/>
    </row>
    <row r="574" spans="4:4" x14ac:dyDescent="0.2">
      <c r="D574" s="164"/>
    </row>
    <row r="575" spans="4:4" x14ac:dyDescent="0.2">
      <c r="D575" s="164"/>
    </row>
    <row r="576" spans="4:4" x14ac:dyDescent="0.2">
      <c r="D576" s="164"/>
    </row>
    <row r="577" spans="4:4" x14ac:dyDescent="0.2">
      <c r="D577" s="164"/>
    </row>
    <row r="578" spans="4:4" x14ac:dyDescent="0.2">
      <c r="D578" s="164"/>
    </row>
    <row r="579" spans="4:4" x14ac:dyDescent="0.2">
      <c r="D579" s="164"/>
    </row>
    <row r="580" spans="4:4" x14ac:dyDescent="0.2">
      <c r="D580" s="164"/>
    </row>
    <row r="581" spans="4:4" x14ac:dyDescent="0.2">
      <c r="D581" s="164"/>
    </row>
    <row r="582" spans="4:4" x14ac:dyDescent="0.2">
      <c r="D582" s="164"/>
    </row>
    <row r="583" spans="4:4" x14ac:dyDescent="0.2">
      <c r="D583" s="164"/>
    </row>
    <row r="584" spans="4:4" x14ac:dyDescent="0.2">
      <c r="D584" s="164"/>
    </row>
    <row r="585" spans="4:4" x14ac:dyDescent="0.2">
      <c r="D585" s="164"/>
    </row>
    <row r="586" spans="4:4" x14ac:dyDescent="0.2">
      <c r="D586" s="164"/>
    </row>
    <row r="587" spans="4:4" x14ac:dyDescent="0.2">
      <c r="D587" s="164"/>
    </row>
    <row r="588" spans="4:4" x14ac:dyDescent="0.2">
      <c r="D588" s="164"/>
    </row>
    <row r="589" spans="4:4" x14ac:dyDescent="0.2">
      <c r="D589" s="164"/>
    </row>
    <row r="590" spans="4:4" x14ac:dyDescent="0.2">
      <c r="D590" s="164"/>
    </row>
    <row r="591" spans="4:4" x14ac:dyDescent="0.2">
      <c r="D591" s="164"/>
    </row>
    <row r="592" spans="4:4" x14ac:dyDescent="0.2">
      <c r="D592" s="164"/>
    </row>
    <row r="593" spans="4:4" x14ac:dyDescent="0.2">
      <c r="D593" s="164"/>
    </row>
    <row r="594" spans="4:4" x14ac:dyDescent="0.2">
      <c r="D594" s="164"/>
    </row>
    <row r="595" spans="4:4" x14ac:dyDescent="0.2">
      <c r="D595" s="164"/>
    </row>
    <row r="596" spans="4:4" x14ac:dyDescent="0.2">
      <c r="D596" s="164"/>
    </row>
    <row r="597" spans="4:4" x14ac:dyDescent="0.2">
      <c r="D597" s="164"/>
    </row>
    <row r="598" spans="4:4" x14ac:dyDescent="0.2">
      <c r="D598" s="164"/>
    </row>
    <row r="599" spans="4:4" x14ac:dyDescent="0.2">
      <c r="D599" s="164"/>
    </row>
    <row r="600" spans="4:4" x14ac:dyDescent="0.2">
      <c r="D600" s="164"/>
    </row>
    <row r="601" spans="4:4" x14ac:dyDescent="0.2">
      <c r="D601" s="164"/>
    </row>
    <row r="602" spans="4:4" x14ac:dyDescent="0.2">
      <c r="D602" s="164"/>
    </row>
    <row r="603" spans="4:4" x14ac:dyDescent="0.2">
      <c r="D603" s="164"/>
    </row>
    <row r="604" spans="4:4" x14ac:dyDescent="0.2">
      <c r="D604" s="164"/>
    </row>
    <row r="605" spans="4:4" x14ac:dyDescent="0.2">
      <c r="D605" s="164"/>
    </row>
    <row r="606" spans="4:4" x14ac:dyDescent="0.2">
      <c r="D606" s="164"/>
    </row>
    <row r="607" spans="4:4" x14ac:dyDescent="0.2">
      <c r="D607" s="164"/>
    </row>
    <row r="608" spans="4:4" x14ac:dyDescent="0.2">
      <c r="D608" s="164"/>
    </row>
    <row r="609" spans="4:4" x14ac:dyDescent="0.2">
      <c r="D609" s="164"/>
    </row>
    <row r="610" spans="4:4" x14ac:dyDescent="0.2">
      <c r="D610" s="164"/>
    </row>
    <row r="611" spans="4:4" x14ac:dyDescent="0.2">
      <c r="D611" s="164"/>
    </row>
    <row r="612" spans="4:4" x14ac:dyDescent="0.2">
      <c r="D612" s="164"/>
    </row>
    <row r="613" spans="4:4" x14ac:dyDescent="0.2">
      <c r="D613" s="164"/>
    </row>
    <row r="614" spans="4:4" x14ac:dyDescent="0.2">
      <c r="D614" s="164"/>
    </row>
    <row r="615" spans="4:4" x14ac:dyDescent="0.2">
      <c r="D615" s="164"/>
    </row>
    <row r="616" spans="4:4" x14ac:dyDescent="0.2">
      <c r="D616" s="164"/>
    </row>
    <row r="617" spans="4:4" x14ac:dyDescent="0.2">
      <c r="D617" s="164"/>
    </row>
    <row r="618" spans="4:4" x14ac:dyDescent="0.2">
      <c r="D618" s="164"/>
    </row>
    <row r="619" spans="4:4" x14ac:dyDescent="0.2">
      <c r="D619" s="164"/>
    </row>
    <row r="620" spans="4:4" x14ac:dyDescent="0.2">
      <c r="D620" s="164"/>
    </row>
    <row r="621" spans="4:4" x14ac:dyDescent="0.2">
      <c r="D621" s="164"/>
    </row>
    <row r="622" spans="4:4" x14ac:dyDescent="0.2">
      <c r="D622" s="164"/>
    </row>
    <row r="623" spans="4:4" x14ac:dyDescent="0.2">
      <c r="D623" s="164"/>
    </row>
    <row r="624" spans="4:4" x14ac:dyDescent="0.2">
      <c r="D624" s="164"/>
    </row>
    <row r="625" spans="4:4" x14ac:dyDescent="0.2">
      <c r="D625" s="164"/>
    </row>
    <row r="626" spans="4:4" x14ac:dyDescent="0.2">
      <c r="D626" s="164"/>
    </row>
    <row r="627" spans="4:4" x14ac:dyDescent="0.2">
      <c r="D627" s="164"/>
    </row>
    <row r="628" spans="4:4" x14ac:dyDescent="0.2">
      <c r="D628" s="164"/>
    </row>
    <row r="629" spans="4:4" x14ac:dyDescent="0.2">
      <c r="D629" s="164"/>
    </row>
    <row r="630" spans="4:4" x14ac:dyDescent="0.2">
      <c r="D630" s="164"/>
    </row>
    <row r="631" spans="4:4" x14ac:dyDescent="0.2">
      <c r="D631" s="164"/>
    </row>
    <row r="632" spans="4:4" x14ac:dyDescent="0.2">
      <c r="D632" s="164"/>
    </row>
    <row r="633" spans="4:4" x14ac:dyDescent="0.2">
      <c r="D633" s="164"/>
    </row>
    <row r="634" spans="4:4" x14ac:dyDescent="0.2">
      <c r="D634" s="164"/>
    </row>
    <row r="635" spans="4:4" x14ac:dyDescent="0.2">
      <c r="D635" s="164"/>
    </row>
    <row r="636" spans="4:4" x14ac:dyDescent="0.2">
      <c r="D636" s="164"/>
    </row>
    <row r="637" spans="4:4" x14ac:dyDescent="0.2">
      <c r="D637" s="164"/>
    </row>
    <row r="638" spans="4:4" x14ac:dyDescent="0.2">
      <c r="D638" s="164"/>
    </row>
    <row r="639" spans="4:4" x14ac:dyDescent="0.2">
      <c r="D639" s="164"/>
    </row>
    <row r="640" spans="4:4" x14ac:dyDescent="0.2">
      <c r="D640" s="164"/>
    </row>
    <row r="641" spans="4:4" x14ac:dyDescent="0.2">
      <c r="D641" s="164"/>
    </row>
    <row r="642" spans="4:4" x14ac:dyDescent="0.2">
      <c r="D642" s="164"/>
    </row>
    <row r="643" spans="4:4" x14ac:dyDescent="0.2">
      <c r="D643" s="164"/>
    </row>
    <row r="644" spans="4:4" x14ac:dyDescent="0.2">
      <c r="D644" s="164"/>
    </row>
    <row r="645" spans="4:4" x14ac:dyDescent="0.2">
      <c r="D645" s="164"/>
    </row>
    <row r="646" spans="4:4" x14ac:dyDescent="0.2">
      <c r="D646" s="164"/>
    </row>
    <row r="647" spans="4:4" x14ac:dyDescent="0.2">
      <c r="D647" s="164"/>
    </row>
    <row r="648" spans="4:4" x14ac:dyDescent="0.2">
      <c r="D648" s="164"/>
    </row>
    <row r="649" spans="4:4" x14ac:dyDescent="0.2">
      <c r="D649" s="164"/>
    </row>
    <row r="650" spans="4:4" x14ac:dyDescent="0.2">
      <c r="D650" s="164"/>
    </row>
    <row r="651" spans="4:4" x14ac:dyDescent="0.2">
      <c r="D651" s="164"/>
    </row>
    <row r="652" spans="4:4" x14ac:dyDescent="0.2">
      <c r="D652" s="164"/>
    </row>
    <row r="653" spans="4:4" x14ac:dyDescent="0.2">
      <c r="D653" s="164"/>
    </row>
    <row r="654" spans="4:4" x14ac:dyDescent="0.2">
      <c r="D654" s="164"/>
    </row>
    <row r="655" spans="4:4" x14ac:dyDescent="0.2">
      <c r="D655" s="164"/>
    </row>
    <row r="656" spans="4:4" x14ac:dyDescent="0.2">
      <c r="D656" s="164"/>
    </row>
    <row r="657" spans="4:4" x14ac:dyDescent="0.2">
      <c r="D657" s="164"/>
    </row>
    <row r="658" spans="4:4" x14ac:dyDescent="0.2">
      <c r="D658" s="164"/>
    </row>
    <row r="659" spans="4:4" x14ac:dyDescent="0.2">
      <c r="D659" s="164"/>
    </row>
    <row r="660" spans="4:4" x14ac:dyDescent="0.2">
      <c r="D660" s="164"/>
    </row>
    <row r="661" spans="4:4" x14ac:dyDescent="0.2">
      <c r="D661" s="164"/>
    </row>
    <row r="662" spans="4:4" x14ac:dyDescent="0.2">
      <c r="D662" s="164"/>
    </row>
    <row r="663" spans="4:4" x14ac:dyDescent="0.2">
      <c r="D663" s="164"/>
    </row>
    <row r="664" spans="4:4" x14ac:dyDescent="0.2">
      <c r="D664" s="164"/>
    </row>
    <row r="665" spans="4:4" x14ac:dyDescent="0.2">
      <c r="D665" s="164"/>
    </row>
    <row r="666" spans="4:4" x14ac:dyDescent="0.2">
      <c r="D666" s="164"/>
    </row>
    <row r="667" spans="4:4" x14ac:dyDescent="0.2">
      <c r="D667" s="164"/>
    </row>
    <row r="668" spans="4:4" x14ac:dyDescent="0.2">
      <c r="D668" s="164"/>
    </row>
    <row r="669" spans="4:4" x14ac:dyDescent="0.2">
      <c r="D669" s="164"/>
    </row>
    <row r="670" spans="4:4" x14ac:dyDescent="0.2">
      <c r="D670" s="164"/>
    </row>
    <row r="671" spans="4:4" x14ac:dyDescent="0.2">
      <c r="D671" s="164"/>
    </row>
    <row r="672" spans="4:4" x14ac:dyDescent="0.2">
      <c r="D672" s="164"/>
    </row>
    <row r="673" spans="4:4" x14ac:dyDescent="0.2">
      <c r="D673" s="164"/>
    </row>
    <row r="674" spans="4:4" x14ac:dyDescent="0.2">
      <c r="D674" s="164"/>
    </row>
    <row r="675" spans="4:4" x14ac:dyDescent="0.2">
      <c r="D675" s="164"/>
    </row>
    <row r="676" spans="4:4" x14ac:dyDescent="0.2">
      <c r="D676" s="164"/>
    </row>
    <row r="677" spans="4:4" x14ac:dyDescent="0.2">
      <c r="D677" s="164"/>
    </row>
    <row r="678" spans="4:4" x14ac:dyDescent="0.2">
      <c r="D678" s="164"/>
    </row>
    <row r="679" spans="4:4" x14ac:dyDescent="0.2">
      <c r="D679" s="164"/>
    </row>
    <row r="680" spans="4:4" x14ac:dyDescent="0.2">
      <c r="D680" s="164"/>
    </row>
    <row r="681" spans="4:4" x14ac:dyDescent="0.2">
      <c r="D681" s="164"/>
    </row>
    <row r="682" spans="4:4" x14ac:dyDescent="0.2">
      <c r="D682" s="164"/>
    </row>
    <row r="683" spans="4:4" x14ac:dyDescent="0.2">
      <c r="D683" s="164"/>
    </row>
    <row r="684" spans="4:4" x14ac:dyDescent="0.2">
      <c r="D684" s="164"/>
    </row>
    <row r="685" spans="4:4" x14ac:dyDescent="0.2">
      <c r="D685" s="164"/>
    </row>
    <row r="686" spans="4:4" x14ac:dyDescent="0.2">
      <c r="D686" s="164"/>
    </row>
    <row r="687" spans="4:4" x14ac:dyDescent="0.2">
      <c r="D687" s="164"/>
    </row>
    <row r="688" spans="4:4" x14ac:dyDescent="0.2">
      <c r="D688" s="164"/>
    </row>
    <row r="689" spans="4:4" x14ac:dyDescent="0.2">
      <c r="D689" s="164"/>
    </row>
    <row r="690" spans="4:4" x14ac:dyDescent="0.2">
      <c r="D690" s="164"/>
    </row>
    <row r="691" spans="4:4" x14ac:dyDescent="0.2">
      <c r="D691" s="164"/>
    </row>
    <row r="692" spans="4:4" x14ac:dyDescent="0.2">
      <c r="D692" s="164"/>
    </row>
    <row r="693" spans="4:4" x14ac:dyDescent="0.2">
      <c r="D693" s="164"/>
    </row>
    <row r="694" spans="4:4" x14ac:dyDescent="0.2">
      <c r="D694" s="164"/>
    </row>
    <row r="695" spans="4:4" x14ac:dyDescent="0.2">
      <c r="D695" s="164"/>
    </row>
    <row r="696" spans="4:4" x14ac:dyDescent="0.2">
      <c r="D696" s="164"/>
    </row>
    <row r="697" spans="4:4" x14ac:dyDescent="0.2">
      <c r="D697" s="164"/>
    </row>
    <row r="698" spans="4:4" x14ac:dyDescent="0.2">
      <c r="D698" s="164"/>
    </row>
    <row r="699" spans="4:4" x14ac:dyDescent="0.2">
      <c r="D699" s="164"/>
    </row>
    <row r="700" spans="4:4" x14ac:dyDescent="0.2">
      <c r="D700" s="164"/>
    </row>
    <row r="701" spans="4:4" x14ac:dyDescent="0.2">
      <c r="D701" s="164"/>
    </row>
    <row r="702" spans="4:4" x14ac:dyDescent="0.2">
      <c r="D702" s="164"/>
    </row>
    <row r="703" spans="4:4" x14ac:dyDescent="0.2">
      <c r="D703" s="164"/>
    </row>
    <row r="704" spans="4:4" x14ac:dyDescent="0.2">
      <c r="D704" s="164"/>
    </row>
    <row r="705" spans="4:4" x14ac:dyDescent="0.2">
      <c r="D705" s="164"/>
    </row>
    <row r="706" spans="4:4" x14ac:dyDescent="0.2">
      <c r="D706" s="164"/>
    </row>
    <row r="707" spans="4:4" x14ac:dyDescent="0.2">
      <c r="D707" s="164"/>
    </row>
    <row r="708" spans="4:4" x14ac:dyDescent="0.2">
      <c r="D708" s="164"/>
    </row>
    <row r="709" spans="4:4" x14ac:dyDescent="0.2">
      <c r="D709" s="164"/>
    </row>
    <row r="710" spans="4:4" x14ac:dyDescent="0.2">
      <c r="D710" s="164"/>
    </row>
    <row r="711" spans="4:4" x14ac:dyDescent="0.2">
      <c r="D711" s="164"/>
    </row>
    <row r="712" spans="4:4" x14ac:dyDescent="0.2">
      <c r="D712" s="164"/>
    </row>
    <row r="713" spans="4:4" x14ac:dyDescent="0.2">
      <c r="D713" s="164"/>
    </row>
    <row r="714" spans="4:4" x14ac:dyDescent="0.2">
      <c r="D714" s="164"/>
    </row>
    <row r="715" spans="4:4" x14ac:dyDescent="0.2">
      <c r="D715" s="164"/>
    </row>
    <row r="716" spans="4:4" x14ac:dyDescent="0.2">
      <c r="D716" s="164"/>
    </row>
    <row r="717" spans="4:4" x14ac:dyDescent="0.2">
      <c r="D717" s="164"/>
    </row>
    <row r="718" spans="4:4" x14ac:dyDescent="0.2">
      <c r="D718" s="164"/>
    </row>
    <row r="719" spans="4:4" x14ac:dyDescent="0.2">
      <c r="D719" s="164"/>
    </row>
    <row r="720" spans="4:4" x14ac:dyDescent="0.2">
      <c r="D720" s="164"/>
    </row>
    <row r="721" spans="4:4" x14ac:dyDescent="0.2">
      <c r="D721" s="164"/>
    </row>
    <row r="722" spans="4:4" x14ac:dyDescent="0.2">
      <c r="D722" s="164"/>
    </row>
    <row r="723" spans="4:4" x14ac:dyDescent="0.2">
      <c r="D723" s="164"/>
    </row>
    <row r="724" spans="4:4" x14ac:dyDescent="0.2">
      <c r="D724" s="164"/>
    </row>
    <row r="725" spans="4:4" x14ac:dyDescent="0.2">
      <c r="D725" s="164"/>
    </row>
    <row r="726" spans="4:4" x14ac:dyDescent="0.2">
      <c r="D726" s="164"/>
    </row>
    <row r="727" spans="4:4" x14ac:dyDescent="0.2">
      <c r="D727" s="164"/>
    </row>
    <row r="728" spans="4:4" x14ac:dyDescent="0.2">
      <c r="D728" s="164"/>
    </row>
    <row r="729" spans="4:4" x14ac:dyDescent="0.2">
      <c r="D729" s="164"/>
    </row>
    <row r="730" spans="4:4" x14ac:dyDescent="0.2">
      <c r="D730" s="164"/>
    </row>
    <row r="731" spans="4:4" x14ac:dyDescent="0.2">
      <c r="D731" s="164"/>
    </row>
    <row r="732" spans="4:4" x14ac:dyDescent="0.2">
      <c r="D732" s="164"/>
    </row>
    <row r="733" spans="4:4" x14ac:dyDescent="0.2">
      <c r="D733" s="164"/>
    </row>
    <row r="734" spans="4:4" x14ac:dyDescent="0.2">
      <c r="D734" s="164"/>
    </row>
    <row r="735" spans="4:4" x14ac:dyDescent="0.2">
      <c r="D735" s="164"/>
    </row>
    <row r="736" spans="4:4" x14ac:dyDescent="0.2">
      <c r="D736" s="164"/>
    </row>
    <row r="737" spans="4:4" x14ac:dyDescent="0.2">
      <c r="D737" s="164"/>
    </row>
    <row r="738" spans="4:4" x14ac:dyDescent="0.2">
      <c r="D738" s="164"/>
    </row>
    <row r="739" spans="4:4" x14ac:dyDescent="0.2">
      <c r="D739" s="164"/>
    </row>
    <row r="740" spans="4:4" x14ac:dyDescent="0.2">
      <c r="D740" s="164"/>
    </row>
    <row r="741" spans="4:4" x14ac:dyDescent="0.2">
      <c r="D741" s="164"/>
    </row>
    <row r="742" spans="4:4" x14ac:dyDescent="0.2">
      <c r="D742" s="164"/>
    </row>
    <row r="743" spans="4:4" x14ac:dyDescent="0.2">
      <c r="D743" s="164"/>
    </row>
    <row r="744" spans="4:4" x14ac:dyDescent="0.2">
      <c r="D744" s="164"/>
    </row>
    <row r="745" spans="4:4" x14ac:dyDescent="0.2">
      <c r="D745" s="164"/>
    </row>
    <row r="746" spans="4:4" x14ac:dyDescent="0.2">
      <c r="D746" s="164"/>
    </row>
    <row r="747" spans="4:4" x14ac:dyDescent="0.2">
      <c r="D747" s="164"/>
    </row>
    <row r="748" spans="4:4" x14ac:dyDescent="0.2">
      <c r="D748" s="164"/>
    </row>
    <row r="749" spans="4:4" x14ac:dyDescent="0.2">
      <c r="D749" s="164"/>
    </row>
    <row r="750" spans="4:4" x14ac:dyDescent="0.2">
      <c r="D750" s="164"/>
    </row>
    <row r="751" spans="4:4" x14ac:dyDescent="0.2">
      <c r="D751" s="164"/>
    </row>
    <row r="752" spans="4:4" x14ac:dyDescent="0.2">
      <c r="D752" s="164"/>
    </row>
    <row r="753" spans="4:4" x14ac:dyDescent="0.2">
      <c r="D753" s="164"/>
    </row>
    <row r="754" spans="4:4" x14ac:dyDescent="0.2">
      <c r="D754" s="164"/>
    </row>
    <row r="755" spans="4:4" x14ac:dyDescent="0.2">
      <c r="D755" s="164"/>
    </row>
    <row r="756" spans="4:4" x14ac:dyDescent="0.2">
      <c r="D756" s="164"/>
    </row>
    <row r="757" spans="4:4" x14ac:dyDescent="0.2">
      <c r="D757" s="164"/>
    </row>
    <row r="758" spans="4:4" x14ac:dyDescent="0.2">
      <c r="D758" s="164"/>
    </row>
    <row r="759" spans="4:4" x14ac:dyDescent="0.2">
      <c r="D759" s="164"/>
    </row>
    <row r="760" spans="4:4" x14ac:dyDescent="0.2">
      <c r="D760" s="164"/>
    </row>
    <row r="761" spans="4:4" x14ac:dyDescent="0.2">
      <c r="D761" s="164"/>
    </row>
    <row r="762" spans="4:4" x14ac:dyDescent="0.2">
      <c r="D762" s="164"/>
    </row>
    <row r="763" spans="4:4" x14ac:dyDescent="0.2">
      <c r="D763" s="164"/>
    </row>
    <row r="764" spans="4:4" x14ac:dyDescent="0.2">
      <c r="D764" s="164"/>
    </row>
    <row r="765" spans="4:4" x14ac:dyDescent="0.2">
      <c r="D765" s="164"/>
    </row>
    <row r="766" spans="4:4" x14ac:dyDescent="0.2">
      <c r="D766" s="164"/>
    </row>
    <row r="767" spans="4:4" x14ac:dyDescent="0.2">
      <c r="D767" s="164"/>
    </row>
    <row r="768" spans="4:4" x14ac:dyDescent="0.2">
      <c r="D768" s="164"/>
    </row>
    <row r="769" spans="4:4" x14ac:dyDescent="0.2">
      <c r="D769" s="164"/>
    </row>
    <row r="770" spans="4:4" x14ac:dyDescent="0.2">
      <c r="D770" s="164"/>
    </row>
    <row r="771" spans="4:4" x14ac:dyDescent="0.2">
      <c r="D771" s="164"/>
    </row>
    <row r="772" spans="4:4" x14ac:dyDescent="0.2">
      <c r="D772" s="164"/>
    </row>
    <row r="773" spans="4:4" x14ac:dyDescent="0.2">
      <c r="D773" s="164"/>
    </row>
    <row r="774" spans="4:4" x14ac:dyDescent="0.2">
      <c r="D774" s="164"/>
    </row>
    <row r="775" spans="4:4" x14ac:dyDescent="0.2">
      <c r="D775" s="164"/>
    </row>
    <row r="776" spans="4:4" x14ac:dyDescent="0.2">
      <c r="D776" s="164"/>
    </row>
    <row r="777" spans="4:4" x14ac:dyDescent="0.2">
      <c r="D777" s="164"/>
    </row>
    <row r="778" spans="4:4" x14ac:dyDescent="0.2">
      <c r="D778" s="164"/>
    </row>
    <row r="779" spans="4:4" x14ac:dyDescent="0.2">
      <c r="D779" s="164"/>
    </row>
    <row r="780" spans="4:4" x14ac:dyDescent="0.2">
      <c r="D780" s="164"/>
    </row>
    <row r="781" spans="4:4" x14ac:dyDescent="0.2">
      <c r="D781" s="164"/>
    </row>
    <row r="782" spans="4:4" x14ac:dyDescent="0.2">
      <c r="D782" s="164"/>
    </row>
    <row r="783" spans="4:4" x14ac:dyDescent="0.2">
      <c r="D783" s="164"/>
    </row>
    <row r="784" spans="4:4" x14ac:dyDescent="0.2">
      <c r="D784" s="164"/>
    </row>
    <row r="785" spans="4:4" x14ac:dyDescent="0.2">
      <c r="D785" s="164"/>
    </row>
    <row r="786" spans="4:4" x14ac:dyDescent="0.2">
      <c r="D786" s="164"/>
    </row>
    <row r="787" spans="4:4" x14ac:dyDescent="0.2">
      <c r="D787" s="164"/>
    </row>
    <row r="788" spans="4:4" x14ac:dyDescent="0.2">
      <c r="D788" s="164"/>
    </row>
    <row r="789" spans="4:4" x14ac:dyDescent="0.2">
      <c r="D789" s="164"/>
    </row>
    <row r="790" spans="4:4" x14ac:dyDescent="0.2">
      <c r="D790" s="164"/>
    </row>
    <row r="791" spans="4:4" x14ac:dyDescent="0.2">
      <c r="D791" s="164"/>
    </row>
    <row r="792" spans="4:4" x14ac:dyDescent="0.2">
      <c r="D792" s="164"/>
    </row>
    <row r="793" spans="4:4" x14ac:dyDescent="0.2">
      <c r="D793" s="164"/>
    </row>
    <row r="794" spans="4:4" x14ac:dyDescent="0.2">
      <c r="D794" s="164"/>
    </row>
    <row r="795" spans="4:4" x14ac:dyDescent="0.2">
      <c r="D795" s="164"/>
    </row>
    <row r="796" spans="4:4" x14ac:dyDescent="0.2">
      <c r="D796" s="164"/>
    </row>
    <row r="797" spans="4:4" x14ac:dyDescent="0.2">
      <c r="D797" s="164"/>
    </row>
    <row r="798" spans="4:4" x14ac:dyDescent="0.2">
      <c r="D798" s="164"/>
    </row>
    <row r="799" spans="4:4" x14ac:dyDescent="0.2">
      <c r="D799" s="164"/>
    </row>
    <row r="800" spans="4:4" x14ac:dyDescent="0.2">
      <c r="D800" s="164"/>
    </row>
    <row r="801" spans="4:4" x14ac:dyDescent="0.2">
      <c r="D801" s="164"/>
    </row>
    <row r="802" spans="4:4" x14ac:dyDescent="0.2">
      <c r="D802" s="164"/>
    </row>
    <row r="803" spans="4:4" x14ac:dyDescent="0.2">
      <c r="D803" s="164"/>
    </row>
    <row r="804" spans="4:4" x14ac:dyDescent="0.2">
      <c r="D804" s="164"/>
    </row>
    <row r="805" spans="4:4" x14ac:dyDescent="0.2">
      <c r="D805" s="164"/>
    </row>
    <row r="806" spans="4:4" x14ac:dyDescent="0.2">
      <c r="D806" s="164"/>
    </row>
    <row r="807" spans="4:4" x14ac:dyDescent="0.2">
      <c r="D807" s="164"/>
    </row>
    <row r="808" spans="4:4" x14ac:dyDescent="0.2">
      <c r="D808" s="164"/>
    </row>
    <row r="809" spans="4:4" x14ac:dyDescent="0.2">
      <c r="D809" s="164"/>
    </row>
    <row r="810" spans="4:4" x14ac:dyDescent="0.2">
      <c r="D810" s="164"/>
    </row>
    <row r="811" spans="4:4" x14ac:dyDescent="0.2">
      <c r="D811" s="164"/>
    </row>
    <row r="812" spans="4:4" x14ac:dyDescent="0.2">
      <c r="D812" s="164"/>
    </row>
    <row r="813" spans="4:4" x14ac:dyDescent="0.2">
      <c r="D813" s="164"/>
    </row>
    <row r="814" spans="4:4" x14ac:dyDescent="0.2">
      <c r="D814" s="164"/>
    </row>
    <row r="815" spans="4:4" x14ac:dyDescent="0.2">
      <c r="D815" s="164"/>
    </row>
    <row r="816" spans="4:4" x14ac:dyDescent="0.2">
      <c r="D816" s="164"/>
    </row>
    <row r="817" spans="4:4" x14ac:dyDescent="0.2">
      <c r="D817" s="164"/>
    </row>
    <row r="818" spans="4:4" x14ac:dyDescent="0.2">
      <c r="D818" s="164"/>
    </row>
    <row r="819" spans="4:4" x14ac:dyDescent="0.2">
      <c r="D819" s="164"/>
    </row>
    <row r="820" spans="4:4" x14ac:dyDescent="0.2">
      <c r="D820" s="164"/>
    </row>
    <row r="821" spans="4:4" x14ac:dyDescent="0.2">
      <c r="D821" s="164"/>
    </row>
    <row r="822" spans="4:4" x14ac:dyDescent="0.2">
      <c r="D822" s="164"/>
    </row>
    <row r="823" spans="4:4" x14ac:dyDescent="0.2">
      <c r="D823" s="164"/>
    </row>
    <row r="824" spans="4:4" x14ac:dyDescent="0.2">
      <c r="D824" s="164"/>
    </row>
    <row r="825" spans="4:4" x14ac:dyDescent="0.2">
      <c r="D825" s="164"/>
    </row>
    <row r="826" spans="4:4" x14ac:dyDescent="0.2">
      <c r="D826" s="164"/>
    </row>
    <row r="827" spans="4:4" x14ac:dyDescent="0.2">
      <c r="D827" s="164"/>
    </row>
    <row r="828" spans="4:4" x14ac:dyDescent="0.2">
      <c r="D828" s="164"/>
    </row>
    <row r="829" spans="4:4" x14ac:dyDescent="0.2">
      <c r="D829" s="164"/>
    </row>
    <row r="830" spans="4:4" x14ac:dyDescent="0.2">
      <c r="D830" s="164"/>
    </row>
    <row r="831" spans="4:4" x14ac:dyDescent="0.2">
      <c r="D831" s="164"/>
    </row>
    <row r="832" spans="4:4" x14ac:dyDescent="0.2">
      <c r="D832" s="164"/>
    </row>
    <row r="833" spans="4:4" x14ac:dyDescent="0.2">
      <c r="D833" s="164"/>
    </row>
    <row r="834" spans="4:4" x14ac:dyDescent="0.2">
      <c r="D834" s="164"/>
    </row>
    <row r="835" spans="4:4" x14ac:dyDescent="0.2">
      <c r="D835" s="164"/>
    </row>
    <row r="836" spans="4:4" x14ac:dyDescent="0.2">
      <c r="D836" s="164"/>
    </row>
    <row r="837" spans="4:4" x14ac:dyDescent="0.2">
      <c r="D837" s="164"/>
    </row>
    <row r="838" spans="4:4" x14ac:dyDescent="0.2">
      <c r="D838" s="164"/>
    </row>
    <row r="839" spans="4:4" x14ac:dyDescent="0.2">
      <c r="D839" s="164"/>
    </row>
    <row r="840" spans="4:4" x14ac:dyDescent="0.2">
      <c r="D840" s="164"/>
    </row>
    <row r="841" spans="4:4" x14ac:dyDescent="0.2">
      <c r="D841" s="164"/>
    </row>
    <row r="842" spans="4:4" x14ac:dyDescent="0.2">
      <c r="D842" s="164"/>
    </row>
    <row r="843" spans="4:4" x14ac:dyDescent="0.2">
      <c r="D843" s="164"/>
    </row>
    <row r="844" spans="4:4" x14ac:dyDescent="0.2">
      <c r="D844" s="164"/>
    </row>
    <row r="845" spans="4:4" x14ac:dyDescent="0.2">
      <c r="D845" s="164"/>
    </row>
    <row r="846" spans="4:4" x14ac:dyDescent="0.2">
      <c r="D846" s="164"/>
    </row>
    <row r="847" spans="4:4" x14ac:dyDescent="0.2">
      <c r="D847" s="164"/>
    </row>
    <row r="848" spans="4:4" x14ac:dyDescent="0.2">
      <c r="D848" s="164"/>
    </row>
    <row r="849" spans="4:4" x14ac:dyDescent="0.2">
      <c r="D849" s="164"/>
    </row>
    <row r="850" spans="4:4" x14ac:dyDescent="0.2">
      <c r="D850" s="164"/>
    </row>
    <row r="851" spans="4:4" x14ac:dyDescent="0.2">
      <c r="D851" s="164"/>
    </row>
    <row r="852" spans="4:4" x14ac:dyDescent="0.2">
      <c r="D852" s="164"/>
    </row>
    <row r="853" spans="4:4" x14ac:dyDescent="0.2">
      <c r="D853" s="164"/>
    </row>
    <row r="854" spans="4:4" x14ac:dyDescent="0.2">
      <c r="D854" s="164"/>
    </row>
    <row r="855" spans="4:4" x14ac:dyDescent="0.2">
      <c r="D855" s="164"/>
    </row>
    <row r="856" spans="4:4" x14ac:dyDescent="0.2">
      <c r="D856" s="164"/>
    </row>
    <row r="857" spans="4:4" x14ac:dyDescent="0.2">
      <c r="D857" s="164"/>
    </row>
    <row r="858" spans="4:4" x14ac:dyDescent="0.2">
      <c r="D858" s="164"/>
    </row>
    <row r="859" spans="4:4" x14ac:dyDescent="0.2">
      <c r="D859" s="164"/>
    </row>
    <row r="860" spans="4:4" x14ac:dyDescent="0.2">
      <c r="D860" s="164"/>
    </row>
    <row r="861" spans="4:4" x14ac:dyDescent="0.2">
      <c r="D861" s="164"/>
    </row>
    <row r="862" spans="4:4" x14ac:dyDescent="0.2">
      <c r="D862" s="164"/>
    </row>
    <row r="863" spans="4:4" x14ac:dyDescent="0.2">
      <c r="D863" s="164"/>
    </row>
    <row r="864" spans="4:4" x14ac:dyDescent="0.2">
      <c r="D864" s="164"/>
    </row>
    <row r="865" spans="4:4" x14ac:dyDescent="0.2">
      <c r="D865" s="164"/>
    </row>
    <row r="866" spans="4:4" x14ac:dyDescent="0.2">
      <c r="D866" s="164"/>
    </row>
    <row r="867" spans="4:4" x14ac:dyDescent="0.2">
      <c r="D867" s="164"/>
    </row>
    <row r="868" spans="4:4" x14ac:dyDescent="0.2">
      <c r="D868" s="164"/>
    </row>
    <row r="869" spans="4:4" x14ac:dyDescent="0.2">
      <c r="D869" s="164"/>
    </row>
    <row r="870" spans="4:4" x14ac:dyDescent="0.2">
      <c r="D870" s="164"/>
    </row>
    <row r="871" spans="4:4" x14ac:dyDescent="0.2">
      <c r="D871" s="164"/>
    </row>
    <row r="872" spans="4:4" x14ac:dyDescent="0.2">
      <c r="D872" s="164"/>
    </row>
    <row r="873" spans="4:4" x14ac:dyDescent="0.2">
      <c r="D873" s="164"/>
    </row>
    <row r="874" spans="4:4" x14ac:dyDescent="0.2">
      <c r="D874" s="164"/>
    </row>
    <row r="875" spans="4:4" x14ac:dyDescent="0.2">
      <c r="D875" s="164"/>
    </row>
    <row r="876" spans="4:4" x14ac:dyDescent="0.2">
      <c r="D876" s="164"/>
    </row>
    <row r="877" spans="4:4" x14ac:dyDescent="0.2">
      <c r="D877" s="164"/>
    </row>
    <row r="878" spans="4:4" x14ac:dyDescent="0.2">
      <c r="D878" s="164"/>
    </row>
    <row r="879" spans="4:4" x14ac:dyDescent="0.2">
      <c r="D879" s="164"/>
    </row>
    <row r="880" spans="4:4" x14ac:dyDescent="0.2">
      <c r="D880" s="164"/>
    </row>
    <row r="881" spans="4:4" x14ac:dyDescent="0.2">
      <c r="D881" s="164"/>
    </row>
    <row r="882" spans="4:4" x14ac:dyDescent="0.2">
      <c r="D882" s="164"/>
    </row>
    <row r="883" spans="4:4" x14ac:dyDescent="0.2">
      <c r="D883" s="164"/>
    </row>
    <row r="884" spans="4:4" x14ac:dyDescent="0.2">
      <c r="D884" s="164"/>
    </row>
    <row r="885" spans="4:4" x14ac:dyDescent="0.2">
      <c r="D885" s="164"/>
    </row>
    <row r="886" spans="4:4" x14ac:dyDescent="0.2">
      <c r="D886" s="164"/>
    </row>
    <row r="887" spans="4:4" x14ac:dyDescent="0.2">
      <c r="D887" s="164"/>
    </row>
    <row r="888" spans="4:4" x14ac:dyDescent="0.2">
      <c r="D888" s="164"/>
    </row>
    <row r="889" spans="4:4" x14ac:dyDescent="0.2">
      <c r="D889" s="164"/>
    </row>
    <row r="890" spans="4:4" x14ac:dyDescent="0.2">
      <c r="D890" s="164"/>
    </row>
    <row r="891" spans="4:4" x14ac:dyDescent="0.2">
      <c r="D891" s="164"/>
    </row>
    <row r="892" spans="4:4" x14ac:dyDescent="0.2">
      <c r="D892" s="164"/>
    </row>
    <row r="893" spans="4:4" x14ac:dyDescent="0.2">
      <c r="D893" s="164"/>
    </row>
    <row r="894" spans="4:4" x14ac:dyDescent="0.2">
      <c r="D894" s="164"/>
    </row>
    <row r="895" spans="4:4" x14ac:dyDescent="0.2">
      <c r="D895" s="164"/>
    </row>
    <row r="896" spans="4:4" x14ac:dyDescent="0.2">
      <c r="D896" s="164"/>
    </row>
    <row r="897" spans="4:4" x14ac:dyDescent="0.2">
      <c r="D897" s="164"/>
    </row>
    <row r="898" spans="4:4" x14ac:dyDescent="0.2">
      <c r="D898" s="164"/>
    </row>
    <row r="899" spans="4:4" x14ac:dyDescent="0.2">
      <c r="D899" s="164"/>
    </row>
    <row r="900" spans="4:4" x14ac:dyDescent="0.2">
      <c r="D900" s="164"/>
    </row>
    <row r="901" spans="4:4" x14ac:dyDescent="0.2">
      <c r="D901" s="164"/>
    </row>
    <row r="902" spans="4:4" x14ac:dyDescent="0.2">
      <c r="D902" s="164"/>
    </row>
    <row r="903" spans="4:4" x14ac:dyDescent="0.2">
      <c r="D903" s="164"/>
    </row>
    <row r="904" spans="4:4" x14ac:dyDescent="0.2">
      <c r="D904" s="164"/>
    </row>
    <row r="905" spans="4:4" x14ac:dyDescent="0.2">
      <c r="D905" s="164"/>
    </row>
    <row r="906" spans="4:4" x14ac:dyDescent="0.2">
      <c r="D906" s="164"/>
    </row>
    <row r="907" spans="4:4" x14ac:dyDescent="0.2">
      <c r="D907" s="164"/>
    </row>
    <row r="908" spans="4:4" x14ac:dyDescent="0.2">
      <c r="D908" s="164"/>
    </row>
    <row r="909" spans="4:4" x14ac:dyDescent="0.2">
      <c r="D909" s="164"/>
    </row>
    <row r="910" spans="4:4" x14ac:dyDescent="0.2">
      <c r="D910" s="164"/>
    </row>
    <row r="911" spans="4:4" x14ac:dyDescent="0.2">
      <c r="D911" s="164"/>
    </row>
    <row r="912" spans="4:4" x14ac:dyDescent="0.2">
      <c r="D912" s="164"/>
    </row>
    <row r="913" spans="4:4" x14ac:dyDescent="0.2">
      <c r="D913" s="164"/>
    </row>
    <row r="914" spans="4:4" x14ac:dyDescent="0.2">
      <c r="D914" s="164"/>
    </row>
    <row r="915" spans="4:4" x14ac:dyDescent="0.2">
      <c r="D915" s="164"/>
    </row>
    <row r="916" spans="4:4" x14ac:dyDescent="0.2">
      <c r="D916" s="164"/>
    </row>
    <row r="917" spans="4:4" x14ac:dyDescent="0.2">
      <c r="D917" s="164"/>
    </row>
    <row r="918" spans="4:4" x14ac:dyDescent="0.2">
      <c r="D918" s="164"/>
    </row>
    <row r="919" spans="4:4" x14ac:dyDescent="0.2">
      <c r="D919" s="164"/>
    </row>
    <row r="920" spans="4:4" x14ac:dyDescent="0.2">
      <c r="D920" s="164"/>
    </row>
    <row r="921" spans="4:4" x14ac:dyDescent="0.2">
      <c r="D921" s="164"/>
    </row>
    <row r="922" spans="4:4" x14ac:dyDescent="0.2">
      <c r="D922" s="164"/>
    </row>
    <row r="923" spans="4:4" x14ac:dyDescent="0.2">
      <c r="D923" s="164"/>
    </row>
    <row r="924" spans="4:4" x14ac:dyDescent="0.2">
      <c r="D924" s="164"/>
    </row>
    <row r="925" spans="4:4" x14ac:dyDescent="0.2">
      <c r="D925" s="164"/>
    </row>
    <row r="926" spans="4:4" x14ac:dyDescent="0.2">
      <c r="D926" s="164"/>
    </row>
    <row r="927" spans="4:4" x14ac:dyDescent="0.2">
      <c r="D927" s="164"/>
    </row>
    <row r="928" spans="4:4" x14ac:dyDescent="0.2">
      <c r="D928" s="164"/>
    </row>
    <row r="929" spans="4:4" x14ac:dyDescent="0.2">
      <c r="D929" s="164"/>
    </row>
    <row r="930" spans="4:4" x14ac:dyDescent="0.2">
      <c r="D930" s="164"/>
    </row>
    <row r="931" spans="4:4" x14ac:dyDescent="0.2">
      <c r="D931" s="164"/>
    </row>
    <row r="932" spans="4:4" x14ac:dyDescent="0.2">
      <c r="D932" s="164"/>
    </row>
    <row r="933" spans="4:4" x14ac:dyDescent="0.2">
      <c r="D933" s="164"/>
    </row>
    <row r="934" spans="4:4" x14ac:dyDescent="0.2">
      <c r="D934" s="164"/>
    </row>
    <row r="935" spans="4:4" x14ac:dyDescent="0.2">
      <c r="D935" s="164"/>
    </row>
    <row r="936" spans="4:4" x14ac:dyDescent="0.2">
      <c r="D936" s="164"/>
    </row>
    <row r="937" spans="4:4" x14ac:dyDescent="0.2">
      <c r="D937" s="164"/>
    </row>
    <row r="938" spans="4:4" x14ac:dyDescent="0.2">
      <c r="D938" s="164"/>
    </row>
    <row r="939" spans="4:4" x14ac:dyDescent="0.2">
      <c r="D939" s="164"/>
    </row>
    <row r="940" spans="4:4" x14ac:dyDescent="0.2">
      <c r="D940" s="164"/>
    </row>
    <row r="941" spans="4:4" x14ac:dyDescent="0.2">
      <c r="D941" s="164"/>
    </row>
    <row r="942" spans="4:4" x14ac:dyDescent="0.2">
      <c r="D942" s="164"/>
    </row>
    <row r="943" spans="4:4" x14ac:dyDescent="0.2">
      <c r="D943" s="164"/>
    </row>
    <row r="944" spans="4:4" x14ac:dyDescent="0.2">
      <c r="D944" s="164"/>
    </row>
    <row r="945" spans="4:4" x14ac:dyDescent="0.2">
      <c r="D945" s="164"/>
    </row>
    <row r="946" spans="4:4" x14ac:dyDescent="0.2">
      <c r="D946" s="164"/>
    </row>
    <row r="947" spans="4:4" x14ac:dyDescent="0.2">
      <c r="D947" s="164"/>
    </row>
    <row r="948" spans="4:4" x14ac:dyDescent="0.2">
      <c r="D948" s="164"/>
    </row>
    <row r="949" spans="4:4" x14ac:dyDescent="0.2">
      <c r="D949" s="164"/>
    </row>
    <row r="950" spans="4:4" x14ac:dyDescent="0.2">
      <c r="D950" s="164"/>
    </row>
    <row r="951" spans="4:4" x14ac:dyDescent="0.2">
      <c r="D951" s="164"/>
    </row>
    <row r="952" spans="4:4" x14ac:dyDescent="0.2">
      <c r="D952" s="164"/>
    </row>
    <row r="953" spans="4:4" x14ac:dyDescent="0.2">
      <c r="D953" s="164"/>
    </row>
    <row r="954" spans="4:4" x14ac:dyDescent="0.2">
      <c r="D954" s="164"/>
    </row>
    <row r="955" spans="4:4" x14ac:dyDescent="0.2">
      <c r="D955" s="164"/>
    </row>
    <row r="956" spans="4:4" x14ac:dyDescent="0.2">
      <c r="D956" s="164"/>
    </row>
    <row r="957" spans="4:4" x14ac:dyDescent="0.2">
      <c r="D957" s="164"/>
    </row>
    <row r="958" spans="4:4" x14ac:dyDescent="0.2">
      <c r="D958" s="164"/>
    </row>
    <row r="959" spans="4:4" x14ac:dyDescent="0.2">
      <c r="D959" s="164"/>
    </row>
    <row r="960" spans="4:4" x14ac:dyDescent="0.2">
      <c r="D960" s="164"/>
    </row>
    <row r="961" spans="4:4" x14ac:dyDescent="0.2">
      <c r="D961" s="164"/>
    </row>
    <row r="962" spans="4:4" x14ac:dyDescent="0.2">
      <c r="D962" s="164"/>
    </row>
    <row r="963" spans="4:4" x14ac:dyDescent="0.2">
      <c r="D963" s="164"/>
    </row>
    <row r="964" spans="4:4" x14ac:dyDescent="0.2">
      <c r="D964" s="164"/>
    </row>
    <row r="965" spans="4:4" x14ac:dyDescent="0.2">
      <c r="D965" s="164"/>
    </row>
    <row r="966" spans="4:4" x14ac:dyDescent="0.2">
      <c r="D966" s="164"/>
    </row>
    <row r="967" spans="4:4" x14ac:dyDescent="0.2">
      <c r="D967" s="164"/>
    </row>
    <row r="968" spans="4:4" x14ac:dyDescent="0.2">
      <c r="D968" s="164"/>
    </row>
    <row r="969" spans="4:4" x14ac:dyDescent="0.2">
      <c r="D969" s="164"/>
    </row>
    <row r="970" spans="4:4" x14ac:dyDescent="0.2">
      <c r="D970" s="164"/>
    </row>
    <row r="971" spans="4:4" x14ac:dyDescent="0.2">
      <c r="D971" s="164"/>
    </row>
    <row r="972" spans="4:4" x14ac:dyDescent="0.2">
      <c r="D972" s="164"/>
    </row>
    <row r="973" spans="4:4" x14ac:dyDescent="0.2">
      <c r="D973" s="164"/>
    </row>
    <row r="974" spans="4:4" x14ac:dyDescent="0.2">
      <c r="D974" s="164"/>
    </row>
    <row r="975" spans="4:4" x14ac:dyDescent="0.2">
      <c r="D975" s="164"/>
    </row>
    <row r="976" spans="4:4" x14ac:dyDescent="0.2">
      <c r="D976" s="164"/>
    </row>
    <row r="977" spans="4:4" x14ac:dyDescent="0.2">
      <c r="D977" s="164"/>
    </row>
    <row r="978" spans="4:4" x14ac:dyDescent="0.2">
      <c r="D978" s="164"/>
    </row>
    <row r="979" spans="4:4" x14ac:dyDescent="0.2">
      <c r="D979" s="164"/>
    </row>
    <row r="980" spans="4:4" x14ac:dyDescent="0.2">
      <c r="D980" s="164"/>
    </row>
    <row r="981" spans="4:4" x14ac:dyDescent="0.2">
      <c r="D981" s="164"/>
    </row>
    <row r="982" spans="4:4" x14ac:dyDescent="0.2">
      <c r="D982" s="164"/>
    </row>
    <row r="983" spans="4:4" x14ac:dyDescent="0.2">
      <c r="D983" s="164"/>
    </row>
    <row r="984" spans="4:4" x14ac:dyDescent="0.2">
      <c r="D984" s="164"/>
    </row>
    <row r="985" spans="4:4" x14ac:dyDescent="0.2">
      <c r="D985" s="164"/>
    </row>
    <row r="986" spans="4:4" x14ac:dyDescent="0.2">
      <c r="D986" s="164"/>
    </row>
    <row r="987" spans="4:4" x14ac:dyDescent="0.2">
      <c r="D987" s="164"/>
    </row>
    <row r="988" spans="4:4" x14ac:dyDescent="0.2">
      <c r="D988" s="164"/>
    </row>
    <row r="989" spans="4:4" x14ac:dyDescent="0.2">
      <c r="D989" s="164"/>
    </row>
    <row r="990" spans="4:4" x14ac:dyDescent="0.2">
      <c r="D990" s="164"/>
    </row>
    <row r="991" spans="4:4" x14ac:dyDescent="0.2">
      <c r="D991" s="164"/>
    </row>
    <row r="992" spans="4:4" x14ac:dyDescent="0.2">
      <c r="D992" s="164"/>
    </row>
    <row r="993" spans="4:4" x14ac:dyDescent="0.2">
      <c r="D993" s="164"/>
    </row>
    <row r="994" spans="4:4" x14ac:dyDescent="0.2">
      <c r="D994" s="164"/>
    </row>
    <row r="995" spans="4:4" x14ac:dyDescent="0.2">
      <c r="D995" s="164"/>
    </row>
    <row r="996" spans="4:4" x14ac:dyDescent="0.2">
      <c r="D996" s="164"/>
    </row>
    <row r="997" spans="4:4" x14ac:dyDescent="0.2">
      <c r="D997" s="164"/>
    </row>
    <row r="998" spans="4:4" x14ac:dyDescent="0.2">
      <c r="D998" s="164"/>
    </row>
    <row r="999" spans="4:4" x14ac:dyDescent="0.2">
      <c r="D999" s="164"/>
    </row>
    <row r="1000" spans="4:4" x14ac:dyDescent="0.2">
      <c r="D1000" s="164"/>
    </row>
    <row r="1001" spans="4:4" x14ac:dyDescent="0.2">
      <c r="D1001" s="164"/>
    </row>
    <row r="1002" spans="4:4" x14ac:dyDescent="0.2">
      <c r="D1002" s="164"/>
    </row>
    <row r="1003" spans="4:4" x14ac:dyDescent="0.2">
      <c r="D1003" s="164"/>
    </row>
    <row r="1004" spans="4:4" x14ac:dyDescent="0.2">
      <c r="D1004" s="164"/>
    </row>
    <row r="1005" spans="4:4" x14ac:dyDescent="0.2">
      <c r="D1005" s="164"/>
    </row>
    <row r="1006" spans="4:4" x14ac:dyDescent="0.2">
      <c r="D1006" s="164"/>
    </row>
    <row r="1007" spans="4:4" x14ac:dyDescent="0.2">
      <c r="D1007" s="164"/>
    </row>
    <row r="1008" spans="4:4" x14ac:dyDescent="0.2">
      <c r="D1008" s="164"/>
    </row>
    <row r="1009" spans="4:4" x14ac:dyDescent="0.2">
      <c r="D1009" s="164"/>
    </row>
    <row r="1010" spans="4:4" x14ac:dyDescent="0.2">
      <c r="D1010" s="164"/>
    </row>
    <row r="1011" spans="4:4" x14ac:dyDescent="0.2">
      <c r="D1011" s="164"/>
    </row>
    <row r="1012" spans="4:4" x14ac:dyDescent="0.2">
      <c r="D1012" s="164"/>
    </row>
    <row r="1013" spans="4:4" x14ac:dyDescent="0.2">
      <c r="D1013" s="164"/>
    </row>
    <row r="1014" spans="4:4" x14ac:dyDescent="0.2">
      <c r="D1014" s="164"/>
    </row>
    <row r="1015" spans="4:4" x14ac:dyDescent="0.2">
      <c r="D1015" s="164"/>
    </row>
    <row r="1016" spans="4:4" x14ac:dyDescent="0.2">
      <c r="D1016" s="164"/>
    </row>
    <row r="1017" spans="4:4" x14ac:dyDescent="0.2">
      <c r="D1017" s="164"/>
    </row>
    <row r="1018" spans="4:4" x14ac:dyDescent="0.2">
      <c r="D1018" s="164"/>
    </row>
    <row r="1019" spans="4:4" x14ac:dyDescent="0.2">
      <c r="D1019" s="164"/>
    </row>
    <row r="1020" spans="4:4" x14ac:dyDescent="0.2">
      <c r="D1020" s="164"/>
    </row>
    <row r="1021" spans="4:4" x14ac:dyDescent="0.2">
      <c r="D1021" s="164"/>
    </row>
    <row r="1022" spans="4:4" x14ac:dyDescent="0.2">
      <c r="D1022" s="164"/>
    </row>
    <row r="1023" spans="4:4" x14ac:dyDescent="0.2">
      <c r="D1023" s="164"/>
    </row>
    <row r="1024" spans="4:4" x14ac:dyDescent="0.2">
      <c r="D1024" s="164"/>
    </row>
    <row r="1025" spans="4:4" x14ac:dyDescent="0.2">
      <c r="D1025" s="164"/>
    </row>
    <row r="1026" spans="4:4" x14ac:dyDescent="0.2">
      <c r="D1026" s="164"/>
    </row>
    <row r="1027" spans="4:4" x14ac:dyDescent="0.2">
      <c r="D1027" s="164"/>
    </row>
    <row r="1028" spans="4:4" x14ac:dyDescent="0.2">
      <c r="D1028" s="164"/>
    </row>
    <row r="1029" spans="4:4" x14ac:dyDescent="0.2">
      <c r="D1029" s="164"/>
    </row>
    <row r="1030" spans="4:4" x14ac:dyDescent="0.2">
      <c r="D1030" s="164"/>
    </row>
    <row r="1031" spans="4:4" x14ac:dyDescent="0.2">
      <c r="D1031" s="164"/>
    </row>
    <row r="1032" spans="4:4" x14ac:dyDescent="0.2">
      <c r="D1032" s="164"/>
    </row>
    <row r="1033" spans="4:4" x14ac:dyDescent="0.2">
      <c r="D1033" s="164"/>
    </row>
    <row r="1034" spans="4:4" x14ac:dyDescent="0.2">
      <c r="D1034" s="164"/>
    </row>
    <row r="1035" spans="4:4" x14ac:dyDescent="0.2">
      <c r="D1035" s="164"/>
    </row>
    <row r="1036" spans="4:4" x14ac:dyDescent="0.2">
      <c r="D1036" s="164"/>
    </row>
    <row r="1037" spans="4:4" x14ac:dyDescent="0.2">
      <c r="D1037" s="164"/>
    </row>
    <row r="1038" spans="4:4" x14ac:dyDescent="0.2">
      <c r="D1038" s="164"/>
    </row>
    <row r="1039" spans="4:4" x14ac:dyDescent="0.2">
      <c r="D1039" s="164"/>
    </row>
    <row r="1040" spans="4:4" x14ac:dyDescent="0.2">
      <c r="D1040" s="164"/>
    </row>
    <row r="1041" spans="4:4" x14ac:dyDescent="0.2">
      <c r="D1041" s="164"/>
    </row>
    <row r="1042" spans="4:4" x14ac:dyDescent="0.2">
      <c r="D1042" s="164"/>
    </row>
    <row r="1043" spans="4:4" x14ac:dyDescent="0.2">
      <c r="D1043" s="164"/>
    </row>
    <row r="1044" spans="4:4" x14ac:dyDescent="0.2">
      <c r="D1044" s="164"/>
    </row>
    <row r="1045" spans="4:4" x14ac:dyDescent="0.2">
      <c r="D1045" s="164"/>
    </row>
    <row r="1046" spans="4:4" x14ac:dyDescent="0.2">
      <c r="D1046" s="164"/>
    </row>
    <row r="1047" spans="4:4" x14ac:dyDescent="0.2">
      <c r="D1047" s="164"/>
    </row>
    <row r="1048" spans="4:4" x14ac:dyDescent="0.2">
      <c r="D1048" s="164"/>
    </row>
    <row r="1049" spans="4:4" x14ac:dyDescent="0.2">
      <c r="D1049" s="164"/>
    </row>
    <row r="1050" spans="4:4" x14ac:dyDescent="0.2">
      <c r="D1050" s="164"/>
    </row>
    <row r="1051" spans="4:4" x14ac:dyDescent="0.2">
      <c r="D1051" s="164"/>
    </row>
    <row r="1052" spans="4:4" x14ac:dyDescent="0.2">
      <c r="D1052" s="164"/>
    </row>
    <row r="1053" spans="4:4" x14ac:dyDescent="0.2">
      <c r="D1053" s="164"/>
    </row>
    <row r="1054" spans="4:4" x14ac:dyDescent="0.2">
      <c r="D1054" s="164"/>
    </row>
    <row r="1055" spans="4:4" x14ac:dyDescent="0.2">
      <c r="D1055" s="164"/>
    </row>
    <row r="1056" spans="4:4" x14ac:dyDescent="0.2">
      <c r="D1056" s="164"/>
    </row>
    <row r="1057" spans="4:4" x14ac:dyDescent="0.2">
      <c r="D1057" s="164"/>
    </row>
    <row r="1058" spans="4:4" x14ac:dyDescent="0.2">
      <c r="D1058" s="164"/>
    </row>
    <row r="1059" spans="4:4" x14ac:dyDescent="0.2">
      <c r="D1059" s="164"/>
    </row>
    <row r="1060" spans="4:4" x14ac:dyDescent="0.2">
      <c r="D1060" s="164"/>
    </row>
    <row r="1061" spans="4:4" x14ac:dyDescent="0.2">
      <c r="D1061" s="164"/>
    </row>
    <row r="1062" spans="4:4" x14ac:dyDescent="0.2">
      <c r="D1062" s="164"/>
    </row>
    <row r="1063" spans="4:4" x14ac:dyDescent="0.2">
      <c r="D1063" s="164"/>
    </row>
    <row r="1064" spans="4:4" x14ac:dyDescent="0.2">
      <c r="D1064" s="164"/>
    </row>
    <row r="1065" spans="4:4" x14ac:dyDescent="0.2">
      <c r="D1065" s="164"/>
    </row>
    <row r="1066" spans="4:4" x14ac:dyDescent="0.2">
      <c r="D1066" s="164"/>
    </row>
    <row r="1067" spans="4:4" x14ac:dyDescent="0.2">
      <c r="D1067" s="164"/>
    </row>
    <row r="1068" spans="4:4" x14ac:dyDescent="0.2">
      <c r="D1068" s="164"/>
    </row>
    <row r="1069" spans="4:4" x14ac:dyDescent="0.2">
      <c r="D1069" s="164"/>
    </row>
    <row r="1070" spans="4:4" x14ac:dyDescent="0.2">
      <c r="D1070" s="164"/>
    </row>
    <row r="1071" spans="4:4" x14ac:dyDescent="0.2">
      <c r="D1071" s="164"/>
    </row>
    <row r="1072" spans="4:4" x14ac:dyDescent="0.2">
      <c r="D1072" s="164"/>
    </row>
    <row r="1073" spans="4:4" x14ac:dyDescent="0.2">
      <c r="D1073" s="164"/>
    </row>
    <row r="1074" spans="4:4" x14ac:dyDescent="0.2">
      <c r="D1074" s="164"/>
    </row>
    <row r="1075" spans="4:4" x14ac:dyDescent="0.2">
      <c r="D1075" s="164"/>
    </row>
    <row r="1076" spans="4:4" x14ac:dyDescent="0.2">
      <c r="D1076" s="164"/>
    </row>
    <row r="1077" spans="4:4" x14ac:dyDescent="0.2">
      <c r="D1077" s="164"/>
    </row>
    <row r="1078" spans="4:4" x14ac:dyDescent="0.2">
      <c r="D1078" s="164"/>
    </row>
    <row r="1079" spans="4:4" x14ac:dyDescent="0.2">
      <c r="D1079" s="164"/>
    </row>
    <row r="1080" spans="4:4" x14ac:dyDescent="0.2">
      <c r="D1080" s="164"/>
    </row>
    <row r="1081" spans="4:4" x14ac:dyDescent="0.2">
      <c r="D1081" s="164"/>
    </row>
    <row r="1082" spans="4:4" x14ac:dyDescent="0.2">
      <c r="D1082" s="164"/>
    </row>
    <row r="1083" spans="4:4" x14ac:dyDescent="0.2">
      <c r="D1083" s="164"/>
    </row>
    <row r="1084" spans="4:4" x14ac:dyDescent="0.2">
      <c r="D1084" s="164"/>
    </row>
    <row r="1085" spans="4:4" x14ac:dyDescent="0.2">
      <c r="D1085" s="164"/>
    </row>
    <row r="1086" spans="4:4" x14ac:dyDescent="0.2">
      <c r="D1086" s="164"/>
    </row>
    <row r="1087" spans="4:4" x14ac:dyDescent="0.2">
      <c r="D1087" s="164"/>
    </row>
    <row r="1088" spans="4:4" x14ac:dyDescent="0.2">
      <c r="D1088" s="164"/>
    </row>
    <row r="1089" spans="4:4" x14ac:dyDescent="0.2">
      <c r="D1089" s="164"/>
    </row>
    <row r="1090" spans="4:4" x14ac:dyDescent="0.2">
      <c r="D1090" s="164"/>
    </row>
    <row r="1091" spans="4:4" x14ac:dyDescent="0.2">
      <c r="D1091" s="164"/>
    </row>
    <row r="1092" spans="4:4" x14ac:dyDescent="0.2">
      <c r="D1092" s="164"/>
    </row>
    <row r="1093" spans="4:4" x14ac:dyDescent="0.2">
      <c r="D1093" s="164"/>
    </row>
    <row r="1094" spans="4:4" x14ac:dyDescent="0.2">
      <c r="D1094" s="164"/>
    </row>
    <row r="1095" spans="4:4" x14ac:dyDescent="0.2">
      <c r="D1095" s="164"/>
    </row>
    <row r="1096" spans="4:4" x14ac:dyDescent="0.2">
      <c r="D1096" s="164"/>
    </row>
    <row r="1097" spans="4:4" x14ac:dyDescent="0.2">
      <c r="D1097" s="164"/>
    </row>
    <row r="1098" spans="4:4" x14ac:dyDescent="0.2">
      <c r="D1098" s="164"/>
    </row>
    <row r="1099" spans="4:4" x14ac:dyDescent="0.2">
      <c r="D1099" s="164"/>
    </row>
    <row r="1100" spans="4:4" x14ac:dyDescent="0.2">
      <c r="D1100" s="164"/>
    </row>
    <row r="1101" spans="4:4" x14ac:dyDescent="0.2">
      <c r="D1101" s="164"/>
    </row>
    <row r="1102" spans="4:4" x14ac:dyDescent="0.2">
      <c r="D1102" s="164"/>
    </row>
    <row r="1103" spans="4:4" x14ac:dyDescent="0.2">
      <c r="D1103" s="164"/>
    </row>
    <row r="1104" spans="4:4" x14ac:dyDescent="0.2">
      <c r="D1104" s="164"/>
    </row>
    <row r="1105" spans="4:4" x14ac:dyDescent="0.2">
      <c r="D1105" s="164"/>
    </row>
    <row r="1106" spans="4:4" x14ac:dyDescent="0.2">
      <c r="D1106" s="164"/>
    </row>
    <row r="1107" spans="4:4" x14ac:dyDescent="0.2">
      <c r="D1107" s="164"/>
    </row>
    <row r="1108" spans="4:4" x14ac:dyDescent="0.2">
      <c r="D1108" s="164"/>
    </row>
    <row r="1109" spans="4:4" x14ac:dyDescent="0.2">
      <c r="D1109" s="164"/>
    </row>
    <row r="1110" spans="4:4" x14ac:dyDescent="0.2">
      <c r="D1110" s="164"/>
    </row>
    <row r="1111" spans="4:4" x14ac:dyDescent="0.2">
      <c r="D1111" s="164"/>
    </row>
    <row r="1112" spans="4:4" x14ac:dyDescent="0.2">
      <c r="D1112" s="164"/>
    </row>
    <row r="1113" spans="4:4" x14ac:dyDescent="0.2">
      <c r="D1113" s="164"/>
    </row>
    <row r="1114" spans="4:4" x14ac:dyDescent="0.2">
      <c r="D1114" s="164"/>
    </row>
    <row r="1115" spans="4:4" x14ac:dyDescent="0.2">
      <c r="D1115" s="164"/>
    </row>
    <row r="1116" spans="4:4" x14ac:dyDescent="0.2">
      <c r="D1116" s="164"/>
    </row>
    <row r="1117" spans="4:4" x14ac:dyDescent="0.2">
      <c r="D1117" s="164"/>
    </row>
    <row r="1118" spans="4:4" x14ac:dyDescent="0.2">
      <c r="D1118" s="164"/>
    </row>
    <row r="1119" spans="4:4" x14ac:dyDescent="0.2">
      <c r="D1119" s="164"/>
    </row>
    <row r="1120" spans="4:4" x14ac:dyDescent="0.2">
      <c r="D1120" s="164"/>
    </row>
    <row r="1121" spans="4:4" x14ac:dyDescent="0.2">
      <c r="D1121" s="164"/>
    </row>
    <row r="1122" spans="4:4" x14ac:dyDescent="0.2">
      <c r="D1122" s="164"/>
    </row>
    <row r="1123" spans="4:4" x14ac:dyDescent="0.2">
      <c r="D1123" s="164"/>
    </row>
    <row r="1124" spans="4:4" x14ac:dyDescent="0.2">
      <c r="D1124" s="164"/>
    </row>
    <row r="1125" spans="4:4" x14ac:dyDescent="0.2">
      <c r="D1125" s="164"/>
    </row>
    <row r="1126" spans="4:4" x14ac:dyDescent="0.2">
      <c r="D1126" s="164"/>
    </row>
    <row r="1127" spans="4:4" x14ac:dyDescent="0.2">
      <c r="D1127" s="164"/>
    </row>
    <row r="1128" spans="4:4" x14ac:dyDescent="0.2">
      <c r="D1128" s="164"/>
    </row>
    <row r="1129" spans="4:4" x14ac:dyDescent="0.2">
      <c r="D1129" s="164"/>
    </row>
    <row r="1130" spans="4:4" x14ac:dyDescent="0.2">
      <c r="D1130" s="164"/>
    </row>
    <row r="1131" spans="4:4" x14ac:dyDescent="0.2">
      <c r="D1131" s="164"/>
    </row>
    <row r="1132" spans="4:4" x14ac:dyDescent="0.2">
      <c r="D1132" s="164"/>
    </row>
    <row r="1133" spans="4:4" x14ac:dyDescent="0.2">
      <c r="D1133" s="164"/>
    </row>
    <row r="1134" spans="4:4" x14ac:dyDescent="0.2">
      <c r="D1134" s="164"/>
    </row>
    <row r="1135" spans="4:4" x14ac:dyDescent="0.2">
      <c r="D1135" s="164"/>
    </row>
    <row r="1136" spans="4:4" x14ac:dyDescent="0.2">
      <c r="D1136" s="164"/>
    </row>
    <row r="1137" spans="4:4" x14ac:dyDescent="0.2">
      <c r="D1137" s="164"/>
    </row>
    <row r="1138" spans="4:4" x14ac:dyDescent="0.2">
      <c r="D1138" s="164"/>
    </row>
    <row r="1139" spans="4:4" x14ac:dyDescent="0.2">
      <c r="D1139" s="164"/>
    </row>
    <row r="1140" spans="4:4" x14ac:dyDescent="0.2">
      <c r="D1140" s="164"/>
    </row>
    <row r="1141" spans="4:4" x14ac:dyDescent="0.2">
      <c r="D1141" s="164"/>
    </row>
    <row r="1142" spans="4:4" x14ac:dyDescent="0.2">
      <c r="D1142" s="164"/>
    </row>
    <row r="1143" spans="4:4" x14ac:dyDescent="0.2">
      <c r="D1143" s="164"/>
    </row>
    <row r="1144" spans="4:4" x14ac:dyDescent="0.2">
      <c r="D1144" s="164"/>
    </row>
    <row r="1145" spans="4:4" x14ac:dyDescent="0.2">
      <c r="D1145" s="164"/>
    </row>
    <row r="1146" spans="4:4" x14ac:dyDescent="0.2">
      <c r="D1146" s="164"/>
    </row>
    <row r="1147" spans="4:4" x14ac:dyDescent="0.2">
      <c r="D1147" s="164"/>
    </row>
    <row r="1148" spans="4:4" x14ac:dyDescent="0.2">
      <c r="D1148" s="164"/>
    </row>
    <row r="1149" spans="4:4" x14ac:dyDescent="0.2">
      <c r="D1149" s="164"/>
    </row>
    <row r="1150" spans="4:4" x14ac:dyDescent="0.2">
      <c r="D1150" s="164"/>
    </row>
    <row r="1151" spans="4:4" x14ac:dyDescent="0.2">
      <c r="D1151" s="164"/>
    </row>
    <row r="1152" spans="4:4" x14ac:dyDescent="0.2">
      <c r="D1152" s="164"/>
    </row>
    <row r="1153" spans="4:4" x14ac:dyDescent="0.2">
      <c r="D1153" s="164"/>
    </row>
    <row r="1154" spans="4:4" x14ac:dyDescent="0.2">
      <c r="D1154" s="164"/>
    </row>
    <row r="1155" spans="4:4" x14ac:dyDescent="0.2">
      <c r="D1155" s="164"/>
    </row>
    <row r="1156" spans="4:4" x14ac:dyDescent="0.2">
      <c r="D1156" s="164"/>
    </row>
    <row r="1157" spans="4:4" x14ac:dyDescent="0.2">
      <c r="D1157" s="164"/>
    </row>
    <row r="1158" spans="4:4" x14ac:dyDescent="0.2">
      <c r="D1158" s="164"/>
    </row>
    <row r="1159" spans="4:4" x14ac:dyDescent="0.2">
      <c r="D1159" s="164"/>
    </row>
    <row r="1160" spans="4:4" x14ac:dyDescent="0.2">
      <c r="D1160" s="164"/>
    </row>
    <row r="1161" spans="4:4" x14ac:dyDescent="0.2">
      <c r="D1161" s="164"/>
    </row>
    <row r="1162" spans="4:4" x14ac:dyDescent="0.2">
      <c r="D1162" s="164"/>
    </row>
    <row r="1163" spans="4:4" x14ac:dyDescent="0.2">
      <c r="D1163" s="164"/>
    </row>
    <row r="1164" spans="4:4" x14ac:dyDescent="0.2">
      <c r="D1164" s="164"/>
    </row>
    <row r="1165" spans="4:4" x14ac:dyDescent="0.2">
      <c r="D1165" s="164"/>
    </row>
    <row r="1166" spans="4:4" x14ac:dyDescent="0.2">
      <c r="D1166" s="164"/>
    </row>
    <row r="1167" spans="4:4" x14ac:dyDescent="0.2">
      <c r="D1167" s="164"/>
    </row>
    <row r="1168" spans="4:4" x14ac:dyDescent="0.2">
      <c r="D1168" s="164"/>
    </row>
    <row r="1169" spans="4:4" x14ac:dyDescent="0.2">
      <c r="D1169" s="164"/>
    </row>
    <row r="1170" spans="4:4" x14ac:dyDescent="0.2">
      <c r="D1170" s="164"/>
    </row>
    <row r="1171" spans="4:4" x14ac:dyDescent="0.2">
      <c r="D1171" s="164"/>
    </row>
    <row r="1172" spans="4:4" x14ac:dyDescent="0.2">
      <c r="D1172" s="164"/>
    </row>
    <row r="1173" spans="4:4" x14ac:dyDescent="0.2">
      <c r="D1173" s="164"/>
    </row>
    <row r="1174" spans="4:4" x14ac:dyDescent="0.2">
      <c r="D1174" s="164"/>
    </row>
    <row r="1175" spans="4:4" x14ac:dyDescent="0.2">
      <c r="D1175" s="164"/>
    </row>
    <row r="1176" spans="4:4" x14ac:dyDescent="0.2">
      <c r="D1176" s="164"/>
    </row>
    <row r="1177" spans="4:4" x14ac:dyDescent="0.2">
      <c r="D1177" s="164"/>
    </row>
    <row r="1178" spans="4:4" x14ac:dyDescent="0.2">
      <c r="D1178" s="164"/>
    </row>
    <row r="1179" spans="4:4" x14ac:dyDescent="0.2">
      <c r="D1179" s="164"/>
    </row>
    <row r="1180" spans="4:4" x14ac:dyDescent="0.2">
      <c r="D1180" s="164"/>
    </row>
    <row r="1181" spans="4:4" x14ac:dyDescent="0.2">
      <c r="D1181" s="164"/>
    </row>
    <row r="1182" spans="4:4" x14ac:dyDescent="0.2">
      <c r="D1182" s="164"/>
    </row>
    <row r="1183" spans="4:4" x14ac:dyDescent="0.2">
      <c r="D1183" s="164"/>
    </row>
    <row r="1184" spans="4:4" x14ac:dyDescent="0.2">
      <c r="D1184" s="164"/>
    </row>
    <row r="1185" spans="4:4" x14ac:dyDescent="0.2">
      <c r="D1185" s="164"/>
    </row>
    <row r="1186" spans="4:4" x14ac:dyDescent="0.2">
      <c r="D1186" s="164"/>
    </row>
    <row r="1187" spans="4:4" x14ac:dyDescent="0.2">
      <c r="D1187" s="164"/>
    </row>
    <row r="1188" spans="4:4" x14ac:dyDescent="0.2">
      <c r="D1188" s="164"/>
    </row>
    <row r="1189" spans="4:4" x14ac:dyDescent="0.2">
      <c r="D1189" s="164"/>
    </row>
    <row r="1190" spans="4:4" x14ac:dyDescent="0.2">
      <c r="D1190" s="164"/>
    </row>
    <row r="1191" spans="4:4" x14ac:dyDescent="0.2">
      <c r="D1191" s="164"/>
    </row>
    <row r="1192" spans="4:4" x14ac:dyDescent="0.2">
      <c r="D1192" s="164"/>
    </row>
    <row r="1193" spans="4:4" x14ac:dyDescent="0.2">
      <c r="D1193" s="164"/>
    </row>
    <row r="1194" spans="4:4" x14ac:dyDescent="0.2">
      <c r="D1194" s="164"/>
    </row>
    <row r="1195" spans="4:4" x14ac:dyDescent="0.2">
      <c r="D1195" s="164"/>
    </row>
    <row r="1196" spans="4:4" x14ac:dyDescent="0.2">
      <c r="D1196" s="164"/>
    </row>
    <row r="1197" spans="4:4" x14ac:dyDescent="0.2">
      <c r="D1197" s="164"/>
    </row>
    <row r="1198" spans="4:4" x14ac:dyDescent="0.2">
      <c r="D1198" s="164"/>
    </row>
    <row r="1199" spans="4:4" x14ac:dyDescent="0.2">
      <c r="D1199" s="164"/>
    </row>
    <row r="1200" spans="4:4" x14ac:dyDescent="0.2">
      <c r="D1200" s="164"/>
    </row>
    <row r="1201" spans="4:4" x14ac:dyDescent="0.2">
      <c r="D1201" s="164"/>
    </row>
    <row r="1202" spans="4:4" x14ac:dyDescent="0.2">
      <c r="D1202" s="164"/>
    </row>
    <row r="1203" spans="4:4" x14ac:dyDescent="0.2">
      <c r="D1203" s="164"/>
    </row>
    <row r="1204" spans="4:4" x14ac:dyDescent="0.2">
      <c r="D1204" s="164"/>
    </row>
    <row r="1205" spans="4:4" x14ac:dyDescent="0.2">
      <c r="D1205" s="164"/>
    </row>
    <row r="1206" spans="4:4" x14ac:dyDescent="0.2">
      <c r="D1206" s="164"/>
    </row>
    <row r="1207" spans="4:4" x14ac:dyDescent="0.2">
      <c r="D1207" s="164"/>
    </row>
    <row r="1208" spans="4:4" x14ac:dyDescent="0.2">
      <c r="D1208" s="164"/>
    </row>
    <row r="1209" spans="4:4" x14ac:dyDescent="0.2">
      <c r="D1209" s="164"/>
    </row>
    <row r="1210" spans="4:4" x14ac:dyDescent="0.2">
      <c r="D1210" s="164"/>
    </row>
    <row r="1211" spans="4:4" x14ac:dyDescent="0.2">
      <c r="D1211" s="164"/>
    </row>
    <row r="1212" spans="4:4" x14ac:dyDescent="0.2">
      <c r="D1212" s="164"/>
    </row>
    <row r="1213" spans="4:4" x14ac:dyDescent="0.2">
      <c r="D1213" s="164"/>
    </row>
    <row r="1214" spans="4:4" x14ac:dyDescent="0.2">
      <c r="D1214" s="164"/>
    </row>
    <row r="1215" spans="4:4" x14ac:dyDescent="0.2">
      <c r="D1215" s="164"/>
    </row>
    <row r="1216" spans="4:4" x14ac:dyDescent="0.2">
      <c r="D1216" s="164"/>
    </row>
    <row r="1217" spans="4:4" x14ac:dyDescent="0.2">
      <c r="D1217" s="164"/>
    </row>
    <row r="1218" spans="4:4" x14ac:dyDescent="0.2">
      <c r="D1218" s="164"/>
    </row>
    <row r="1219" spans="4:4" x14ac:dyDescent="0.2">
      <c r="D1219" s="164"/>
    </row>
    <row r="1220" spans="4:4" x14ac:dyDescent="0.2">
      <c r="D1220" s="164"/>
    </row>
    <row r="1221" spans="4:4" x14ac:dyDescent="0.2">
      <c r="D1221" s="164"/>
    </row>
    <row r="1222" spans="4:4" x14ac:dyDescent="0.2">
      <c r="D1222" s="164"/>
    </row>
    <row r="1223" spans="4:4" x14ac:dyDescent="0.2">
      <c r="D1223" s="164"/>
    </row>
    <row r="1224" spans="4:4" x14ac:dyDescent="0.2">
      <c r="D1224" s="164"/>
    </row>
    <row r="1225" spans="4:4" x14ac:dyDescent="0.2">
      <c r="D1225" s="164"/>
    </row>
    <row r="1226" spans="4:4" x14ac:dyDescent="0.2">
      <c r="D1226" s="164"/>
    </row>
    <row r="1227" spans="4:4" x14ac:dyDescent="0.2">
      <c r="D1227" s="164"/>
    </row>
    <row r="1228" spans="4:4" x14ac:dyDescent="0.2">
      <c r="D1228" s="164"/>
    </row>
    <row r="1229" spans="4:4" x14ac:dyDescent="0.2">
      <c r="D1229" s="164"/>
    </row>
    <row r="1230" spans="4:4" x14ac:dyDescent="0.2">
      <c r="D1230" s="164"/>
    </row>
    <row r="1231" spans="4:4" x14ac:dyDescent="0.2">
      <c r="D1231" s="164"/>
    </row>
    <row r="1232" spans="4:4" x14ac:dyDescent="0.2">
      <c r="D1232" s="164"/>
    </row>
    <row r="1233" spans="4:4" x14ac:dyDescent="0.2">
      <c r="D1233" s="164"/>
    </row>
    <row r="1234" spans="4:4" x14ac:dyDescent="0.2">
      <c r="D1234" s="164"/>
    </row>
    <row r="1235" spans="4:4" x14ac:dyDescent="0.2">
      <c r="D1235" s="164"/>
    </row>
    <row r="1236" spans="4:4" x14ac:dyDescent="0.2">
      <c r="D1236" s="164"/>
    </row>
    <row r="1237" spans="4:4" x14ac:dyDescent="0.2">
      <c r="D1237" s="164"/>
    </row>
    <row r="1238" spans="4:4" x14ac:dyDescent="0.2">
      <c r="D1238" s="164"/>
    </row>
    <row r="1239" spans="4:4" x14ac:dyDescent="0.2">
      <c r="D1239" s="164"/>
    </row>
    <row r="1240" spans="4:4" x14ac:dyDescent="0.2">
      <c r="D1240" s="164"/>
    </row>
    <row r="1241" spans="4:4" x14ac:dyDescent="0.2">
      <c r="D1241" s="164"/>
    </row>
    <row r="1242" spans="4:4" x14ac:dyDescent="0.2">
      <c r="D1242" s="164"/>
    </row>
    <row r="1243" spans="4:4" x14ac:dyDescent="0.2">
      <c r="D1243" s="164"/>
    </row>
    <row r="1244" spans="4:4" x14ac:dyDescent="0.2">
      <c r="D1244" s="164"/>
    </row>
    <row r="1245" spans="4:4" x14ac:dyDescent="0.2">
      <c r="D1245" s="164"/>
    </row>
    <row r="1246" spans="4:4" x14ac:dyDescent="0.2">
      <c r="D1246" s="164"/>
    </row>
    <row r="1247" spans="4:4" x14ac:dyDescent="0.2">
      <c r="D1247" s="164"/>
    </row>
    <row r="1248" spans="4:4" x14ac:dyDescent="0.2">
      <c r="D1248" s="164"/>
    </row>
    <row r="1249" spans="4:4" x14ac:dyDescent="0.2">
      <c r="D1249" s="164"/>
    </row>
    <row r="1250" spans="4:4" x14ac:dyDescent="0.2">
      <c r="D1250" s="164"/>
    </row>
    <row r="1251" spans="4:4" x14ac:dyDescent="0.2">
      <c r="D1251" s="164"/>
    </row>
    <row r="1252" spans="4:4" x14ac:dyDescent="0.2">
      <c r="D1252" s="164"/>
    </row>
    <row r="1253" spans="4:4" x14ac:dyDescent="0.2">
      <c r="D1253" s="164"/>
    </row>
    <row r="1254" spans="4:4" x14ac:dyDescent="0.2">
      <c r="D1254" s="164"/>
    </row>
    <row r="1255" spans="4:4" x14ac:dyDescent="0.2">
      <c r="D1255" s="164"/>
    </row>
    <row r="1256" spans="4:4" x14ac:dyDescent="0.2">
      <c r="D1256" s="164"/>
    </row>
    <row r="1257" spans="4:4" x14ac:dyDescent="0.2">
      <c r="D1257" s="164"/>
    </row>
    <row r="1258" spans="4:4" x14ac:dyDescent="0.2">
      <c r="D1258" s="164"/>
    </row>
    <row r="1259" spans="4:4" x14ac:dyDescent="0.2">
      <c r="D1259" s="164"/>
    </row>
    <row r="1260" spans="4:4" x14ac:dyDescent="0.2">
      <c r="D1260" s="164"/>
    </row>
    <row r="1261" spans="4:4" x14ac:dyDescent="0.2">
      <c r="D1261" s="164"/>
    </row>
    <row r="1262" spans="4:4" x14ac:dyDescent="0.2">
      <c r="D1262" s="164"/>
    </row>
    <row r="1263" spans="4:4" x14ac:dyDescent="0.2">
      <c r="D1263" s="164"/>
    </row>
    <row r="1264" spans="4:4" x14ac:dyDescent="0.2">
      <c r="D1264" s="164"/>
    </row>
    <row r="1265" spans="4:4" x14ac:dyDescent="0.2">
      <c r="D1265" s="164"/>
    </row>
    <row r="1266" spans="4:4" x14ac:dyDescent="0.2">
      <c r="D1266" s="164"/>
    </row>
    <row r="1267" spans="4:4" x14ac:dyDescent="0.2">
      <c r="D1267" s="164"/>
    </row>
    <row r="1268" spans="4:4" x14ac:dyDescent="0.2">
      <c r="D1268" s="164"/>
    </row>
    <row r="1269" spans="4:4" x14ac:dyDescent="0.2">
      <c r="D1269" s="164"/>
    </row>
    <row r="1270" spans="4:4" x14ac:dyDescent="0.2">
      <c r="D1270" s="164"/>
    </row>
    <row r="1271" spans="4:4" x14ac:dyDescent="0.2">
      <c r="D1271" s="164"/>
    </row>
    <row r="1272" spans="4:4" x14ac:dyDescent="0.2">
      <c r="D1272" s="164"/>
    </row>
    <row r="1273" spans="4:4" x14ac:dyDescent="0.2">
      <c r="D1273" s="164"/>
    </row>
    <row r="1274" spans="4:4" x14ac:dyDescent="0.2">
      <c r="D1274" s="164"/>
    </row>
    <row r="1275" spans="4:4" x14ac:dyDescent="0.2">
      <c r="D1275" s="164"/>
    </row>
    <row r="1276" spans="4:4" x14ac:dyDescent="0.2">
      <c r="D1276" s="164"/>
    </row>
    <row r="1277" spans="4:4" x14ac:dyDescent="0.2">
      <c r="D1277" s="164"/>
    </row>
    <row r="1278" spans="4:4" x14ac:dyDescent="0.2">
      <c r="D1278" s="164"/>
    </row>
    <row r="1279" spans="4:4" x14ac:dyDescent="0.2">
      <c r="D1279" s="164"/>
    </row>
    <row r="1280" spans="4:4" x14ac:dyDescent="0.2">
      <c r="D1280" s="164"/>
    </row>
    <row r="1281" spans="4:4" x14ac:dyDescent="0.2">
      <c r="D1281" s="164"/>
    </row>
    <row r="1282" spans="4:4" x14ac:dyDescent="0.2">
      <c r="D1282" s="164"/>
    </row>
    <row r="1283" spans="4:4" x14ac:dyDescent="0.2">
      <c r="D1283" s="164"/>
    </row>
    <row r="1284" spans="4:4" x14ac:dyDescent="0.2">
      <c r="D1284" s="164"/>
    </row>
    <row r="1285" spans="4:4" x14ac:dyDescent="0.2">
      <c r="D1285" s="164"/>
    </row>
    <row r="1286" spans="4:4" x14ac:dyDescent="0.2">
      <c r="D1286" s="164"/>
    </row>
    <row r="1287" spans="4:4" x14ac:dyDescent="0.2">
      <c r="D1287" s="164"/>
    </row>
    <row r="1288" spans="4:4" x14ac:dyDescent="0.2">
      <c r="D1288" s="164"/>
    </row>
    <row r="1289" spans="4:4" x14ac:dyDescent="0.2">
      <c r="D1289" s="164"/>
    </row>
    <row r="1290" spans="4:4" x14ac:dyDescent="0.2">
      <c r="D1290" s="164"/>
    </row>
    <row r="1291" spans="4:4" x14ac:dyDescent="0.2">
      <c r="D1291" s="164"/>
    </row>
    <row r="1292" spans="4:4" x14ac:dyDescent="0.2">
      <c r="D1292" s="164"/>
    </row>
    <row r="1293" spans="4:4" x14ac:dyDescent="0.2">
      <c r="D1293" s="164"/>
    </row>
    <row r="1294" spans="4:4" x14ac:dyDescent="0.2">
      <c r="D1294" s="164"/>
    </row>
    <row r="1295" spans="4:4" x14ac:dyDescent="0.2">
      <c r="D1295" s="164"/>
    </row>
    <row r="1296" spans="4:4" x14ac:dyDescent="0.2">
      <c r="D1296" s="164"/>
    </row>
    <row r="1297" spans="4:4" x14ac:dyDescent="0.2">
      <c r="D1297" s="164"/>
    </row>
    <row r="1298" spans="4:4" x14ac:dyDescent="0.2">
      <c r="D1298" s="164"/>
    </row>
    <row r="1299" spans="4:4" x14ac:dyDescent="0.2">
      <c r="D1299" s="164"/>
    </row>
    <row r="1300" spans="4:4" x14ac:dyDescent="0.2">
      <c r="D1300" s="164"/>
    </row>
    <row r="1301" spans="4:4" x14ac:dyDescent="0.2">
      <c r="D1301" s="164"/>
    </row>
    <row r="1302" spans="4:4" x14ac:dyDescent="0.2">
      <c r="D1302" s="164"/>
    </row>
    <row r="1303" spans="4:4" x14ac:dyDescent="0.2">
      <c r="D1303" s="164"/>
    </row>
    <row r="1304" spans="4:4" x14ac:dyDescent="0.2">
      <c r="D1304" s="164"/>
    </row>
    <row r="1305" spans="4:4" x14ac:dyDescent="0.2">
      <c r="D1305" s="164"/>
    </row>
    <row r="1306" spans="4:4" x14ac:dyDescent="0.2">
      <c r="D1306" s="164"/>
    </row>
    <row r="1307" spans="4:4" x14ac:dyDescent="0.2">
      <c r="D1307" s="164"/>
    </row>
    <row r="1308" spans="4:4" x14ac:dyDescent="0.2">
      <c r="D1308" s="164"/>
    </row>
    <row r="1309" spans="4:4" x14ac:dyDescent="0.2">
      <c r="D1309" s="164"/>
    </row>
    <row r="1310" spans="4:4" x14ac:dyDescent="0.2">
      <c r="D1310" s="164"/>
    </row>
    <row r="1311" spans="4:4" x14ac:dyDescent="0.2">
      <c r="D1311" s="164"/>
    </row>
    <row r="1312" spans="4:4" x14ac:dyDescent="0.2">
      <c r="D1312" s="164"/>
    </row>
    <row r="1313" spans="4:4" x14ac:dyDescent="0.2">
      <c r="D1313" s="164"/>
    </row>
    <row r="1314" spans="4:4" x14ac:dyDescent="0.2">
      <c r="D1314" s="164"/>
    </row>
    <row r="1315" spans="4:4" x14ac:dyDescent="0.2">
      <c r="D1315" s="164"/>
    </row>
    <row r="1316" spans="4:4" x14ac:dyDescent="0.2">
      <c r="D1316" s="164"/>
    </row>
    <row r="1317" spans="4:4" x14ac:dyDescent="0.2">
      <c r="D1317" s="164"/>
    </row>
    <row r="1318" spans="4:4" x14ac:dyDescent="0.2">
      <c r="D1318" s="164"/>
    </row>
    <row r="1319" spans="4:4" x14ac:dyDescent="0.2">
      <c r="D1319" s="164"/>
    </row>
    <row r="1320" spans="4:4" x14ac:dyDescent="0.2">
      <c r="D1320" s="164"/>
    </row>
    <row r="1321" spans="4:4" x14ac:dyDescent="0.2">
      <c r="D1321" s="164"/>
    </row>
    <row r="1322" spans="4:4" x14ac:dyDescent="0.2">
      <c r="D1322" s="164"/>
    </row>
    <row r="1323" spans="4:4" x14ac:dyDescent="0.2">
      <c r="D1323" s="164"/>
    </row>
    <row r="1324" spans="4:4" x14ac:dyDescent="0.2">
      <c r="D1324" s="164"/>
    </row>
    <row r="1325" spans="4:4" x14ac:dyDescent="0.2">
      <c r="D1325" s="164"/>
    </row>
    <row r="1326" spans="4:4" x14ac:dyDescent="0.2">
      <c r="D1326" s="164"/>
    </row>
    <row r="1327" spans="4:4" x14ac:dyDescent="0.2">
      <c r="D1327" s="164"/>
    </row>
    <row r="1328" spans="4:4" x14ac:dyDescent="0.2">
      <c r="D1328" s="164"/>
    </row>
    <row r="1329" spans="4:4" x14ac:dyDescent="0.2">
      <c r="D1329" s="164"/>
    </row>
    <row r="1330" spans="4:4" x14ac:dyDescent="0.2">
      <c r="D1330" s="164"/>
    </row>
    <row r="1331" spans="4:4" x14ac:dyDescent="0.2">
      <c r="D1331" s="164"/>
    </row>
    <row r="1332" spans="4:4" x14ac:dyDescent="0.2">
      <c r="D1332" s="164"/>
    </row>
    <row r="1333" spans="4:4" x14ac:dyDescent="0.2">
      <c r="D1333" s="164"/>
    </row>
    <row r="1334" spans="4:4" x14ac:dyDescent="0.2">
      <c r="D1334" s="164"/>
    </row>
    <row r="1335" spans="4:4" x14ac:dyDescent="0.2">
      <c r="D1335" s="164"/>
    </row>
    <row r="1336" spans="4:4" x14ac:dyDescent="0.2">
      <c r="D1336" s="164"/>
    </row>
    <row r="1337" spans="4:4" x14ac:dyDescent="0.2">
      <c r="D1337" s="164"/>
    </row>
    <row r="1338" spans="4:4" x14ac:dyDescent="0.2">
      <c r="D1338" s="164"/>
    </row>
    <row r="1339" spans="4:4" x14ac:dyDescent="0.2">
      <c r="D1339" s="164"/>
    </row>
    <row r="1340" spans="4:4" x14ac:dyDescent="0.2">
      <c r="D1340" s="164"/>
    </row>
    <row r="1341" spans="4:4" x14ac:dyDescent="0.2">
      <c r="D1341" s="164"/>
    </row>
    <row r="1342" spans="4:4" x14ac:dyDescent="0.2">
      <c r="D1342" s="164"/>
    </row>
    <row r="1343" spans="4:4" x14ac:dyDescent="0.2">
      <c r="D1343" s="164"/>
    </row>
    <row r="1344" spans="4:4" x14ac:dyDescent="0.2">
      <c r="D1344" s="164"/>
    </row>
    <row r="1345" spans="4:4" x14ac:dyDescent="0.2">
      <c r="D1345" s="164"/>
    </row>
    <row r="1346" spans="4:4" x14ac:dyDescent="0.2">
      <c r="D1346" s="164"/>
    </row>
    <row r="1347" spans="4:4" x14ac:dyDescent="0.2">
      <c r="D1347" s="164"/>
    </row>
    <row r="1348" spans="4:4" x14ac:dyDescent="0.2">
      <c r="D1348" s="164"/>
    </row>
    <row r="1349" spans="4:4" x14ac:dyDescent="0.2">
      <c r="D1349" s="164"/>
    </row>
    <row r="1350" spans="4:4" x14ac:dyDescent="0.2">
      <c r="D1350" s="164"/>
    </row>
    <row r="1351" spans="4:4" x14ac:dyDescent="0.2">
      <c r="D1351" s="164"/>
    </row>
    <row r="1352" spans="4:4" x14ac:dyDescent="0.2">
      <c r="D1352" s="164"/>
    </row>
    <row r="1353" spans="4:4" x14ac:dyDescent="0.2">
      <c r="D1353" s="164"/>
    </row>
    <row r="1354" spans="4:4" x14ac:dyDescent="0.2">
      <c r="D1354" s="164"/>
    </row>
    <row r="1355" spans="4:4" x14ac:dyDescent="0.2">
      <c r="D1355" s="164"/>
    </row>
    <row r="1356" spans="4:4" x14ac:dyDescent="0.2">
      <c r="D1356" s="164"/>
    </row>
    <row r="1357" spans="4:4" x14ac:dyDescent="0.2">
      <c r="D1357" s="164"/>
    </row>
    <row r="1358" spans="4:4" x14ac:dyDescent="0.2">
      <c r="D1358" s="164"/>
    </row>
    <row r="1359" spans="4:4" x14ac:dyDescent="0.2">
      <c r="D1359" s="164"/>
    </row>
    <row r="1360" spans="4:4" x14ac:dyDescent="0.2">
      <c r="D1360" s="164"/>
    </row>
    <row r="1361" spans="4:4" x14ac:dyDescent="0.2">
      <c r="D1361" s="164"/>
    </row>
    <row r="1362" spans="4:4" x14ac:dyDescent="0.2">
      <c r="D1362" s="164"/>
    </row>
    <row r="1363" spans="4:4" x14ac:dyDescent="0.2">
      <c r="D1363" s="164"/>
    </row>
    <row r="1364" spans="4:4" x14ac:dyDescent="0.2">
      <c r="D1364" s="164"/>
    </row>
    <row r="1365" spans="4:4" x14ac:dyDescent="0.2">
      <c r="D1365" s="164"/>
    </row>
    <row r="1366" spans="4:4" x14ac:dyDescent="0.2">
      <c r="D1366" s="164"/>
    </row>
    <row r="1367" spans="4:4" x14ac:dyDescent="0.2">
      <c r="D1367" s="164"/>
    </row>
    <row r="1368" spans="4:4" x14ac:dyDescent="0.2">
      <c r="D1368" s="164"/>
    </row>
    <row r="1369" spans="4:4" x14ac:dyDescent="0.2">
      <c r="D1369" s="164"/>
    </row>
    <row r="1370" spans="4:4" x14ac:dyDescent="0.2">
      <c r="D1370" s="164"/>
    </row>
    <row r="1371" spans="4:4" x14ac:dyDescent="0.2">
      <c r="D1371" s="164"/>
    </row>
    <row r="1372" spans="4:4" x14ac:dyDescent="0.2">
      <c r="D1372" s="164"/>
    </row>
    <row r="1373" spans="4:4" x14ac:dyDescent="0.2">
      <c r="D1373" s="164"/>
    </row>
    <row r="1374" spans="4:4" x14ac:dyDescent="0.2">
      <c r="D1374" s="164"/>
    </row>
    <row r="1375" spans="4:4" x14ac:dyDescent="0.2">
      <c r="D1375" s="164"/>
    </row>
    <row r="1376" spans="4:4" x14ac:dyDescent="0.2">
      <c r="D1376" s="164"/>
    </row>
    <row r="1377" spans="4:4" x14ac:dyDescent="0.2">
      <c r="D1377" s="164"/>
    </row>
    <row r="1378" spans="4:4" x14ac:dyDescent="0.2">
      <c r="D1378" s="164"/>
    </row>
    <row r="1379" spans="4:4" x14ac:dyDescent="0.2">
      <c r="D1379" s="164"/>
    </row>
    <row r="1380" spans="4:4" x14ac:dyDescent="0.2">
      <c r="D1380" s="164"/>
    </row>
    <row r="1381" spans="4:4" x14ac:dyDescent="0.2">
      <c r="D1381" s="164"/>
    </row>
    <row r="1382" spans="4:4" x14ac:dyDescent="0.2">
      <c r="D1382" s="164"/>
    </row>
    <row r="1383" spans="4:4" x14ac:dyDescent="0.2">
      <c r="D1383" s="164"/>
    </row>
    <row r="1384" spans="4:4" x14ac:dyDescent="0.2">
      <c r="D1384" s="164"/>
    </row>
    <row r="1385" spans="4:4" x14ac:dyDescent="0.2">
      <c r="D1385" s="164"/>
    </row>
    <row r="1386" spans="4:4" x14ac:dyDescent="0.2">
      <c r="D1386" s="164"/>
    </row>
    <row r="1387" spans="4:4" x14ac:dyDescent="0.2">
      <c r="D1387" s="164"/>
    </row>
    <row r="1388" spans="4:4" x14ac:dyDescent="0.2">
      <c r="D1388" s="164"/>
    </row>
    <row r="1389" spans="4:4" x14ac:dyDescent="0.2">
      <c r="D1389" s="164"/>
    </row>
    <row r="1390" spans="4:4" x14ac:dyDescent="0.2">
      <c r="D1390" s="164"/>
    </row>
    <row r="1391" spans="4:4" x14ac:dyDescent="0.2">
      <c r="D1391" s="164"/>
    </row>
    <row r="1392" spans="4:4" x14ac:dyDescent="0.2">
      <c r="D1392" s="164"/>
    </row>
    <row r="1393" spans="4:4" x14ac:dyDescent="0.2">
      <c r="D1393" s="164"/>
    </row>
    <row r="1394" spans="4:4" x14ac:dyDescent="0.2">
      <c r="D1394" s="164"/>
    </row>
    <row r="1395" spans="4:4" x14ac:dyDescent="0.2">
      <c r="D1395" s="164"/>
    </row>
    <row r="1396" spans="4:4" x14ac:dyDescent="0.2">
      <c r="D1396" s="164"/>
    </row>
    <row r="1397" spans="4:4" x14ac:dyDescent="0.2">
      <c r="D1397" s="164"/>
    </row>
    <row r="1398" spans="4:4" x14ac:dyDescent="0.2">
      <c r="D1398" s="164"/>
    </row>
    <row r="1399" spans="4:4" x14ac:dyDescent="0.2">
      <c r="D1399" s="164"/>
    </row>
    <row r="1400" spans="4:4" x14ac:dyDescent="0.2">
      <c r="D1400" s="164"/>
    </row>
    <row r="1401" spans="4:4" x14ac:dyDescent="0.2">
      <c r="D1401" s="164"/>
    </row>
    <row r="1402" spans="4:4" x14ac:dyDescent="0.2">
      <c r="D1402" s="164"/>
    </row>
    <row r="1403" spans="4:4" x14ac:dyDescent="0.2">
      <c r="D1403" s="164"/>
    </row>
    <row r="1404" spans="4:4" x14ac:dyDescent="0.2">
      <c r="D1404" s="164"/>
    </row>
    <row r="1405" spans="4:4" x14ac:dyDescent="0.2">
      <c r="D1405" s="164"/>
    </row>
    <row r="1406" spans="4:4" x14ac:dyDescent="0.2">
      <c r="D1406" s="164"/>
    </row>
    <row r="1407" spans="4:4" x14ac:dyDescent="0.2">
      <c r="D1407" s="164"/>
    </row>
    <row r="1408" spans="4:4" x14ac:dyDescent="0.2">
      <c r="D1408" s="164"/>
    </row>
    <row r="1409" spans="4:4" x14ac:dyDescent="0.2">
      <c r="D1409" s="164"/>
    </row>
    <row r="1410" spans="4:4" x14ac:dyDescent="0.2">
      <c r="D1410" s="164"/>
    </row>
    <row r="1411" spans="4:4" x14ac:dyDescent="0.2">
      <c r="D1411" s="164"/>
    </row>
    <row r="1412" spans="4:4" x14ac:dyDescent="0.2">
      <c r="D1412" s="164"/>
    </row>
    <row r="1413" spans="4:4" x14ac:dyDescent="0.2">
      <c r="D1413" s="164"/>
    </row>
    <row r="1414" spans="4:4" x14ac:dyDescent="0.2">
      <c r="D1414" s="164"/>
    </row>
    <row r="1415" spans="4:4" x14ac:dyDescent="0.2">
      <c r="D1415" s="164"/>
    </row>
    <row r="1416" spans="4:4" x14ac:dyDescent="0.2">
      <c r="D1416" s="164"/>
    </row>
    <row r="1417" spans="4:4" x14ac:dyDescent="0.2">
      <c r="D1417" s="164"/>
    </row>
    <row r="1418" spans="4:4" x14ac:dyDescent="0.2">
      <c r="D1418" s="164"/>
    </row>
    <row r="1419" spans="4:4" x14ac:dyDescent="0.2">
      <c r="D1419" s="164"/>
    </row>
    <row r="1420" spans="4:4" x14ac:dyDescent="0.2">
      <c r="D1420" s="164"/>
    </row>
    <row r="1421" spans="4:4" x14ac:dyDescent="0.2">
      <c r="D1421" s="164"/>
    </row>
    <row r="1422" spans="4:4" x14ac:dyDescent="0.2">
      <c r="D1422" s="164"/>
    </row>
    <row r="1423" spans="4:4" x14ac:dyDescent="0.2">
      <c r="D1423" s="164"/>
    </row>
    <row r="1424" spans="4:4" x14ac:dyDescent="0.2">
      <c r="D1424" s="164"/>
    </row>
    <row r="1425" spans="4:4" x14ac:dyDescent="0.2">
      <c r="D1425" s="164"/>
    </row>
    <row r="1426" spans="4:4" x14ac:dyDescent="0.2">
      <c r="D1426" s="164"/>
    </row>
    <row r="1427" spans="4:4" x14ac:dyDescent="0.2">
      <c r="D1427" s="164"/>
    </row>
    <row r="1428" spans="4:4" x14ac:dyDescent="0.2">
      <c r="D1428" s="164"/>
    </row>
    <row r="1429" spans="4:4" x14ac:dyDescent="0.2">
      <c r="D1429" s="164"/>
    </row>
    <row r="1430" spans="4:4" x14ac:dyDescent="0.2">
      <c r="D1430" s="164"/>
    </row>
    <row r="1431" spans="4:4" x14ac:dyDescent="0.2">
      <c r="D1431" s="164"/>
    </row>
    <row r="1432" spans="4:4" x14ac:dyDescent="0.2">
      <c r="D1432" s="164"/>
    </row>
    <row r="1433" spans="4:4" x14ac:dyDescent="0.2">
      <c r="D1433" s="164"/>
    </row>
    <row r="1434" spans="4:4" x14ac:dyDescent="0.2">
      <c r="D1434" s="164"/>
    </row>
    <row r="1435" spans="4:4" x14ac:dyDescent="0.2">
      <c r="D1435" s="164"/>
    </row>
    <row r="1436" spans="4:4" x14ac:dyDescent="0.2">
      <c r="D1436" s="164"/>
    </row>
    <row r="1437" spans="4:4" x14ac:dyDescent="0.2">
      <c r="D1437" s="164"/>
    </row>
    <row r="1438" spans="4:4" x14ac:dyDescent="0.2">
      <c r="D1438" s="164"/>
    </row>
    <row r="1439" spans="4:4" x14ac:dyDescent="0.2">
      <c r="D1439" s="164"/>
    </row>
    <row r="1440" spans="4:4" x14ac:dyDescent="0.2">
      <c r="D1440" s="164"/>
    </row>
    <row r="1441" spans="4:4" x14ac:dyDescent="0.2">
      <c r="D1441" s="164"/>
    </row>
    <row r="1442" spans="4:4" x14ac:dyDescent="0.2">
      <c r="D1442" s="164"/>
    </row>
    <row r="1443" spans="4:4" x14ac:dyDescent="0.2">
      <c r="D1443" s="164"/>
    </row>
    <row r="1444" spans="4:4" x14ac:dyDescent="0.2">
      <c r="D1444" s="164"/>
    </row>
    <row r="1445" spans="4:4" x14ac:dyDescent="0.2">
      <c r="D1445" s="164"/>
    </row>
    <row r="1446" spans="4:4" x14ac:dyDescent="0.2">
      <c r="D1446" s="164"/>
    </row>
    <row r="1447" spans="4:4" x14ac:dyDescent="0.2">
      <c r="D1447" s="164"/>
    </row>
    <row r="1448" spans="4:4" x14ac:dyDescent="0.2">
      <c r="D1448" s="164"/>
    </row>
    <row r="1449" spans="4:4" x14ac:dyDescent="0.2">
      <c r="D1449" s="164"/>
    </row>
    <row r="1450" spans="4:4" x14ac:dyDescent="0.2">
      <c r="D1450" s="164"/>
    </row>
    <row r="1451" spans="4:4" x14ac:dyDescent="0.2">
      <c r="D1451" s="164"/>
    </row>
    <row r="1452" spans="4:4" x14ac:dyDescent="0.2">
      <c r="D1452" s="164"/>
    </row>
    <row r="1453" spans="4:4" x14ac:dyDescent="0.2">
      <c r="D1453" s="164"/>
    </row>
    <row r="1454" spans="4:4" x14ac:dyDescent="0.2">
      <c r="D1454" s="164"/>
    </row>
    <row r="1455" spans="4:4" x14ac:dyDescent="0.2">
      <c r="D1455" s="164"/>
    </row>
    <row r="1456" spans="4:4" x14ac:dyDescent="0.2">
      <c r="D1456" s="164"/>
    </row>
    <row r="1457" spans="4:4" x14ac:dyDescent="0.2">
      <c r="D1457" s="164"/>
    </row>
    <row r="1458" spans="4:4" x14ac:dyDescent="0.2">
      <c r="D1458" s="164"/>
    </row>
    <row r="1459" spans="4:4" x14ac:dyDescent="0.2">
      <c r="D1459" s="164"/>
    </row>
    <row r="1460" spans="4:4" x14ac:dyDescent="0.2">
      <c r="D1460" s="164"/>
    </row>
    <row r="1461" spans="4:4" x14ac:dyDescent="0.2">
      <c r="D1461" s="164"/>
    </row>
    <row r="1462" spans="4:4" x14ac:dyDescent="0.2">
      <c r="D1462" s="164"/>
    </row>
    <row r="1463" spans="4:4" x14ac:dyDescent="0.2">
      <c r="D1463" s="164"/>
    </row>
    <row r="1464" spans="4:4" x14ac:dyDescent="0.2">
      <c r="D1464" s="164"/>
    </row>
    <row r="1465" spans="4:4" x14ac:dyDescent="0.2">
      <c r="D1465" s="164"/>
    </row>
    <row r="1466" spans="4:4" x14ac:dyDescent="0.2">
      <c r="D1466" s="164"/>
    </row>
    <row r="1467" spans="4:4" x14ac:dyDescent="0.2">
      <c r="D1467" s="164"/>
    </row>
    <row r="1468" spans="4:4" x14ac:dyDescent="0.2">
      <c r="D1468" s="164"/>
    </row>
    <row r="1469" spans="4:4" x14ac:dyDescent="0.2">
      <c r="D1469" s="164"/>
    </row>
    <row r="1470" spans="4:4" x14ac:dyDescent="0.2">
      <c r="D1470" s="164"/>
    </row>
    <row r="1471" spans="4:4" x14ac:dyDescent="0.2">
      <c r="D1471" s="164"/>
    </row>
    <row r="1472" spans="4:4" x14ac:dyDescent="0.2">
      <c r="D1472" s="164"/>
    </row>
    <row r="1473" spans="4:4" x14ac:dyDescent="0.2">
      <c r="D1473" s="164"/>
    </row>
    <row r="1474" spans="4:4" x14ac:dyDescent="0.2">
      <c r="D1474" s="164"/>
    </row>
    <row r="1475" spans="4:4" x14ac:dyDescent="0.2">
      <c r="D1475" s="164"/>
    </row>
    <row r="1476" spans="4:4" x14ac:dyDescent="0.2">
      <c r="D1476" s="164"/>
    </row>
    <row r="1477" spans="4:4" x14ac:dyDescent="0.2">
      <c r="D1477" s="164"/>
    </row>
    <row r="1478" spans="4:4" x14ac:dyDescent="0.2">
      <c r="D1478" s="164"/>
    </row>
    <row r="1479" spans="4:4" x14ac:dyDescent="0.2">
      <c r="D1479" s="164"/>
    </row>
    <row r="1480" spans="4:4" x14ac:dyDescent="0.2">
      <c r="D1480" s="164"/>
    </row>
    <row r="1481" spans="4:4" x14ac:dyDescent="0.2">
      <c r="D1481" s="164"/>
    </row>
    <row r="1482" spans="4:4" x14ac:dyDescent="0.2">
      <c r="D1482" s="164"/>
    </row>
    <row r="1483" spans="4:4" x14ac:dyDescent="0.2">
      <c r="D1483" s="164"/>
    </row>
    <row r="1484" spans="4:4" x14ac:dyDescent="0.2">
      <c r="D1484" s="164"/>
    </row>
    <row r="1485" spans="4:4" x14ac:dyDescent="0.2">
      <c r="D1485" s="164"/>
    </row>
    <row r="1486" spans="4:4" x14ac:dyDescent="0.2">
      <c r="D1486" s="164"/>
    </row>
    <row r="1487" spans="4:4" x14ac:dyDescent="0.2">
      <c r="D1487" s="164"/>
    </row>
    <row r="1488" spans="4:4" x14ac:dyDescent="0.2">
      <c r="D1488" s="164"/>
    </row>
    <row r="1489" spans="4:4" x14ac:dyDescent="0.2">
      <c r="D1489" s="164"/>
    </row>
    <row r="1490" spans="4:4" x14ac:dyDescent="0.2">
      <c r="D1490" s="164"/>
    </row>
    <row r="1491" spans="4:4" x14ac:dyDescent="0.2">
      <c r="D1491" s="164"/>
    </row>
    <row r="1492" spans="4:4" x14ac:dyDescent="0.2">
      <c r="D1492" s="164"/>
    </row>
    <row r="1493" spans="4:4" x14ac:dyDescent="0.2">
      <c r="D1493" s="164"/>
    </row>
    <row r="1494" spans="4:4" x14ac:dyDescent="0.2">
      <c r="D1494" s="164"/>
    </row>
    <row r="1495" spans="4:4" x14ac:dyDescent="0.2">
      <c r="D1495" s="164"/>
    </row>
    <row r="1496" spans="4:4" x14ac:dyDescent="0.2">
      <c r="D1496" s="164"/>
    </row>
    <row r="1497" spans="4:4" x14ac:dyDescent="0.2">
      <c r="D1497" s="164"/>
    </row>
    <row r="1498" spans="4:4" x14ac:dyDescent="0.2">
      <c r="D1498" s="164"/>
    </row>
    <row r="1499" spans="4:4" x14ac:dyDescent="0.2">
      <c r="D1499" s="164"/>
    </row>
    <row r="1500" spans="4:4" x14ac:dyDescent="0.2">
      <c r="D1500" s="164"/>
    </row>
    <row r="1501" spans="4:4" x14ac:dyDescent="0.2">
      <c r="D1501" s="164"/>
    </row>
    <row r="1502" spans="4:4" x14ac:dyDescent="0.2">
      <c r="D1502" s="164"/>
    </row>
    <row r="1503" spans="4:4" x14ac:dyDescent="0.2">
      <c r="D1503" s="164"/>
    </row>
    <row r="1504" spans="4:4" x14ac:dyDescent="0.2">
      <c r="D1504" s="164"/>
    </row>
    <row r="1505" spans="4:4" x14ac:dyDescent="0.2">
      <c r="D1505" s="164"/>
    </row>
    <row r="1506" spans="4:4" x14ac:dyDescent="0.2">
      <c r="D1506" s="164"/>
    </row>
    <row r="1507" spans="4:4" x14ac:dyDescent="0.2">
      <c r="D1507" s="164"/>
    </row>
    <row r="1508" spans="4:4" x14ac:dyDescent="0.2">
      <c r="D1508" s="164"/>
    </row>
    <row r="1509" spans="4:4" x14ac:dyDescent="0.2">
      <c r="D1509" s="164"/>
    </row>
    <row r="1510" spans="4:4" x14ac:dyDescent="0.2">
      <c r="D1510" s="164"/>
    </row>
    <row r="1511" spans="4:4" x14ac:dyDescent="0.2">
      <c r="D1511" s="164"/>
    </row>
    <row r="1512" spans="4:4" x14ac:dyDescent="0.2">
      <c r="D1512" s="164"/>
    </row>
    <row r="1513" spans="4:4" x14ac:dyDescent="0.2">
      <c r="D1513" s="164"/>
    </row>
    <row r="1514" spans="4:4" x14ac:dyDescent="0.2">
      <c r="D1514" s="164"/>
    </row>
    <row r="1515" spans="4:4" x14ac:dyDescent="0.2">
      <c r="D1515" s="164"/>
    </row>
    <row r="1516" spans="4:4" x14ac:dyDescent="0.2">
      <c r="D1516" s="164"/>
    </row>
    <row r="1517" spans="4:4" x14ac:dyDescent="0.2">
      <c r="D1517" s="164"/>
    </row>
    <row r="1518" spans="4:4" x14ac:dyDescent="0.2">
      <c r="D1518" s="164"/>
    </row>
    <row r="1519" spans="4:4" x14ac:dyDescent="0.2">
      <c r="D1519" s="164"/>
    </row>
    <row r="1520" spans="4:4" x14ac:dyDescent="0.2">
      <c r="D1520" s="164"/>
    </row>
    <row r="1521" spans="4:4" x14ac:dyDescent="0.2">
      <c r="D1521" s="164"/>
    </row>
    <row r="1522" spans="4:4" x14ac:dyDescent="0.2">
      <c r="D1522" s="164"/>
    </row>
    <row r="1523" spans="4:4" x14ac:dyDescent="0.2">
      <c r="D1523" s="164"/>
    </row>
    <row r="1524" spans="4:4" x14ac:dyDescent="0.2">
      <c r="D1524" s="164"/>
    </row>
    <row r="1525" spans="4:4" x14ac:dyDescent="0.2">
      <c r="D1525" s="164"/>
    </row>
    <row r="1526" spans="4:4" x14ac:dyDescent="0.2">
      <c r="D1526" s="164"/>
    </row>
    <row r="1527" spans="4:4" x14ac:dyDescent="0.2">
      <c r="D1527" s="164"/>
    </row>
    <row r="1528" spans="4:4" x14ac:dyDescent="0.2">
      <c r="D1528" s="164"/>
    </row>
    <row r="1529" spans="4:4" x14ac:dyDescent="0.2">
      <c r="D1529" s="164"/>
    </row>
    <row r="1530" spans="4:4" x14ac:dyDescent="0.2">
      <c r="D1530" s="164"/>
    </row>
    <row r="1531" spans="4:4" x14ac:dyDescent="0.2">
      <c r="D1531" s="164"/>
    </row>
    <row r="1532" spans="4:4" x14ac:dyDescent="0.2">
      <c r="D1532" s="164"/>
    </row>
    <row r="1533" spans="4:4" x14ac:dyDescent="0.2">
      <c r="D1533" s="164"/>
    </row>
    <row r="1534" spans="4:4" x14ac:dyDescent="0.2">
      <c r="D1534" s="164"/>
    </row>
    <row r="1535" spans="4:4" x14ac:dyDescent="0.2">
      <c r="D1535" s="164"/>
    </row>
    <row r="1536" spans="4:4" x14ac:dyDescent="0.2">
      <c r="D1536" s="164"/>
    </row>
    <row r="1537" spans="4:4" x14ac:dyDescent="0.2">
      <c r="D1537" s="164"/>
    </row>
    <row r="1538" spans="4:4" x14ac:dyDescent="0.2">
      <c r="D1538" s="164"/>
    </row>
    <row r="1539" spans="4:4" x14ac:dyDescent="0.2">
      <c r="D1539" s="164"/>
    </row>
    <row r="1540" spans="4:4" x14ac:dyDescent="0.2">
      <c r="D1540" s="164"/>
    </row>
    <row r="1541" spans="4:4" x14ac:dyDescent="0.2">
      <c r="D1541" s="164"/>
    </row>
    <row r="1542" spans="4:4" x14ac:dyDescent="0.2">
      <c r="D1542" s="164"/>
    </row>
    <row r="1543" spans="4:4" x14ac:dyDescent="0.2">
      <c r="D1543" s="164"/>
    </row>
    <row r="1544" spans="4:4" x14ac:dyDescent="0.2">
      <c r="D1544" s="164"/>
    </row>
    <row r="1545" spans="4:4" x14ac:dyDescent="0.2">
      <c r="D1545" s="164"/>
    </row>
    <row r="1546" spans="4:4" x14ac:dyDescent="0.2">
      <c r="D1546" s="164"/>
    </row>
    <row r="1547" spans="4:4" x14ac:dyDescent="0.2">
      <c r="D1547" s="164"/>
    </row>
    <row r="1548" spans="4:4" x14ac:dyDescent="0.2">
      <c r="D1548" s="164"/>
    </row>
    <row r="1549" spans="4:4" x14ac:dyDescent="0.2">
      <c r="D1549" s="164"/>
    </row>
    <row r="1550" spans="4:4" x14ac:dyDescent="0.2">
      <c r="D1550" s="164"/>
    </row>
    <row r="1551" spans="4:4" x14ac:dyDescent="0.2">
      <c r="D1551" s="164"/>
    </row>
    <row r="1552" spans="4:4" x14ac:dyDescent="0.2">
      <c r="D1552" s="164"/>
    </row>
    <row r="1553" spans="4:4" x14ac:dyDescent="0.2">
      <c r="D1553" s="164"/>
    </row>
    <row r="1554" spans="4:4" x14ac:dyDescent="0.2">
      <c r="D1554" s="164"/>
    </row>
    <row r="1555" spans="4:4" x14ac:dyDescent="0.2">
      <c r="D1555" s="164"/>
    </row>
    <row r="1556" spans="4:4" x14ac:dyDescent="0.2">
      <c r="D1556" s="164"/>
    </row>
    <row r="1557" spans="4:4" x14ac:dyDescent="0.2">
      <c r="D1557" s="164"/>
    </row>
    <row r="1558" spans="4:4" x14ac:dyDescent="0.2">
      <c r="D1558" s="164"/>
    </row>
    <row r="1559" spans="4:4" x14ac:dyDescent="0.2">
      <c r="D1559" s="164"/>
    </row>
    <row r="1560" spans="4:4" x14ac:dyDescent="0.2">
      <c r="D1560" s="164"/>
    </row>
    <row r="1561" spans="4:4" x14ac:dyDescent="0.2">
      <c r="D1561" s="164"/>
    </row>
    <row r="1562" spans="4:4" x14ac:dyDescent="0.2">
      <c r="D1562" s="164"/>
    </row>
    <row r="1563" spans="4:4" x14ac:dyDescent="0.2">
      <c r="D1563" s="164"/>
    </row>
    <row r="1564" spans="4:4" x14ac:dyDescent="0.2">
      <c r="D1564" s="164"/>
    </row>
    <row r="1565" spans="4:4" x14ac:dyDescent="0.2">
      <c r="D1565" s="164"/>
    </row>
    <row r="1566" spans="4:4" x14ac:dyDescent="0.2">
      <c r="D1566" s="164"/>
    </row>
    <row r="1567" spans="4:4" x14ac:dyDescent="0.2">
      <c r="D1567" s="164"/>
    </row>
    <row r="1568" spans="4:4" x14ac:dyDescent="0.2">
      <c r="D1568" s="164"/>
    </row>
    <row r="1569" spans="4:4" x14ac:dyDescent="0.2">
      <c r="D1569" s="164"/>
    </row>
    <row r="1570" spans="4:4" x14ac:dyDescent="0.2">
      <c r="D1570" s="164"/>
    </row>
    <row r="1571" spans="4:4" x14ac:dyDescent="0.2">
      <c r="D1571" s="164"/>
    </row>
    <row r="1572" spans="4:4" x14ac:dyDescent="0.2">
      <c r="D1572" s="164"/>
    </row>
    <row r="1573" spans="4:4" x14ac:dyDescent="0.2">
      <c r="D1573" s="164"/>
    </row>
    <row r="1574" spans="4:4" x14ac:dyDescent="0.2">
      <c r="D1574" s="164"/>
    </row>
    <row r="1575" spans="4:4" x14ac:dyDescent="0.2">
      <c r="D1575" s="164"/>
    </row>
    <row r="1576" spans="4:4" x14ac:dyDescent="0.2">
      <c r="D1576" s="164"/>
    </row>
    <row r="1577" spans="4:4" x14ac:dyDescent="0.2">
      <c r="D1577" s="164"/>
    </row>
    <row r="1578" spans="4:4" x14ac:dyDescent="0.2">
      <c r="D1578" s="164"/>
    </row>
    <row r="1579" spans="4:4" x14ac:dyDescent="0.2">
      <c r="D1579" s="164"/>
    </row>
    <row r="1580" spans="4:4" x14ac:dyDescent="0.2">
      <c r="D1580" s="164"/>
    </row>
    <row r="1581" spans="4:4" x14ac:dyDescent="0.2">
      <c r="D1581" s="164"/>
    </row>
    <row r="1582" spans="4:4" x14ac:dyDescent="0.2">
      <c r="D1582" s="164"/>
    </row>
    <row r="1583" spans="4:4" x14ac:dyDescent="0.2">
      <c r="D1583" s="164"/>
    </row>
    <row r="1584" spans="4:4" x14ac:dyDescent="0.2">
      <c r="D1584" s="164"/>
    </row>
    <row r="1585" spans="4:4" x14ac:dyDescent="0.2">
      <c r="D1585" s="164"/>
    </row>
    <row r="1586" spans="4:4" x14ac:dyDescent="0.2">
      <c r="D1586" s="164"/>
    </row>
    <row r="1587" spans="4:4" x14ac:dyDescent="0.2">
      <c r="D1587" s="164"/>
    </row>
    <row r="1588" spans="4:4" x14ac:dyDescent="0.2">
      <c r="D1588" s="164"/>
    </row>
    <row r="1589" spans="4:4" x14ac:dyDescent="0.2">
      <c r="D1589" s="164"/>
    </row>
    <row r="1590" spans="4:4" x14ac:dyDescent="0.2">
      <c r="D1590" s="164"/>
    </row>
    <row r="1591" spans="4:4" x14ac:dyDescent="0.2">
      <c r="D1591" s="164"/>
    </row>
    <row r="1592" spans="4:4" x14ac:dyDescent="0.2">
      <c r="D1592" s="164"/>
    </row>
    <row r="1593" spans="4:4" x14ac:dyDescent="0.2">
      <c r="D1593" s="164"/>
    </row>
    <row r="1594" spans="4:4" x14ac:dyDescent="0.2">
      <c r="D1594" s="164"/>
    </row>
    <row r="1595" spans="4:4" x14ac:dyDescent="0.2">
      <c r="D1595" s="164"/>
    </row>
    <row r="1596" spans="4:4" x14ac:dyDescent="0.2">
      <c r="D1596" s="164"/>
    </row>
    <row r="1597" spans="4:4" x14ac:dyDescent="0.2">
      <c r="D1597" s="164"/>
    </row>
    <row r="1598" spans="4:4" x14ac:dyDescent="0.2">
      <c r="D1598" s="164"/>
    </row>
    <row r="1599" spans="4:4" x14ac:dyDescent="0.2">
      <c r="D1599" s="164"/>
    </row>
    <row r="1600" spans="4:4" x14ac:dyDescent="0.2">
      <c r="D1600" s="164"/>
    </row>
    <row r="1601" spans="4:4" x14ac:dyDescent="0.2">
      <c r="D1601" s="164"/>
    </row>
    <row r="1602" spans="4:4" x14ac:dyDescent="0.2">
      <c r="D1602" s="164"/>
    </row>
    <row r="1603" spans="4:4" x14ac:dyDescent="0.2">
      <c r="D1603" s="164"/>
    </row>
    <row r="1604" spans="4:4" x14ac:dyDescent="0.2">
      <c r="D1604" s="164"/>
    </row>
    <row r="1605" spans="4:4" x14ac:dyDescent="0.2">
      <c r="D1605" s="164"/>
    </row>
    <row r="1606" spans="4:4" x14ac:dyDescent="0.2">
      <c r="D1606" s="164"/>
    </row>
    <row r="1607" spans="4:4" x14ac:dyDescent="0.2">
      <c r="D1607" s="164"/>
    </row>
    <row r="1608" spans="4:4" x14ac:dyDescent="0.2">
      <c r="D1608" s="164"/>
    </row>
    <row r="1609" spans="4:4" x14ac:dyDescent="0.2">
      <c r="D1609" s="164"/>
    </row>
    <row r="1610" spans="4:4" x14ac:dyDescent="0.2">
      <c r="D1610" s="164"/>
    </row>
    <row r="1611" spans="4:4" x14ac:dyDescent="0.2">
      <c r="D1611" s="164"/>
    </row>
    <row r="1612" spans="4:4" x14ac:dyDescent="0.2">
      <c r="D1612" s="164"/>
    </row>
    <row r="1613" spans="4:4" x14ac:dyDescent="0.2">
      <c r="D1613" s="164"/>
    </row>
    <row r="1614" spans="4:4" x14ac:dyDescent="0.2">
      <c r="D1614" s="164"/>
    </row>
    <row r="1615" spans="4:4" x14ac:dyDescent="0.2">
      <c r="D1615" s="164"/>
    </row>
    <row r="1616" spans="4:4" x14ac:dyDescent="0.2">
      <c r="D1616" s="164"/>
    </row>
    <row r="1617" spans="4:4" x14ac:dyDescent="0.2">
      <c r="D1617" s="164"/>
    </row>
    <row r="1618" spans="4:4" x14ac:dyDescent="0.2">
      <c r="D1618" s="164"/>
    </row>
    <row r="1619" spans="4:4" x14ac:dyDescent="0.2">
      <c r="D1619" s="164"/>
    </row>
    <row r="1620" spans="4:4" x14ac:dyDescent="0.2">
      <c r="D1620" s="164"/>
    </row>
    <row r="1621" spans="4:4" x14ac:dyDescent="0.2">
      <c r="D1621" s="164"/>
    </row>
    <row r="1622" spans="4:4" x14ac:dyDescent="0.2">
      <c r="D1622" s="164"/>
    </row>
    <row r="1623" spans="4:4" x14ac:dyDescent="0.2">
      <c r="D1623" s="164"/>
    </row>
    <row r="1624" spans="4:4" x14ac:dyDescent="0.2">
      <c r="D1624" s="164"/>
    </row>
    <row r="1625" spans="4:4" x14ac:dyDescent="0.2">
      <c r="D1625" s="164"/>
    </row>
    <row r="1626" spans="4:4" x14ac:dyDescent="0.2">
      <c r="D1626" s="164"/>
    </row>
    <row r="1627" spans="4:4" x14ac:dyDescent="0.2">
      <c r="D1627" s="164"/>
    </row>
    <row r="1628" spans="4:4" x14ac:dyDescent="0.2">
      <c r="D1628" s="164"/>
    </row>
    <row r="1629" spans="4:4" x14ac:dyDescent="0.2">
      <c r="D1629" s="164"/>
    </row>
    <row r="1630" spans="4:4" x14ac:dyDescent="0.2">
      <c r="D1630" s="164"/>
    </row>
    <row r="1631" spans="4:4" x14ac:dyDescent="0.2">
      <c r="D1631" s="164"/>
    </row>
    <row r="1632" spans="4:4" x14ac:dyDescent="0.2">
      <c r="D1632" s="164"/>
    </row>
    <row r="1633" spans="4:4" x14ac:dyDescent="0.2">
      <c r="D1633" s="164"/>
    </row>
    <row r="1634" spans="4:4" x14ac:dyDescent="0.2">
      <c r="D1634" s="164"/>
    </row>
    <row r="1635" spans="4:4" x14ac:dyDescent="0.2">
      <c r="D1635" s="164"/>
    </row>
    <row r="1636" spans="4:4" x14ac:dyDescent="0.2">
      <c r="D1636" s="164"/>
    </row>
    <row r="1637" spans="4:4" x14ac:dyDescent="0.2">
      <c r="D1637" s="164"/>
    </row>
    <row r="1638" spans="4:4" x14ac:dyDescent="0.2">
      <c r="D1638" s="164"/>
    </row>
    <row r="1639" spans="4:4" x14ac:dyDescent="0.2">
      <c r="D1639" s="164"/>
    </row>
    <row r="1640" spans="4:4" x14ac:dyDescent="0.2">
      <c r="D1640" s="164"/>
    </row>
    <row r="1641" spans="4:4" x14ac:dyDescent="0.2">
      <c r="D1641" s="164"/>
    </row>
    <row r="1642" spans="4:4" x14ac:dyDescent="0.2">
      <c r="D1642" s="164"/>
    </row>
    <row r="1643" spans="4:4" x14ac:dyDescent="0.2">
      <c r="D1643" s="164"/>
    </row>
    <row r="1644" spans="4:4" x14ac:dyDescent="0.2">
      <c r="D1644" s="164"/>
    </row>
    <row r="1645" spans="4:4" x14ac:dyDescent="0.2">
      <c r="D1645" s="164"/>
    </row>
    <row r="1646" spans="4:4" x14ac:dyDescent="0.2">
      <c r="D1646" s="164"/>
    </row>
    <row r="1647" spans="4:4" x14ac:dyDescent="0.2">
      <c r="D1647" s="164"/>
    </row>
    <row r="1648" spans="4:4" x14ac:dyDescent="0.2">
      <c r="D1648" s="164"/>
    </row>
    <row r="1649" spans="4:4" x14ac:dyDescent="0.2">
      <c r="D1649" s="164"/>
    </row>
    <row r="1650" spans="4:4" x14ac:dyDescent="0.2">
      <c r="D1650" s="164"/>
    </row>
    <row r="1651" spans="4:4" x14ac:dyDescent="0.2">
      <c r="D1651" s="164"/>
    </row>
    <row r="1652" spans="4:4" x14ac:dyDescent="0.2">
      <c r="D1652" s="164"/>
    </row>
    <row r="1653" spans="4:4" x14ac:dyDescent="0.2">
      <c r="D1653" s="164"/>
    </row>
    <row r="1654" spans="4:4" x14ac:dyDescent="0.2">
      <c r="D1654" s="164"/>
    </row>
    <row r="1655" spans="4:4" x14ac:dyDescent="0.2">
      <c r="D1655" s="164"/>
    </row>
    <row r="1656" spans="4:4" x14ac:dyDescent="0.2">
      <c r="D1656" s="164"/>
    </row>
    <row r="1657" spans="4:4" x14ac:dyDescent="0.2">
      <c r="D1657" s="164"/>
    </row>
    <row r="1658" spans="4:4" x14ac:dyDescent="0.2">
      <c r="D1658" s="164"/>
    </row>
    <row r="1659" spans="4:4" x14ac:dyDescent="0.2">
      <c r="D1659" s="164"/>
    </row>
    <row r="1660" spans="4:4" x14ac:dyDescent="0.2">
      <c r="D1660" s="164"/>
    </row>
    <row r="1661" spans="4:4" x14ac:dyDescent="0.2">
      <c r="D1661" s="164"/>
    </row>
    <row r="1662" spans="4:4" x14ac:dyDescent="0.2">
      <c r="D1662" s="164"/>
    </row>
    <row r="1663" spans="4:4" x14ac:dyDescent="0.2">
      <c r="D1663" s="164"/>
    </row>
    <row r="1664" spans="4:4" x14ac:dyDescent="0.2">
      <c r="D1664" s="164"/>
    </row>
    <row r="1665" spans="4:4" x14ac:dyDescent="0.2">
      <c r="D1665" s="164"/>
    </row>
    <row r="1666" spans="4:4" x14ac:dyDescent="0.2">
      <c r="D1666" s="164"/>
    </row>
    <row r="1667" spans="4:4" x14ac:dyDescent="0.2">
      <c r="D1667" s="164"/>
    </row>
    <row r="1668" spans="4:4" x14ac:dyDescent="0.2">
      <c r="D1668" s="164"/>
    </row>
    <row r="1669" spans="4:4" x14ac:dyDescent="0.2">
      <c r="D1669" s="164"/>
    </row>
    <row r="1670" spans="4:4" x14ac:dyDescent="0.2">
      <c r="D1670" s="164"/>
    </row>
    <row r="1671" spans="4:4" x14ac:dyDescent="0.2">
      <c r="D1671" s="164"/>
    </row>
    <row r="1672" spans="4:4" x14ac:dyDescent="0.2">
      <c r="D1672" s="164"/>
    </row>
    <row r="1673" spans="4:4" x14ac:dyDescent="0.2">
      <c r="D1673" s="164"/>
    </row>
    <row r="1674" spans="4:4" x14ac:dyDescent="0.2">
      <c r="D1674" s="164"/>
    </row>
    <row r="1675" spans="4:4" x14ac:dyDescent="0.2">
      <c r="D1675" s="164"/>
    </row>
    <row r="1676" spans="4:4" x14ac:dyDescent="0.2">
      <c r="D1676" s="164"/>
    </row>
    <row r="1677" spans="4:4" x14ac:dyDescent="0.2">
      <c r="D1677" s="164"/>
    </row>
    <row r="1678" spans="4:4" x14ac:dyDescent="0.2">
      <c r="D1678" s="164"/>
    </row>
    <row r="1679" spans="4:4" x14ac:dyDescent="0.2">
      <c r="D1679" s="164"/>
    </row>
    <row r="1680" spans="4:4" x14ac:dyDescent="0.2">
      <c r="D1680" s="164"/>
    </row>
    <row r="1681" spans="4:4" x14ac:dyDescent="0.2">
      <c r="D1681" s="164"/>
    </row>
    <row r="1682" spans="4:4" x14ac:dyDescent="0.2">
      <c r="D1682" s="164"/>
    </row>
    <row r="1683" spans="4:4" x14ac:dyDescent="0.2">
      <c r="D1683" s="164"/>
    </row>
    <row r="1684" spans="4:4" x14ac:dyDescent="0.2">
      <c r="D1684" s="164"/>
    </row>
    <row r="1685" spans="4:4" x14ac:dyDescent="0.2">
      <c r="D1685" s="164"/>
    </row>
    <row r="1686" spans="4:4" x14ac:dyDescent="0.2">
      <c r="D1686" s="164"/>
    </row>
    <row r="1687" spans="4:4" x14ac:dyDescent="0.2">
      <c r="D1687" s="164"/>
    </row>
    <row r="1688" spans="4:4" x14ac:dyDescent="0.2">
      <c r="D1688" s="164"/>
    </row>
    <row r="1689" spans="4:4" x14ac:dyDescent="0.2">
      <c r="D1689" s="164"/>
    </row>
    <row r="1690" spans="4:4" x14ac:dyDescent="0.2">
      <c r="D1690" s="164"/>
    </row>
    <row r="1691" spans="4:4" x14ac:dyDescent="0.2">
      <c r="D1691" s="164"/>
    </row>
    <row r="1692" spans="4:4" x14ac:dyDescent="0.2">
      <c r="D1692" s="164"/>
    </row>
    <row r="1693" spans="4:4" x14ac:dyDescent="0.2">
      <c r="D1693" s="164"/>
    </row>
    <row r="1694" spans="4:4" x14ac:dyDescent="0.2">
      <c r="D1694" s="164"/>
    </row>
    <row r="1695" spans="4:4" x14ac:dyDescent="0.2">
      <c r="D1695" s="164"/>
    </row>
    <row r="1696" spans="4:4" x14ac:dyDescent="0.2">
      <c r="D1696" s="164"/>
    </row>
    <row r="1697" spans="4:4" x14ac:dyDescent="0.2">
      <c r="D1697" s="164"/>
    </row>
    <row r="1698" spans="4:4" x14ac:dyDescent="0.2">
      <c r="D1698" s="164"/>
    </row>
    <row r="1699" spans="4:4" x14ac:dyDescent="0.2">
      <c r="D1699" s="164"/>
    </row>
    <row r="1700" spans="4:4" x14ac:dyDescent="0.2">
      <c r="D1700" s="164"/>
    </row>
    <row r="1701" spans="4:4" x14ac:dyDescent="0.2">
      <c r="D1701" s="164"/>
    </row>
    <row r="1702" spans="4:4" x14ac:dyDescent="0.2">
      <c r="D1702" s="164"/>
    </row>
    <row r="1703" spans="4:4" x14ac:dyDescent="0.2">
      <c r="D1703" s="164"/>
    </row>
    <row r="1704" spans="4:4" x14ac:dyDescent="0.2">
      <c r="D1704" s="164"/>
    </row>
    <row r="1705" spans="4:4" x14ac:dyDescent="0.2">
      <c r="D1705" s="164"/>
    </row>
    <row r="1706" spans="4:4" x14ac:dyDescent="0.2">
      <c r="D1706" s="164"/>
    </row>
    <row r="1707" spans="4:4" x14ac:dyDescent="0.2">
      <c r="D1707" s="164"/>
    </row>
    <row r="1708" spans="4:4" x14ac:dyDescent="0.2">
      <c r="D1708" s="164"/>
    </row>
    <row r="1709" spans="4:4" x14ac:dyDescent="0.2">
      <c r="D1709" s="164"/>
    </row>
    <row r="1710" spans="4:4" x14ac:dyDescent="0.2">
      <c r="D1710" s="164"/>
    </row>
    <row r="1711" spans="4:4" x14ac:dyDescent="0.2">
      <c r="D1711" s="164"/>
    </row>
    <row r="1712" spans="4:4" x14ac:dyDescent="0.2">
      <c r="D1712" s="164"/>
    </row>
    <row r="1713" spans="4:4" x14ac:dyDescent="0.2">
      <c r="D1713" s="164"/>
    </row>
    <row r="1714" spans="4:4" x14ac:dyDescent="0.2">
      <c r="D1714" s="164"/>
    </row>
    <row r="1715" spans="4:4" x14ac:dyDescent="0.2">
      <c r="D1715" s="164"/>
    </row>
    <row r="1716" spans="4:4" x14ac:dyDescent="0.2">
      <c r="D1716" s="164"/>
    </row>
    <row r="1717" spans="4:4" x14ac:dyDescent="0.2">
      <c r="D1717" s="164"/>
    </row>
    <row r="1718" spans="4:4" x14ac:dyDescent="0.2">
      <c r="D1718" s="164"/>
    </row>
    <row r="1719" spans="4:4" x14ac:dyDescent="0.2">
      <c r="D1719" s="164"/>
    </row>
    <row r="1720" spans="4:4" x14ac:dyDescent="0.2">
      <c r="D1720" s="164"/>
    </row>
    <row r="1721" spans="4:4" x14ac:dyDescent="0.2">
      <c r="D1721" s="164"/>
    </row>
    <row r="1722" spans="4:4" x14ac:dyDescent="0.2">
      <c r="D1722" s="164"/>
    </row>
    <row r="1723" spans="4:4" x14ac:dyDescent="0.2">
      <c r="D1723" s="164"/>
    </row>
    <row r="1724" spans="4:4" x14ac:dyDescent="0.2">
      <c r="D1724" s="164"/>
    </row>
    <row r="1725" spans="4:4" x14ac:dyDescent="0.2">
      <c r="D1725" s="164"/>
    </row>
    <row r="1726" spans="4:4" x14ac:dyDescent="0.2">
      <c r="D1726" s="164"/>
    </row>
    <row r="1727" spans="4:4" x14ac:dyDescent="0.2">
      <c r="D1727" s="164"/>
    </row>
    <row r="1728" spans="4:4" x14ac:dyDescent="0.2">
      <c r="D1728" s="164"/>
    </row>
    <row r="1729" spans="4:4" x14ac:dyDescent="0.2">
      <c r="D1729" s="164"/>
    </row>
    <row r="1730" spans="4:4" x14ac:dyDescent="0.2">
      <c r="D1730" s="164"/>
    </row>
    <row r="1731" spans="4:4" x14ac:dyDescent="0.2">
      <c r="D1731" s="164"/>
    </row>
    <row r="1732" spans="4:4" x14ac:dyDescent="0.2">
      <c r="D1732" s="164"/>
    </row>
    <row r="1733" spans="4:4" x14ac:dyDescent="0.2">
      <c r="D1733" s="164"/>
    </row>
    <row r="1734" spans="4:4" x14ac:dyDescent="0.2">
      <c r="D1734" s="164"/>
    </row>
    <row r="1735" spans="4:4" x14ac:dyDescent="0.2">
      <c r="D1735" s="164"/>
    </row>
    <row r="1736" spans="4:4" x14ac:dyDescent="0.2">
      <c r="D1736" s="164"/>
    </row>
    <row r="1737" spans="4:4" x14ac:dyDescent="0.2">
      <c r="D1737" s="164"/>
    </row>
    <row r="1738" spans="4:4" x14ac:dyDescent="0.2">
      <c r="D1738" s="164"/>
    </row>
    <row r="1739" spans="4:4" x14ac:dyDescent="0.2">
      <c r="D1739" s="164"/>
    </row>
    <row r="1740" spans="4:4" x14ac:dyDescent="0.2">
      <c r="D1740" s="164"/>
    </row>
    <row r="1741" spans="4:4" x14ac:dyDescent="0.2">
      <c r="D1741" s="164"/>
    </row>
    <row r="1742" spans="4:4" x14ac:dyDescent="0.2">
      <c r="D1742" s="164"/>
    </row>
    <row r="1743" spans="4:4" x14ac:dyDescent="0.2">
      <c r="D1743" s="164"/>
    </row>
    <row r="1744" spans="4:4" x14ac:dyDescent="0.2">
      <c r="D1744" s="164"/>
    </row>
    <row r="1745" spans="4:4" x14ac:dyDescent="0.2">
      <c r="D1745" s="164"/>
    </row>
    <row r="1746" spans="4:4" x14ac:dyDescent="0.2">
      <c r="D1746" s="164"/>
    </row>
    <row r="1747" spans="4:4" x14ac:dyDescent="0.2">
      <c r="D1747" s="164"/>
    </row>
    <row r="1748" spans="4:4" x14ac:dyDescent="0.2">
      <c r="D1748" s="164"/>
    </row>
    <row r="1749" spans="4:4" x14ac:dyDescent="0.2">
      <c r="D1749" s="164"/>
    </row>
    <row r="1750" spans="4:4" x14ac:dyDescent="0.2">
      <c r="D1750" s="164"/>
    </row>
    <row r="1751" spans="4:4" x14ac:dyDescent="0.2">
      <c r="D1751" s="164"/>
    </row>
    <row r="1752" spans="4:4" x14ac:dyDescent="0.2">
      <c r="D1752" s="164"/>
    </row>
    <row r="1753" spans="4:4" x14ac:dyDescent="0.2">
      <c r="D1753" s="164"/>
    </row>
    <row r="1754" spans="4:4" x14ac:dyDescent="0.2">
      <c r="D1754" s="164"/>
    </row>
    <row r="1755" spans="4:4" x14ac:dyDescent="0.2">
      <c r="D1755" s="164"/>
    </row>
    <row r="1756" spans="4:4" x14ac:dyDescent="0.2">
      <c r="D1756" s="164"/>
    </row>
    <row r="1757" spans="4:4" x14ac:dyDescent="0.2">
      <c r="D1757" s="164"/>
    </row>
    <row r="1758" spans="4:4" x14ac:dyDescent="0.2">
      <c r="D1758" s="164"/>
    </row>
    <row r="1759" spans="4:4" x14ac:dyDescent="0.2">
      <c r="D1759" s="164"/>
    </row>
    <row r="1760" spans="4:4" x14ac:dyDescent="0.2">
      <c r="D1760" s="164"/>
    </row>
    <row r="1761" spans="4:4" x14ac:dyDescent="0.2">
      <c r="D1761" s="164"/>
    </row>
    <row r="1762" spans="4:4" x14ac:dyDescent="0.2">
      <c r="D1762" s="164"/>
    </row>
    <row r="1763" spans="4:4" x14ac:dyDescent="0.2">
      <c r="D1763" s="164"/>
    </row>
    <row r="1764" spans="4:4" x14ac:dyDescent="0.2">
      <c r="D1764" s="164"/>
    </row>
    <row r="1765" spans="4:4" x14ac:dyDescent="0.2">
      <c r="D1765" s="164"/>
    </row>
    <row r="1766" spans="4:4" x14ac:dyDescent="0.2">
      <c r="D1766" s="164"/>
    </row>
    <row r="1767" spans="4:4" x14ac:dyDescent="0.2">
      <c r="D1767" s="164"/>
    </row>
    <row r="1768" spans="4:4" x14ac:dyDescent="0.2">
      <c r="D1768" s="164"/>
    </row>
    <row r="1769" spans="4:4" x14ac:dyDescent="0.2">
      <c r="D1769" s="164"/>
    </row>
    <row r="1770" spans="4:4" x14ac:dyDescent="0.2">
      <c r="D1770" s="164"/>
    </row>
    <row r="1771" spans="4:4" x14ac:dyDescent="0.2">
      <c r="D1771" s="164"/>
    </row>
    <row r="1772" spans="4:4" x14ac:dyDescent="0.2">
      <c r="D1772" s="164"/>
    </row>
    <row r="1773" spans="4:4" x14ac:dyDescent="0.2">
      <c r="D1773" s="164"/>
    </row>
    <row r="1774" spans="4:4" x14ac:dyDescent="0.2">
      <c r="D1774" s="164"/>
    </row>
    <row r="1775" spans="4:4" x14ac:dyDescent="0.2">
      <c r="D1775" s="164"/>
    </row>
    <row r="1776" spans="4:4" x14ac:dyDescent="0.2">
      <c r="D1776" s="164"/>
    </row>
    <row r="1777" spans="4:4" x14ac:dyDescent="0.2">
      <c r="D1777" s="164"/>
    </row>
    <row r="1778" spans="4:4" x14ac:dyDescent="0.2">
      <c r="D1778" s="164"/>
    </row>
    <row r="1779" spans="4:4" x14ac:dyDescent="0.2">
      <c r="D1779" s="164"/>
    </row>
    <row r="1780" spans="4:4" x14ac:dyDescent="0.2">
      <c r="D1780" s="164"/>
    </row>
    <row r="1781" spans="4:4" x14ac:dyDescent="0.2">
      <c r="D1781" s="164"/>
    </row>
    <row r="1782" spans="4:4" x14ac:dyDescent="0.2">
      <c r="D1782" s="164"/>
    </row>
    <row r="1783" spans="4:4" x14ac:dyDescent="0.2">
      <c r="D1783" s="164"/>
    </row>
    <row r="1784" spans="4:4" x14ac:dyDescent="0.2">
      <c r="D1784" s="164"/>
    </row>
    <row r="1785" spans="4:4" x14ac:dyDescent="0.2">
      <c r="D1785" s="164"/>
    </row>
    <row r="1786" spans="4:4" x14ac:dyDescent="0.2">
      <c r="D1786" s="164"/>
    </row>
    <row r="1787" spans="4:4" x14ac:dyDescent="0.2">
      <c r="D1787" s="164"/>
    </row>
    <row r="1788" spans="4:4" x14ac:dyDescent="0.2">
      <c r="D1788" s="164"/>
    </row>
    <row r="1789" spans="4:4" x14ac:dyDescent="0.2">
      <c r="D1789" s="164"/>
    </row>
    <row r="1790" spans="4:4" x14ac:dyDescent="0.2">
      <c r="D1790" s="164"/>
    </row>
    <row r="1791" spans="4:4" x14ac:dyDescent="0.2">
      <c r="D1791" s="164"/>
    </row>
    <row r="1792" spans="4:4" x14ac:dyDescent="0.2">
      <c r="D1792" s="164"/>
    </row>
    <row r="1793" spans="4:4" x14ac:dyDescent="0.2">
      <c r="D1793" s="164"/>
    </row>
    <row r="1794" spans="4:4" x14ac:dyDescent="0.2">
      <c r="D1794" s="164"/>
    </row>
    <row r="1795" spans="4:4" x14ac:dyDescent="0.2">
      <c r="D1795" s="164"/>
    </row>
    <row r="1796" spans="4:4" x14ac:dyDescent="0.2">
      <c r="D1796" s="164"/>
    </row>
    <row r="1797" spans="4:4" x14ac:dyDescent="0.2">
      <c r="D1797" s="164"/>
    </row>
    <row r="1798" spans="4:4" x14ac:dyDescent="0.2">
      <c r="D1798" s="164"/>
    </row>
    <row r="1799" spans="4:4" x14ac:dyDescent="0.2">
      <c r="D1799" s="164"/>
    </row>
    <row r="1800" spans="4:4" x14ac:dyDescent="0.2">
      <c r="D1800" s="164"/>
    </row>
    <row r="1801" spans="4:4" x14ac:dyDescent="0.2">
      <c r="D1801" s="164"/>
    </row>
    <row r="1802" spans="4:4" x14ac:dyDescent="0.2">
      <c r="D1802" s="164"/>
    </row>
    <row r="1803" spans="4:4" x14ac:dyDescent="0.2">
      <c r="D1803" s="164"/>
    </row>
    <row r="1804" spans="4:4" x14ac:dyDescent="0.2">
      <c r="D1804" s="164"/>
    </row>
    <row r="1805" spans="4:4" x14ac:dyDescent="0.2">
      <c r="D1805" s="164"/>
    </row>
    <row r="1806" spans="4:4" x14ac:dyDescent="0.2">
      <c r="D1806" s="164"/>
    </row>
    <row r="1807" spans="4:4" x14ac:dyDescent="0.2">
      <c r="D1807" s="164"/>
    </row>
    <row r="1808" spans="4:4" x14ac:dyDescent="0.2">
      <c r="D1808" s="164"/>
    </row>
    <row r="1809" spans="4:4" x14ac:dyDescent="0.2">
      <c r="D1809" s="164"/>
    </row>
    <row r="1810" spans="4:4" x14ac:dyDescent="0.2">
      <c r="D1810" s="164"/>
    </row>
    <row r="1811" spans="4:4" x14ac:dyDescent="0.2">
      <c r="D1811" s="164"/>
    </row>
    <row r="1812" spans="4:4" x14ac:dyDescent="0.2">
      <c r="D1812" s="164"/>
    </row>
    <row r="1813" spans="4:4" x14ac:dyDescent="0.2">
      <c r="D1813" s="164"/>
    </row>
    <row r="1814" spans="4:4" x14ac:dyDescent="0.2">
      <c r="D1814" s="164"/>
    </row>
    <row r="1815" spans="4:4" x14ac:dyDescent="0.2">
      <c r="D1815" s="164"/>
    </row>
    <row r="1816" spans="4:4" x14ac:dyDescent="0.2">
      <c r="D1816" s="164"/>
    </row>
    <row r="1817" spans="4:4" x14ac:dyDescent="0.2">
      <c r="D1817" s="164"/>
    </row>
    <row r="1818" spans="4:4" x14ac:dyDescent="0.2">
      <c r="D1818" s="164"/>
    </row>
    <row r="1819" spans="4:4" x14ac:dyDescent="0.2">
      <c r="D1819" s="164"/>
    </row>
    <row r="1820" spans="4:4" x14ac:dyDescent="0.2">
      <c r="D1820" s="164"/>
    </row>
    <row r="1821" spans="4:4" x14ac:dyDescent="0.2">
      <c r="D1821" s="164"/>
    </row>
    <row r="1822" spans="4:4" x14ac:dyDescent="0.2">
      <c r="D1822" s="164"/>
    </row>
    <row r="1823" spans="4:4" x14ac:dyDescent="0.2">
      <c r="D1823" s="164"/>
    </row>
    <row r="1824" spans="4:4" x14ac:dyDescent="0.2">
      <c r="D1824" s="164"/>
    </row>
    <row r="1825" spans="4:4" x14ac:dyDescent="0.2">
      <c r="D1825" s="164"/>
    </row>
    <row r="1826" spans="4:4" x14ac:dyDescent="0.2">
      <c r="D1826" s="164"/>
    </row>
    <row r="1827" spans="4:4" x14ac:dyDescent="0.2">
      <c r="D1827" s="164"/>
    </row>
    <row r="1828" spans="4:4" x14ac:dyDescent="0.2">
      <c r="D1828" s="164"/>
    </row>
    <row r="1829" spans="4:4" x14ac:dyDescent="0.2">
      <c r="D1829" s="164"/>
    </row>
    <row r="1830" spans="4:4" x14ac:dyDescent="0.2">
      <c r="D1830" s="164"/>
    </row>
    <row r="1831" spans="4:4" x14ac:dyDescent="0.2">
      <c r="D1831" s="164"/>
    </row>
    <row r="1832" spans="4:4" x14ac:dyDescent="0.2">
      <c r="D1832" s="164"/>
    </row>
    <row r="1833" spans="4:4" x14ac:dyDescent="0.2">
      <c r="D1833" s="164"/>
    </row>
    <row r="1834" spans="4:4" x14ac:dyDescent="0.2">
      <c r="D1834" s="164"/>
    </row>
    <row r="1835" spans="4:4" x14ac:dyDescent="0.2">
      <c r="D1835" s="164"/>
    </row>
    <row r="1836" spans="4:4" x14ac:dyDescent="0.2">
      <c r="D1836" s="164"/>
    </row>
    <row r="1837" spans="4:4" x14ac:dyDescent="0.2">
      <c r="D1837" s="164"/>
    </row>
    <row r="1838" spans="4:4" x14ac:dyDescent="0.2">
      <c r="D1838" s="164"/>
    </row>
    <row r="1839" spans="4:4" x14ac:dyDescent="0.2">
      <c r="D1839" s="164"/>
    </row>
    <row r="1840" spans="4:4" x14ac:dyDescent="0.2">
      <c r="D1840" s="164"/>
    </row>
    <row r="1841" spans="4:4" x14ac:dyDescent="0.2">
      <c r="D1841" s="164"/>
    </row>
    <row r="1842" spans="4:4" x14ac:dyDescent="0.2">
      <c r="D1842" s="164"/>
    </row>
    <row r="1843" spans="4:4" x14ac:dyDescent="0.2">
      <c r="D1843" s="164"/>
    </row>
    <row r="1844" spans="4:4" x14ac:dyDescent="0.2">
      <c r="D1844" s="164"/>
    </row>
    <row r="1845" spans="4:4" x14ac:dyDescent="0.2">
      <c r="D1845" s="164"/>
    </row>
    <row r="1846" spans="4:4" x14ac:dyDescent="0.2">
      <c r="D1846" s="164"/>
    </row>
    <row r="1847" spans="4:4" x14ac:dyDescent="0.2">
      <c r="D1847" s="164"/>
    </row>
    <row r="1848" spans="4:4" x14ac:dyDescent="0.2">
      <c r="D1848" s="164"/>
    </row>
    <row r="1849" spans="4:4" x14ac:dyDescent="0.2">
      <c r="D1849" s="164"/>
    </row>
    <row r="1850" spans="4:4" x14ac:dyDescent="0.2">
      <c r="D1850" s="164"/>
    </row>
    <row r="1851" spans="4:4" x14ac:dyDescent="0.2">
      <c r="D1851" s="164"/>
    </row>
    <row r="1852" spans="4:4" x14ac:dyDescent="0.2">
      <c r="D1852" s="164"/>
    </row>
    <row r="1853" spans="4:4" x14ac:dyDescent="0.2">
      <c r="D1853" s="164"/>
    </row>
    <row r="1854" spans="4:4" x14ac:dyDescent="0.2">
      <c r="D1854" s="164"/>
    </row>
    <row r="1855" spans="4:4" x14ac:dyDescent="0.2">
      <c r="D1855" s="164"/>
    </row>
    <row r="1856" spans="4:4" x14ac:dyDescent="0.2">
      <c r="D1856" s="164"/>
    </row>
    <row r="1857" spans="4:4" x14ac:dyDescent="0.2">
      <c r="D1857" s="164"/>
    </row>
    <row r="1858" spans="4:4" x14ac:dyDescent="0.2">
      <c r="D1858" s="164"/>
    </row>
    <row r="1859" spans="4:4" x14ac:dyDescent="0.2">
      <c r="D1859" s="164"/>
    </row>
    <row r="1860" spans="4:4" x14ac:dyDescent="0.2">
      <c r="D1860" s="164"/>
    </row>
    <row r="1861" spans="4:4" x14ac:dyDescent="0.2">
      <c r="D1861" s="164"/>
    </row>
    <row r="1862" spans="4:4" x14ac:dyDescent="0.2">
      <c r="D1862" s="164"/>
    </row>
    <row r="1863" spans="4:4" x14ac:dyDescent="0.2">
      <c r="D1863" s="164"/>
    </row>
    <row r="1864" spans="4:4" x14ac:dyDescent="0.2">
      <c r="D1864" s="164"/>
    </row>
    <row r="1865" spans="4:4" x14ac:dyDescent="0.2">
      <c r="D1865" s="164"/>
    </row>
    <row r="1866" spans="4:4" x14ac:dyDescent="0.2">
      <c r="D1866" s="164"/>
    </row>
    <row r="1867" spans="4:4" x14ac:dyDescent="0.2">
      <c r="D1867" s="164"/>
    </row>
    <row r="1868" spans="4:4" x14ac:dyDescent="0.2">
      <c r="D1868" s="164"/>
    </row>
    <row r="1869" spans="4:4" x14ac:dyDescent="0.2">
      <c r="D1869" s="164"/>
    </row>
    <row r="1870" spans="4:4" x14ac:dyDescent="0.2">
      <c r="D1870" s="164"/>
    </row>
    <row r="1871" spans="4:4" x14ac:dyDescent="0.2">
      <c r="D1871" s="164"/>
    </row>
    <row r="1872" spans="4:4" x14ac:dyDescent="0.2">
      <c r="D1872" s="164"/>
    </row>
    <row r="1873" spans="4:4" x14ac:dyDescent="0.2">
      <c r="D1873" s="164"/>
    </row>
    <row r="1874" spans="4:4" x14ac:dyDescent="0.2">
      <c r="D1874" s="164"/>
    </row>
    <row r="1875" spans="4:4" x14ac:dyDescent="0.2">
      <c r="D1875" s="164"/>
    </row>
    <row r="1876" spans="4:4" x14ac:dyDescent="0.2">
      <c r="D1876" s="164"/>
    </row>
    <row r="1877" spans="4:4" x14ac:dyDescent="0.2">
      <c r="D1877" s="164"/>
    </row>
    <row r="1878" spans="4:4" x14ac:dyDescent="0.2">
      <c r="D1878" s="164"/>
    </row>
    <row r="1879" spans="4:4" x14ac:dyDescent="0.2">
      <c r="D1879" s="164"/>
    </row>
    <row r="1880" spans="4:4" x14ac:dyDescent="0.2">
      <c r="D1880" s="164"/>
    </row>
    <row r="1881" spans="4:4" x14ac:dyDescent="0.2">
      <c r="D1881" s="164"/>
    </row>
    <row r="1882" spans="4:4" x14ac:dyDescent="0.2">
      <c r="D1882" s="164"/>
    </row>
    <row r="1883" spans="4:4" x14ac:dyDescent="0.2">
      <c r="D1883" s="164"/>
    </row>
    <row r="1884" spans="4:4" x14ac:dyDescent="0.2">
      <c r="D1884" s="164"/>
    </row>
    <row r="1885" spans="4:4" x14ac:dyDescent="0.2">
      <c r="D1885" s="164"/>
    </row>
    <row r="1886" spans="4:4" x14ac:dyDescent="0.2">
      <c r="D1886" s="164"/>
    </row>
    <row r="1887" spans="4:4" x14ac:dyDescent="0.2">
      <c r="D1887" s="164"/>
    </row>
    <row r="1888" spans="4:4" x14ac:dyDescent="0.2">
      <c r="D1888" s="164"/>
    </row>
    <row r="1889" spans="4:4" x14ac:dyDescent="0.2">
      <c r="D1889" s="164"/>
    </row>
    <row r="1890" spans="4:4" x14ac:dyDescent="0.2">
      <c r="D1890" s="164"/>
    </row>
    <row r="1891" spans="4:4" x14ac:dyDescent="0.2">
      <c r="D1891" s="164"/>
    </row>
    <row r="1892" spans="4:4" x14ac:dyDescent="0.2">
      <c r="D1892" s="164"/>
    </row>
    <row r="1893" spans="4:4" x14ac:dyDescent="0.2">
      <c r="D1893" s="164"/>
    </row>
    <row r="1894" spans="4:4" x14ac:dyDescent="0.2">
      <c r="D1894" s="164"/>
    </row>
    <row r="1895" spans="4:4" x14ac:dyDescent="0.2">
      <c r="D1895" s="164"/>
    </row>
    <row r="1896" spans="4:4" x14ac:dyDescent="0.2">
      <c r="D1896" s="164"/>
    </row>
    <row r="1897" spans="4:4" x14ac:dyDescent="0.2">
      <c r="D1897" s="164"/>
    </row>
    <row r="1898" spans="4:4" x14ac:dyDescent="0.2">
      <c r="D1898" s="164"/>
    </row>
    <row r="1899" spans="4:4" x14ac:dyDescent="0.2">
      <c r="D1899" s="164"/>
    </row>
    <row r="1900" spans="4:4" x14ac:dyDescent="0.2">
      <c r="D1900" s="164"/>
    </row>
    <row r="1901" spans="4:4" x14ac:dyDescent="0.2">
      <c r="D1901" s="164"/>
    </row>
    <row r="1902" spans="4:4" x14ac:dyDescent="0.2">
      <c r="D1902" s="164"/>
    </row>
    <row r="1903" spans="4:4" x14ac:dyDescent="0.2">
      <c r="D1903" s="164"/>
    </row>
    <row r="1904" spans="4:4" x14ac:dyDescent="0.2">
      <c r="D1904" s="164"/>
    </row>
    <row r="1905" spans="4:4" x14ac:dyDescent="0.2">
      <c r="D1905" s="164"/>
    </row>
    <row r="1906" spans="4:4" x14ac:dyDescent="0.2">
      <c r="D1906" s="164"/>
    </row>
    <row r="1907" spans="4:4" x14ac:dyDescent="0.2">
      <c r="D1907" s="164"/>
    </row>
    <row r="1908" spans="4:4" x14ac:dyDescent="0.2">
      <c r="D1908" s="164"/>
    </row>
    <row r="1909" spans="4:4" x14ac:dyDescent="0.2">
      <c r="D1909" s="164"/>
    </row>
    <row r="1910" spans="4:4" x14ac:dyDescent="0.2">
      <c r="D1910" s="164"/>
    </row>
    <row r="1911" spans="4:4" x14ac:dyDescent="0.2">
      <c r="D1911" s="164"/>
    </row>
    <row r="1912" spans="4:4" x14ac:dyDescent="0.2">
      <c r="D1912" s="164"/>
    </row>
    <row r="1913" spans="4:4" x14ac:dyDescent="0.2">
      <c r="D1913" s="164"/>
    </row>
    <row r="1914" spans="4:4" x14ac:dyDescent="0.2">
      <c r="D1914" s="164"/>
    </row>
    <row r="1915" spans="4:4" x14ac:dyDescent="0.2">
      <c r="D1915" s="164"/>
    </row>
    <row r="1916" spans="4:4" x14ac:dyDescent="0.2">
      <c r="D1916" s="164"/>
    </row>
    <row r="1917" spans="4:4" x14ac:dyDescent="0.2">
      <c r="D1917" s="164"/>
    </row>
    <row r="1918" spans="4:4" x14ac:dyDescent="0.2">
      <c r="D1918" s="164"/>
    </row>
    <row r="1919" spans="4:4" x14ac:dyDescent="0.2">
      <c r="D1919" s="164"/>
    </row>
    <row r="1920" spans="4:4" x14ac:dyDescent="0.2">
      <c r="D1920" s="164"/>
    </row>
    <row r="1921" spans="4:4" x14ac:dyDescent="0.2">
      <c r="D1921" s="164"/>
    </row>
    <row r="1922" spans="4:4" x14ac:dyDescent="0.2">
      <c r="D1922" s="164"/>
    </row>
    <row r="1923" spans="4:4" x14ac:dyDescent="0.2">
      <c r="D1923" s="164"/>
    </row>
    <row r="1924" spans="4:4" x14ac:dyDescent="0.2">
      <c r="D1924" s="164"/>
    </row>
    <row r="1925" spans="4:4" x14ac:dyDescent="0.2">
      <c r="D1925" s="164"/>
    </row>
    <row r="1926" spans="4:4" x14ac:dyDescent="0.2">
      <c r="D1926" s="164"/>
    </row>
    <row r="1927" spans="4:4" x14ac:dyDescent="0.2">
      <c r="D1927" s="164"/>
    </row>
    <row r="1928" spans="4:4" x14ac:dyDescent="0.2">
      <c r="D1928" s="164"/>
    </row>
    <row r="1929" spans="4:4" x14ac:dyDescent="0.2">
      <c r="D1929" s="164"/>
    </row>
    <row r="1930" spans="4:4" x14ac:dyDescent="0.2">
      <c r="D1930" s="164"/>
    </row>
    <row r="1931" spans="4:4" x14ac:dyDescent="0.2">
      <c r="D1931" s="164"/>
    </row>
    <row r="1932" spans="4:4" x14ac:dyDescent="0.2">
      <c r="D1932" s="164"/>
    </row>
    <row r="1933" spans="4:4" x14ac:dyDescent="0.2">
      <c r="D1933" s="164"/>
    </row>
    <row r="1934" spans="4:4" x14ac:dyDescent="0.2">
      <c r="D1934" s="164"/>
    </row>
    <row r="1935" spans="4:4" x14ac:dyDescent="0.2">
      <c r="D1935" s="164"/>
    </row>
    <row r="1936" spans="4:4" x14ac:dyDescent="0.2">
      <c r="D1936" s="164"/>
    </row>
    <row r="1937" spans="4:4" x14ac:dyDescent="0.2">
      <c r="D1937" s="164"/>
    </row>
    <row r="1938" spans="4:4" x14ac:dyDescent="0.2">
      <c r="D1938" s="164"/>
    </row>
    <row r="1939" spans="4:4" x14ac:dyDescent="0.2">
      <c r="D1939" s="164"/>
    </row>
    <row r="1940" spans="4:4" x14ac:dyDescent="0.2">
      <c r="D1940" s="164"/>
    </row>
    <row r="1941" spans="4:4" x14ac:dyDescent="0.2">
      <c r="D1941" s="164"/>
    </row>
    <row r="1942" spans="4:4" x14ac:dyDescent="0.2">
      <c r="D1942" s="164"/>
    </row>
    <row r="1943" spans="4:4" x14ac:dyDescent="0.2">
      <c r="D1943" s="164"/>
    </row>
    <row r="1944" spans="4:4" x14ac:dyDescent="0.2">
      <c r="D1944" s="164"/>
    </row>
    <row r="1945" spans="4:4" x14ac:dyDescent="0.2">
      <c r="D1945" s="164"/>
    </row>
    <row r="1946" spans="4:4" x14ac:dyDescent="0.2">
      <c r="D1946" s="164"/>
    </row>
    <row r="1947" spans="4:4" x14ac:dyDescent="0.2">
      <c r="D1947" s="164"/>
    </row>
    <row r="1948" spans="4:4" x14ac:dyDescent="0.2">
      <c r="D1948" s="164"/>
    </row>
    <row r="1949" spans="4:4" x14ac:dyDescent="0.2">
      <c r="D1949" s="164"/>
    </row>
    <row r="1950" spans="4:4" x14ac:dyDescent="0.2">
      <c r="D1950" s="164"/>
    </row>
    <row r="1951" spans="4:4" x14ac:dyDescent="0.2">
      <c r="D1951" s="164"/>
    </row>
    <row r="1952" spans="4:4" x14ac:dyDescent="0.2">
      <c r="D1952" s="164"/>
    </row>
    <row r="1953" spans="4:4" x14ac:dyDescent="0.2">
      <c r="D1953" s="164"/>
    </row>
    <row r="1954" spans="4:4" x14ac:dyDescent="0.2">
      <c r="D1954" s="164"/>
    </row>
    <row r="1955" spans="4:4" x14ac:dyDescent="0.2">
      <c r="D1955" s="164"/>
    </row>
    <row r="1956" spans="4:4" x14ac:dyDescent="0.2">
      <c r="D1956" s="164"/>
    </row>
    <row r="1957" spans="4:4" x14ac:dyDescent="0.2">
      <c r="D1957" s="164"/>
    </row>
    <row r="1958" spans="4:4" x14ac:dyDescent="0.2">
      <c r="D1958" s="164"/>
    </row>
    <row r="1959" spans="4:4" x14ac:dyDescent="0.2">
      <c r="D1959" s="164"/>
    </row>
    <row r="1960" spans="4:4" x14ac:dyDescent="0.2">
      <c r="D1960" s="164"/>
    </row>
    <row r="1961" spans="4:4" x14ac:dyDescent="0.2">
      <c r="D1961" s="164"/>
    </row>
    <row r="1962" spans="4:4" x14ac:dyDescent="0.2">
      <c r="D1962" s="164"/>
    </row>
    <row r="1963" spans="4:4" x14ac:dyDescent="0.2">
      <c r="D1963" s="164"/>
    </row>
    <row r="1964" spans="4:4" x14ac:dyDescent="0.2">
      <c r="D1964" s="164"/>
    </row>
    <row r="1965" spans="4:4" x14ac:dyDescent="0.2">
      <c r="D1965" s="164"/>
    </row>
    <row r="1966" spans="4:4" x14ac:dyDescent="0.2">
      <c r="D1966" s="164"/>
    </row>
    <row r="1967" spans="4:4" x14ac:dyDescent="0.2">
      <c r="D1967" s="164"/>
    </row>
    <row r="1968" spans="4:4" x14ac:dyDescent="0.2">
      <c r="D1968" s="164"/>
    </row>
    <row r="1969" spans="4:4" x14ac:dyDescent="0.2">
      <c r="D1969" s="164"/>
    </row>
    <row r="1970" spans="4:4" x14ac:dyDescent="0.2">
      <c r="D1970" s="164"/>
    </row>
    <row r="1971" spans="4:4" x14ac:dyDescent="0.2">
      <c r="D1971" s="164"/>
    </row>
    <row r="1972" spans="4:4" x14ac:dyDescent="0.2">
      <c r="D1972" s="164"/>
    </row>
    <row r="1973" spans="4:4" x14ac:dyDescent="0.2">
      <c r="D1973" s="164"/>
    </row>
    <row r="1974" spans="4:4" x14ac:dyDescent="0.2">
      <c r="D1974" s="164"/>
    </row>
    <row r="1975" spans="4:4" x14ac:dyDescent="0.2">
      <c r="D1975" s="164"/>
    </row>
    <row r="1976" spans="4:4" x14ac:dyDescent="0.2">
      <c r="D1976" s="164"/>
    </row>
    <row r="1977" spans="4:4" x14ac:dyDescent="0.2">
      <c r="D1977" s="164"/>
    </row>
    <row r="1978" spans="4:4" x14ac:dyDescent="0.2">
      <c r="D1978" s="164"/>
    </row>
    <row r="1979" spans="4:4" x14ac:dyDescent="0.2">
      <c r="D1979" s="164"/>
    </row>
    <row r="1980" spans="4:4" x14ac:dyDescent="0.2">
      <c r="D1980" s="164"/>
    </row>
    <row r="1981" spans="4:4" x14ac:dyDescent="0.2">
      <c r="D1981" s="164"/>
    </row>
    <row r="1982" spans="4:4" x14ac:dyDescent="0.2">
      <c r="D1982" s="164"/>
    </row>
    <row r="1983" spans="4:4" x14ac:dyDescent="0.2">
      <c r="D1983" s="164"/>
    </row>
    <row r="1984" spans="4:4" x14ac:dyDescent="0.2">
      <c r="D1984" s="164"/>
    </row>
    <row r="1985" spans="4:4" x14ac:dyDescent="0.2">
      <c r="D1985" s="164"/>
    </row>
    <row r="1986" spans="4:4" x14ac:dyDescent="0.2">
      <c r="D1986" s="164"/>
    </row>
    <row r="1987" spans="4:4" x14ac:dyDescent="0.2">
      <c r="D1987" s="164"/>
    </row>
    <row r="1988" spans="4:4" x14ac:dyDescent="0.2">
      <c r="D1988" s="164"/>
    </row>
    <row r="1989" spans="4:4" x14ac:dyDescent="0.2">
      <c r="D1989" s="164"/>
    </row>
    <row r="1990" spans="4:4" x14ac:dyDescent="0.2">
      <c r="D1990" s="164"/>
    </row>
    <row r="1991" spans="4:4" x14ac:dyDescent="0.2">
      <c r="D1991" s="164"/>
    </row>
    <row r="1992" spans="4:4" x14ac:dyDescent="0.2">
      <c r="D1992" s="164"/>
    </row>
    <row r="1993" spans="4:4" x14ac:dyDescent="0.2">
      <c r="D1993" s="164"/>
    </row>
    <row r="1994" spans="4:4" x14ac:dyDescent="0.2">
      <c r="D1994" s="164"/>
    </row>
    <row r="1995" spans="4:4" x14ac:dyDescent="0.2">
      <c r="D1995" s="164"/>
    </row>
    <row r="1996" spans="4:4" x14ac:dyDescent="0.2">
      <c r="D1996" s="164"/>
    </row>
    <row r="1997" spans="4:4" x14ac:dyDescent="0.2">
      <c r="D1997" s="164"/>
    </row>
    <row r="1998" spans="4:4" x14ac:dyDescent="0.2">
      <c r="D1998" s="164"/>
    </row>
    <row r="1999" spans="4:4" x14ac:dyDescent="0.2">
      <c r="D1999" s="164"/>
    </row>
    <row r="2000" spans="4:4" x14ac:dyDescent="0.2">
      <c r="D2000" s="164"/>
    </row>
    <row r="2001" spans="4:4" x14ac:dyDescent="0.2">
      <c r="D2001" s="164"/>
    </row>
    <row r="2002" spans="4:4" x14ac:dyDescent="0.2">
      <c r="D2002" s="164"/>
    </row>
    <row r="2003" spans="4:4" x14ac:dyDescent="0.2">
      <c r="D2003" s="164"/>
    </row>
    <row r="2004" spans="4:4" x14ac:dyDescent="0.2">
      <c r="D2004" s="164"/>
    </row>
    <row r="2005" spans="4:4" x14ac:dyDescent="0.2">
      <c r="D2005" s="164"/>
    </row>
    <row r="2006" spans="4:4" x14ac:dyDescent="0.2">
      <c r="D2006" s="164"/>
    </row>
    <row r="2007" spans="4:4" x14ac:dyDescent="0.2">
      <c r="D2007" s="164"/>
    </row>
    <row r="2008" spans="4:4" x14ac:dyDescent="0.2">
      <c r="D2008" s="164"/>
    </row>
    <row r="2009" spans="4:4" x14ac:dyDescent="0.2">
      <c r="D2009" s="164"/>
    </row>
    <row r="2010" spans="4:4" x14ac:dyDescent="0.2">
      <c r="D2010" s="164"/>
    </row>
    <row r="2011" spans="4:4" x14ac:dyDescent="0.2">
      <c r="D2011" s="164"/>
    </row>
    <row r="2012" spans="4:4" x14ac:dyDescent="0.2">
      <c r="D2012" s="164"/>
    </row>
    <row r="2013" spans="4:4" x14ac:dyDescent="0.2">
      <c r="D2013" s="164"/>
    </row>
    <row r="2014" spans="4:4" x14ac:dyDescent="0.2">
      <c r="D2014" s="164"/>
    </row>
    <row r="2015" spans="4:4" x14ac:dyDescent="0.2">
      <c r="D2015" s="164"/>
    </row>
    <row r="2016" spans="4:4" x14ac:dyDescent="0.2">
      <c r="D2016" s="164"/>
    </row>
    <row r="2017" spans="4:4" x14ac:dyDescent="0.2">
      <c r="D2017" s="164"/>
    </row>
    <row r="2018" spans="4:4" x14ac:dyDescent="0.2">
      <c r="D2018" s="164"/>
    </row>
    <row r="2019" spans="4:4" x14ac:dyDescent="0.2">
      <c r="D2019" s="164"/>
    </row>
    <row r="2020" spans="4:4" x14ac:dyDescent="0.2">
      <c r="D2020" s="164"/>
    </row>
    <row r="2021" spans="4:4" x14ac:dyDescent="0.2">
      <c r="D2021" s="164"/>
    </row>
    <row r="2022" spans="4:4" x14ac:dyDescent="0.2">
      <c r="D2022" s="164"/>
    </row>
    <row r="2023" spans="4:4" x14ac:dyDescent="0.2">
      <c r="D2023" s="164"/>
    </row>
    <row r="2024" spans="4:4" x14ac:dyDescent="0.2">
      <c r="D2024" s="164"/>
    </row>
    <row r="2025" spans="4:4" x14ac:dyDescent="0.2">
      <c r="D2025" s="164"/>
    </row>
    <row r="2026" spans="4:4" x14ac:dyDescent="0.2">
      <c r="D2026" s="164"/>
    </row>
    <row r="2027" spans="4:4" x14ac:dyDescent="0.2">
      <c r="D2027" s="164"/>
    </row>
    <row r="2028" spans="4:4" x14ac:dyDescent="0.2">
      <c r="D2028" s="164"/>
    </row>
    <row r="2029" spans="4:4" x14ac:dyDescent="0.2">
      <c r="D2029" s="164"/>
    </row>
    <row r="2030" spans="4:4" x14ac:dyDescent="0.2">
      <c r="D2030" s="164"/>
    </row>
    <row r="2031" spans="4:4" x14ac:dyDescent="0.2">
      <c r="D2031" s="164"/>
    </row>
    <row r="2032" spans="4:4" x14ac:dyDescent="0.2">
      <c r="D2032" s="164"/>
    </row>
    <row r="2033" spans="4:4" x14ac:dyDescent="0.2">
      <c r="D2033" s="164"/>
    </row>
    <row r="2034" spans="4:4" x14ac:dyDescent="0.2">
      <c r="D2034" s="164"/>
    </row>
    <row r="2035" spans="4:4" x14ac:dyDescent="0.2">
      <c r="D2035" s="164"/>
    </row>
    <row r="2036" spans="4:4" x14ac:dyDescent="0.2">
      <c r="D2036" s="164"/>
    </row>
    <row r="2037" spans="4:4" x14ac:dyDescent="0.2">
      <c r="D2037" s="164"/>
    </row>
    <row r="2038" spans="4:4" x14ac:dyDescent="0.2">
      <c r="D2038" s="164"/>
    </row>
    <row r="2039" spans="4:4" x14ac:dyDescent="0.2">
      <c r="D2039" s="164"/>
    </row>
    <row r="2040" spans="4:4" x14ac:dyDescent="0.2">
      <c r="D2040" s="164"/>
    </row>
    <row r="2041" spans="4:4" x14ac:dyDescent="0.2">
      <c r="D2041" s="164"/>
    </row>
    <row r="2042" spans="4:4" x14ac:dyDescent="0.2">
      <c r="D2042" s="164"/>
    </row>
    <row r="2043" spans="4:4" x14ac:dyDescent="0.2">
      <c r="D2043" s="164"/>
    </row>
    <row r="2044" spans="4:4" x14ac:dyDescent="0.2">
      <c r="D2044" s="164"/>
    </row>
    <row r="2045" spans="4:4" x14ac:dyDescent="0.2">
      <c r="D2045" s="164"/>
    </row>
    <row r="2046" spans="4:4" x14ac:dyDescent="0.2">
      <c r="D2046" s="164"/>
    </row>
    <row r="2047" spans="4:4" x14ac:dyDescent="0.2">
      <c r="D2047" s="164"/>
    </row>
    <row r="2048" spans="4:4" x14ac:dyDescent="0.2">
      <c r="D2048" s="164"/>
    </row>
    <row r="2049" spans="4:4" x14ac:dyDescent="0.2">
      <c r="D2049" s="164"/>
    </row>
    <row r="2050" spans="4:4" x14ac:dyDescent="0.2">
      <c r="D2050" s="164"/>
    </row>
    <row r="2051" spans="4:4" x14ac:dyDescent="0.2">
      <c r="D2051" s="164"/>
    </row>
    <row r="2052" spans="4:4" x14ac:dyDescent="0.2">
      <c r="D2052" s="164"/>
    </row>
    <row r="2053" spans="4:4" x14ac:dyDescent="0.2">
      <c r="D2053" s="164"/>
    </row>
    <row r="2054" spans="4:4" x14ac:dyDescent="0.2">
      <c r="D2054" s="164"/>
    </row>
    <row r="2055" spans="4:4" x14ac:dyDescent="0.2">
      <c r="D2055" s="164"/>
    </row>
    <row r="2056" spans="4:4" x14ac:dyDescent="0.2">
      <c r="D2056" s="164"/>
    </row>
    <row r="2057" spans="4:4" x14ac:dyDescent="0.2">
      <c r="D2057" s="164"/>
    </row>
    <row r="2058" spans="4:4" x14ac:dyDescent="0.2">
      <c r="D2058" s="164"/>
    </row>
    <row r="2059" spans="4:4" x14ac:dyDescent="0.2">
      <c r="D2059" s="164"/>
    </row>
    <row r="2060" spans="4:4" x14ac:dyDescent="0.2">
      <c r="D2060" s="164"/>
    </row>
    <row r="2061" spans="4:4" x14ac:dyDescent="0.2">
      <c r="D2061" s="164"/>
    </row>
    <row r="2062" spans="4:4" x14ac:dyDescent="0.2">
      <c r="D2062" s="164"/>
    </row>
    <row r="2063" spans="4:4" x14ac:dyDescent="0.2">
      <c r="D2063" s="164"/>
    </row>
    <row r="2064" spans="4:4" x14ac:dyDescent="0.2">
      <c r="D2064" s="164"/>
    </row>
    <row r="2065" spans="4:4" x14ac:dyDescent="0.2">
      <c r="D2065" s="164"/>
    </row>
    <row r="2066" spans="4:4" x14ac:dyDescent="0.2">
      <c r="D2066" s="164"/>
    </row>
    <row r="2067" spans="4:4" x14ac:dyDescent="0.2">
      <c r="D2067" s="164"/>
    </row>
    <row r="2068" spans="4:4" x14ac:dyDescent="0.2">
      <c r="D2068" s="164"/>
    </row>
    <row r="2069" spans="4:4" x14ac:dyDescent="0.2">
      <c r="D2069" s="164"/>
    </row>
    <row r="2070" spans="4:4" x14ac:dyDescent="0.2">
      <c r="D2070" s="164"/>
    </row>
    <row r="2071" spans="4:4" x14ac:dyDescent="0.2">
      <c r="D2071" s="164"/>
    </row>
    <row r="2072" spans="4:4" x14ac:dyDescent="0.2">
      <c r="D2072" s="164"/>
    </row>
    <row r="2073" spans="4:4" x14ac:dyDescent="0.2">
      <c r="D2073" s="164"/>
    </row>
    <row r="2074" spans="4:4" x14ac:dyDescent="0.2">
      <c r="D2074" s="164"/>
    </row>
    <row r="2075" spans="4:4" x14ac:dyDescent="0.2">
      <c r="D2075" s="164"/>
    </row>
    <row r="2076" spans="4:4" x14ac:dyDescent="0.2">
      <c r="D2076" s="164"/>
    </row>
    <row r="2077" spans="4:4" x14ac:dyDescent="0.2">
      <c r="D2077" s="164"/>
    </row>
    <row r="2078" spans="4:4" x14ac:dyDescent="0.2">
      <c r="D2078" s="164"/>
    </row>
    <row r="2079" spans="4:4" x14ac:dyDescent="0.2">
      <c r="D2079" s="164"/>
    </row>
    <row r="2080" spans="4:4" x14ac:dyDescent="0.2">
      <c r="D2080" s="164"/>
    </row>
    <row r="2081" spans="4:4" x14ac:dyDescent="0.2">
      <c r="D2081" s="164"/>
    </row>
    <row r="2082" spans="4:4" x14ac:dyDescent="0.2">
      <c r="D2082" s="164"/>
    </row>
    <row r="2083" spans="4:4" x14ac:dyDescent="0.2">
      <c r="D2083" s="164"/>
    </row>
    <row r="2084" spans="4:4" x14ac:dyDescent="0.2">
      <c r="D2084" s="164"/>
    </row>
    <row r="2085" spans="4:4" x14ac:dyDescent="0.2">
      <c r="D2085" s="164"/>
    </row>
    <row r="2086" spans="4:4" x14ac:dyDescent="0.2">
      <c r="D2086" s="164"/>
    </row>
    <row r="2087" spans="4:4" x14ac:dyDescent="0.2">
      <c r="D2087" s="164"/>
    </row>
    <row r="2088" spans="4:4" x14ac:dyDescent="0.2">
      <c r="D2088" s="164"/>
    </row>
    <row r="2089" spans="4:4" x14ac:dyDescent="0.2">
      <c r="D2089" s="164"/>
    </row>
    <row r="2090" spans="4:4" x14ac:dyDescent="0.2">
      <c r="D2090" s="164"/>
    </row>
    <row r="2091" spans="4:4" x14ac:dyDescent="0.2">
      <c r="D2091" s="164"/>
    </row>
    <row r="2092" spans="4:4" x14ac:dyDescent="0.2">
      <c r="D2092" s="164"/>
    </row>
    <row r="2093" spans="4:4" x14ac:dyDescent="0.2">
      <c r="D2093" s="164"/>
    </row>
    <row r="2094" spans="4:4" x14ac:dyDescent="0.2">
      <c r="D2094" s="164"/>
    </row>
    <row r="2095" spans="4:4" x14ac:dyDescent="0.2">
      <c r="D2095" s="164"/>
    </row>
    <row r="2096" spans="4:4" x14ac:dyDescent="0.2">
      <c r="D2096" s="164"/>
    </row>
    <row r="2097" spans="4:4" x14ac:dyDescent="0.2">
      <c r="D2097" s="164"/>
    </row>
    <row r="2098" spans="4:4" x14ac:dyDescent="0.2">
      <c r="D2098" s="164"/>
    </row>
    <row r="2099" spans="4:4" x14ac:dyDescent="0.2">
      <c r="D2099" s="164"/>
    </row>
    <row r="2100" spans="4:4" x14ac:dyDescent="0.2">
      <c r="D2100" s="164"/>
    </row>
    <row r="2101" spans="4:4" x14ac:dyDescent="0.2">
      <c r="D2101" s="164"/>
    </row>
    <row r="2102" spans="4:4" x14ac:dyDescent="0.2">
      <c r="D2102" s="164"/>
    </row>
    <row r="2103" spans="4:4" x14ac:dyDescent="0.2">
      <c r="D2103" s="164"/>
    </row>
    <row r="2104" spans="4:4" x14ac:dyDescent="0.2">
      <c r="D2104" s="164"/>
    </row>
    <row r="2105" spans="4:4" x14ac:dyDescent="0.2">
      <c r="D2105" s="164"/>
    </row>
    <row r="2106" spans="4:4" x14ac:dyDescent="0.2">
      <c r="D2106" s="164"/>
    </row>
    <row r="2107" spans="4:4" x14ac:dyDescent="0.2">
      <c r="D2107" s="164"/>
    </row>
    <row r="2108" spans="4:4" x14ac:dyDescent="0.2">
      <c r="D2108" s="164"/>
    </row>
    <row r="2109" spans="4:4" x14ac:dyDescent="0.2">
      <c r="D2109" s="164"/>
    </row>
    <row r="2110" spans="4:4" x14ac:dyDescent="0.2">
      <c r="D2110" s="164"/>
    </row>
    <row r="2111" spans="4:4" x14ac:dyDescent="0.2">
      <c r="D2111" s="164"/>
    </row>
    <row r="2112" spans="4:4" x14ac:dyDescent="0.2">
      <c r="D2112" s="164"/>
    </row>
    <row r="2113" spans="4:4" x14ac:dyDescent="0.2">
      <c r="D2113" s="164"/>
    </row>
    <row r="2114" spans="4:4" x14ac:dyDescent="0.2">
      <c r="D2114" s="164"/>
    </row>
    <row r="2115" spans="4:4" x14ac:dyDescent="0.2">
      <c r="D2115" s="164"/>
    </row>
    <row r="2116" spans="4:4" x14ac:dyDescent="0.2">
      <c r="D2116" s="164"/>
    </row>
    <row r="2117" spans="4:4" x14ac:dyDescent="0.2">
      <c r="D2117" s="164"/>
    </row>
    <row r="2118" spans="4:4" x14ac:dyDescent="0.2">
      <c r="D2118" s="164"/>
    </row>
    <row r="2119" spans="4:4" x14ac:dyDescent="0.2">
      <c r="D2119" s="164"/>
    </row>
    <row r="2120" spans="4:4" x14ac:dyDescent="0.2">
      <c r="D2120" s="164"/>
    </row>
    <row r="2121" spans="4:4" x14ac:dyDescent="0.2">
      <c r="D2121" s="164"/>
    </row>
    <row r="2122" spans="4:4" x14ac:dyDescent="0.2">
      <c r="D2122" s="164"/>
    </row>
    <row r="2123" spans="4:4" x14ac:dyDescent="0.2">
      <c r="D2123" s="164"/>
    </row>
    <row r="2124" spans="4:4" x14ac:dyDescent="0.2">
      <c r="D2124" s="164"/>
    </row>
    <row r="2125" spans="4:4" x14ac:dyDescent="0.2">
      <c r="D2125" s="164"/>
    </row>
    <row r="2126" spans="4:4" x14ac:dyDescent="0.2">
      <c r="D2126" s="164"/>
    </row>
    <row r="2127" spans="4:4" x14ac:dyDescent="0.2">
      <c r="D2127" s="164"/>
    </row>
    <row r="2128" spans="4:4" x14ac:dyDescent="0.2">
      <c r="D2128" s="164"/>
    </row>
    <row r="2129" spans="4:4" x14ac:dyDescent="0.2">
      <c r="D2129" s="164"/>
    </row>
    <row r="2130" spans="4:4" x14ac:dyDescent="0.2">
      <c r="D2130" s="164"/>
    </row>
    <row r="2131" spans="4:4" x14ac:dyDescent="0.2">
      <c r="D2131" s="164"/>
    </row>
    <row r="2132" spans="4:4" x14ac:dyDescent="0.2">
      <c r="D2132" s="164"/>
    </row>
    <row r="2133" spans="4:4" x14ac:dyDescent="0.2">
      <c r="D2133" s="164"/>
    </row>
    <row r="2134" spans="4:4" x14ac:dyDescent="0.2">
      <c r="D2134" s="164"/>
    </row>
    <row r="2135" spans="4:4" x14ac:dyDescent="0.2">
      <c r="D2135" s="164"/>
    </row>
    <row r="2136" spans="4:4" x14ac:dyDescent="0.2">
      <c r="D2136" s="164"/>
    </row>
    <row r="2137" spans="4:4" x14ac:dyDescent="0.2">
      <c r="D2137" s="164"/>
    </row>
    <row r="2138" spans="4:4" x14ac:dyDescent="0.2">
      <c r="D2138" s="164"/>
    </row>
    <row r="2139" spans="4:4" x14ac:dyDescent="0.2">
      <c r="D2139" s="164"/>
    </row>
    <row r="2140" spans="4:4" x14ac:dyDescent="0.2">
      <c r="D2140" s="164"/>
    </row>
    <row r="2141" spans="4:4" x14ac:dyDescent="0.2">
      <c r="D2141" s="164"/>
    </row>
    <row r="2142" spans="4:4" x14ac:dyDescent="0.2">
      <c r="D2142" s="164"/>
    </row>
    <row r="2143" spans="4:4" x14ac:dyDescent="0.2">
      <c r="D2143" s="164"/>
    </row>
    <row r="2144" spans="4:4" x14ac:dyDescent="0.2">
      <c r="D2144" s="164"/>
    </row>
    <row r="2145" spans="4:4" x14ac:dyDescent="0.2">
      <c r="D2145" s="164"/>
    </row>
    <row r="2146" spans="4:4" x14ac:dyDescent="0.2">
      <c r="D2146" s="164"/>
    </row>
    <row r="2147" spans="4:4" x14ac:dyDescent="0.2">
      <c r="D2147" s="164"/>
    </row>
    <row r="2148" spans="4:4" x14ac:dyDescent="0.2">
      <c r="D2148" s="164"/>
    </row>
    <row r="2149" spans="4:4" x14ac:dyDescent="0.2">
      <c r="D2149" s="164"/>
    </row>
    <row r="2150" spans="4:4" x14ac:dyDescent="0.2">
      <c r="D2150" s="164"/>
    </row>
    <row r="2151" spans="4:4" x14ac:dyDescent="0.2">
      <c r="D2151" s="164"/>
    </row>
    <row r="2152" spans="4:4" x14ac:dyDescent="0.2">
      <c r="D2152" s="164"/>
    </row>
    <row r="2153" spans="4:4" x14ac:dyDescent="0.2">
      <c r="D2153" s="164"/>
    </row>
    <row r="2154" spans="4:4" x14ac:dyDescent="0.2">
      <c r="D2154" s="164"/>
    </row>
    <row r="2155" spans="4:4" x14ac:dyDescent="0.2">
      <c r="D2155" s="164"/>
    </row>
    <row r="2156" spans="4:4" x14ac:dyDescent="0.2">
      <c r="D2156" s="164"/>
    </row>
    <row r="2157" spans="4:4" x14ac:dyDescent="0.2">
      <c r="D2157" s="164"/>
    </row>
    <row r="2158" spans="4:4" x14ac:dyDescent="0.2">
      <c r="D2158" s="164"/>
    </row>
    <row r="2159" spans="4:4" x14ac:dyDescent="0.2">
      <c r="D2159" s="164"/>
    </row>
    <row r="2160" spans="4:4" x14ac:dyDescent="0.2">
      <c r="D2160" s="164"/>
    </row>
    <row r="2161" spans="4:4" x14ac:dyDescent="0.2">
      <c r="D2161" s="164"/>
    </row>
    <row r="2162" spans="4:4" x14ac:dyDescent="0.2">
      <c r="D2162" s="164"/>
    </row>
    <row r="2163" spans="4:4" x14ac:dyDescent="0.2">
      <c r="D2163" s="164"/>
    </row>
    <row r="2164" spans="4:4" x14ac:dyDescent="0.2">
      <c r="D2164" s="164"/>
    </row>
    <row r="2165" spans="4:4" x14ac:dyDescent="0.2">
      <c r="D2165" s="164"/>
    </row>
    <row r="2166" spans="4:4" x14ac:dyDescent="0.2">
      <c r="D2166" s="164"/>
    </row>
    <row r="2167" spans="4:4" x14ac:dyDescent="0.2">
      <c r="D2167" s="164"/>
    </row>
    <row r="2168" spans="4:4" x14ac:dyDescent="0.2">
      <c r="D2168" s="164"/>
    </row>
    <row r="2169" spans="4:4" x14ac:dyDescent="0.2">
      <c r="D2169" s="164"/>
    </row>
    <row r="2170" spans="4:4" x14ac:dyDescent="0.2">
      <c r="D2170" s="164"/>
    </row>
    <row r="2171" spans="4:4" x14ac:dyDescent="0.2">
      <c r="D2171" s="164"/>
    </row>
    <row r="2172" spans="4:4" x14ac:dyDescent="0.2">
      <c r="D2172" s="164"/>
    </row>
    <row r="2173" spans="4:4" x14ac:dyDescent="0.2">
      <c r="D2173" s="164"/>
    </row>
    <row r="2174" spans="4:4" x14ac:dyDescent="0.2">
      <c r="D2174" s="164"/>
    </row>
    <row r="2175" spans="4:4" x14ac:dyDescent="0.2">
      <c r="D2175" s="164"/>
    </row>
    <row r="2176" spans="4:4" x14ac:dyDescent="0.2">
      <c r="D2176" s="164"/>
    </row>
    <row r="2177" spans="4:4" x14ac:dyDescent="0.2">
      <c r="D2177" s="164"/>
    </row>
    <row r="2178" spans="4:4" x14ac:dyDescent="0.2">
      <c r="D2178" s="164"/>
    </row>
    <row r="2179" spans="4:4" x14ac:dyDescent="0.2">
      <c r="D2179" s="164"/>
    </row>
    <row r="2180" spans="4:4" x14ac:dyDescent="0.2">
      <c r="D2180" s="164"/>
    </row>
    <row r="2181" spans="4:4" x14ac:dyDescent="0.2">
      <c r="D2181" s="164"/>
    </row>
    <row r="2182" spans="4:4" x14ac:dyDescent="0.2">
      <c r="D2182" s="164"/>
    </row>
    <row r="2183" spans="4:4" x14ac:dyDescent="0.2">
      <c r="D2183" s="164"/>
    </row>
    <row r="2184" spans="4:4" x14ac:dyDescent="0.2">
      <c r="D2184" s="164"/>
    </row>
    <row r="2185" spans="4:4" x14ac:dyDescent="0.2">
      <c r="D2185" s="164"/>
    </row>
    <row r="2186" spans="4:4" x14ac:dyDescent="0.2">
      <c r="D2186" s="164"/>
    </row>
    <row r="2187" spans="4:4" x14ac:dyDescent="0.2">
      <c r="D2187" s="164"/>
    </row>
    <row r="2188" spans="4:4" x14ac:dyDescent="0.2">
      <c r="D2188" s="164"/>
    </row>
    <row r="2189" spans="4:4" x14ac:dyDescent="0.2">
      <c r="D2189" s="164"/>
    </row>
    <row r="2190" spans="4:4" x14ac:dyDescent="0.2">
      <c r="D2190" s="164"/>
    </row>
    <row r="2191" spans="4:4" x14ac:dyDescent="0.2">
      <c r="D2191" s="164"/>
    </row>
    <row r="2192" spans="4:4" x14ac:dyDescent="0.2">
      <c r="D2192" s="164"/>
    </row>
    <row r="2193" spans="4:4" x14ac:dyDescent="0.2">
      <c r="D2193" s="164"/>
    </row>
    <row r="2194" spans="4:4" x14ac:dyDescent="0.2">
      <c r="D2194" s="164"/>
    </row>
    <row r="2195" spans="4:4" x14ac:dyDescent="0.2">
      <c r="D2195" s="164"/>
    </row>
    <row r="2196" spans="4:4" x14ac:dyDescent="0.2">
      <c r="D2196" s="164"/>
    </row>
    <row r="2197" spans="4:4" x14ac:dyDescent="0.2">
      <c r="D2197" s="164"/>
    </row>
    <row r="2198" spans="4:4" x14ac:dyDescent="0.2">
      <c r="D2198" s="164"/>
    </row>
    <row r="2199" spans="4:4" x14ac:dyDescent="0.2">
      <c r="D2199" s="164"/>
    </row>
    <row r="2200" spans="4:4" x14ac:dyDescent="0.2">
      <c r="D2200" s="164"/>
    </row>
    <row r="2201" spans="4:4" x14ac:dyDescent="0.2">
      <c r="D2201" s="164"/>
    </row>
    <row r="2202" spans="4:4" x14ac:dyDescent="0.2">
      <c r="D2202" s="164"/>
    </row>
    <row r="2203" spans="4:4" x14ac:dyDescent="0.2">
      <c r="D2203" s="164"/>
    </row>
    <row r="2204" spans="4:4" x14ac:dyDescent="0.2">
      <c r="D2204" s="164"/>
    </row>
    <row r="2205" spans="4:4" x14ac:dyDescent="0.2">
      <c r="D2205" s="164"/>
    </row>
    <row r="2206" spans="4:4" x14ac:dyDescent="0.2">
      <c r="D2206" s="164"/>
    </row>
    <row r="2207" spans="4:4" x14ac:dyDescent="0.2">
      <c r="D2207" s="164"/>
    </row>
    <row r="2208" spans="4:4" x14ac:dyDescent="0.2">
      <c r="D2208" s="164"/>
    </row>
    <row r="2209" spans="4:4" x14ac:dyDescent="0.2">
      <c r="D2209" s="164"/>
    </row>
    <row r="2210" spans="4:4" x14ac:dyDescent="0.2">
      <c r="D2210" s="164"/>
    </row>
    <row r="2211" spans="4:4" x14ac:dyDescent="0.2">
      <c r="D2211" s="164"/>
    </row>
    <row r="2212" spans="4:4" x14ac:dyDescent="0.2">
      <c r="D2212" s="164"/>
    </row>
    <row r="2213" spans="4:4" x14ac:dyDescent="0.2">
      <c r="D2213" s="164"/>
    </row>
    <row r="2214" spans="4:4" x14ac:dyDescent="0.2">
      <c r="D2214" s="164"/>
    </row>
    <row r="2215" spans="4:4" x14ac:dyDescent="0.2">
      <c r="D2215" s="164"/>
    </row>
    <row r="2216" spans="4:4" x14ac:dyDescent="0.2">
      <c r="D2216" s="164"/>
    </row>
    <row r="2217" spans="4:4" x14ac:dyDescent="0.2">
      <c r="D2217" s="164"/>
    </row>
    <row r="2218" spans="4:4" x14ac:dyDescent="0.2">
      <c r="D2218" s="164"/>
    </row>
    <row r="2219" spans="4:4" x14ac:dyDescent="0.2">
      <c r="D2219" s="164"/>
    </row>
    <row r="2220" spans="4:4" x14ac:dyDescent="0.2">
      <c r="D2220" s="164"/>
    </row>
    <row r="2221" spans="4:4" x14ac:dyDescent="0.2">
      <c r="D2221" s="164"/>
    </row>
    <row r="2222" spans="4:4" x14ac:dyDescent="0.2">
      <c r="D2222" s="164"/>
    </row>
    <row r="2223" spans="4:4" x14ac:dyDescent="0.2">
      <c r="D2223" s="164"/>
    </row>
    <row r="2224" spans="4:4" x14ac:dyDescent="0.2">
      <c r="D2224" s="164"/>
    </row>
    <row r="2225" spans="4:4" x14ac:dyDescent="0.2">
      <c r="D2225" s="164"/>
    </row>
    <row r="2226" spans="4:4" x14ac:dyDescent="0.2">
      <c r="D2226" s="164"/>
    </row>
    <row r="2227" spans="4:4" x14ac:dyDescent="0.2">
      <c r="D2227" s="164"/>
    </row>
    <row r="2228" spans="4:4" x14ac:dyDescent="0.2">
      <c r="D2228" s="164"/>
    </row>
    <row r="2229" spans="4:4" x14ac:dyDescent="0.2">
      <c r="D2229" s="164"/>
    </row>
    <row r="2230" spans="4:4" x14ac:dyDescent="0.2">
      <c r="D2230" s="164"/>
    </row>
    <row r="2231" spans="4:4" x14ac:dyDescent="0.2">
      <c r="D2231" s="164"/>
    </row>
    <row r="2232" spans="4:4" x14ac:dyDescent="0.2">
      <c r="D2232" s="164"/>
    </row>
    <row r="2233" spans="4:4" x14ac:dyDescent="0.2">
      <c r="D2233" s="164"/>
    </row>
    <row r="2234" spans="4:4" x14ac:dyDescent="0.2">
      <c r="D2234" s="164"/>
    </row>
    <row r="2235" spans="4:4" x14ac:dyDescent="0.2">
      <c r="D2235" s="164"/>
    </row>
    <row r="2236" spans="4:4" x14ac:dyDescent="0.2">
      <c r="D2236" s="164"/>
    </row>
    <row r="2237" spans="4:4" x14ac:dyDescent="0.2">
      <c r="D2237" s="164"/>
    </row>
    <row r="2238" spans="4:4" x14ac:dyDescent="0.2">
      <c r="D2238" s="164"/>
    </row>
    <row r="2239" spans="4:4" x14ac:dyDescent="0.2">
      <c r="D2239" s="164"/>
    </row>
    <row r="2240" spans="4:4" x14ac:dyDescent="0.2">
      <c r="D2240" s="164"/>
    </row>
    <row r="2241" spans="4:4" x14ac:dyDescent="0.2">
      <c r="D2241" s="164"/>
    </row>
    <row r="2242" spans="4:4" x14ac:dyDescent="0.2">
      <c r="D2242" s="164"/>
    </row>
    <row r="2243" spans="4:4" x14ac:dyDescent="0.2">
      <c r="D2243" s="164"/>
    </row>
    <row r="2244" spans="4:4" x14ac:dyDescent="0.2">
      <c r="D2244" s="164"/>
    </row>
    <row r="2245" spans="4:4" x14ac:dyDescent="0.2">
      <c r="D2245" s="164"/>
    </row>
    <row r="2246" spans="4:4" x14ac:dyDescent="0.2">
      <c r="D2246" s="164"/>
    </row>
    <row r="2247" spans="4:4" x14ac:dyDescent="0.2">
      <c r="D2247" s="164"/>
    </row>
    <row r="2248" spans="4:4" x14ac:dyDescent="0.2">
      <c r="D2248" s="164"/>
    </row>
    <row r="2249" spans="4:4" x14ac:dyDescent="0.2">
      <c r="D2249" s="164"/>
    </row>
    <row r="2250" spans="4:4" x14ac:dyDescent="0.2">
      <c r="D2250" s="164"/>
    </row>
    <row r="2251" spans="4:4" x14ac:dyDescent="0.2">
      <c r="D2251" s="164"/>
    </row>
    <row r="2252" spans="4:4" x14ac:dyDescent="0.2">
      <c r="D2252" s="164"/>
    </row>
    <row r="2253" spans="4:4" x14ac:dyDescent="0.2">
      <c r="D2253" s="164"/>
    </row>
    <row r="2254" spans="4:4" x14ac:dyDescent="0.2">
      <c r="D2254" s="164"/>
    </row>
    <row r="2255" spans="4:4" x14ac:dyDescent="0.2">
      <c r="D2255" s="164"/>
    </row>
    <row r="2256" spans="4:4" x14ac:dyDescent="0.2">
      <c r="D2256" s="164"/>
    </row>
    <row r="2257" spans="4:4" x14ac:dyDescent="0.2">
      <c r="D2257" s="164"/>
    </row>
    <row r="2258" spans="4:4" x14ac:dyDescent="0.2">
      <c r="D2258" s="164"/>
    </row>
    <row r="2259" spans="4:4" x14ac:dyDescent="0.2">
      <c r="D2259" s="164"/>
    </row>
    <row r="2260" spans="4:4" x14ac:dyDescent="0.2">
      <c r="D2260" s="164"/>
    </row>
    <row r="2261" spans="4:4" x14ac:dyDescent="0.2">
      <c r="D2261" s="164"/>
    </row>
    <row r="2262" spans="4:4" x14ac:dyDescent="0.2">
      <c r="D2262" s="164"/>
    </row>
    <row r="2263" spans="4:4" x14ac:dyDescent="0.2">
      <c r="D2263" s="164"/>
    </row>
    <row r="2264" spans="4:4" x14ac:dyDescent="0.2">
      <c r="D2264" s="164"/>
    </row>
    <row r="2265" spans="4:4" x14ac:dyDescent="0.2">
      <c r="D2265" s="164"/>
    </row>
    <row r="2266" spans="4:4" x14ac:dyDescent="0.2">
      <c r="D2266" s="164"/>
    </row>
    <row r="2267" spans="4:4" x14ac:dyDescent="0.2">
      <c r="D2267" s="164"/>
    </row>
    <row r="2268" spans="4:4" x14ac:dyDescent="0.2">
      <c r="D2268" s="164"/>
    </row>
    <row r="2269" spans="4:4" x14ac:dyDescent="0.2">
      <c r="D2269" s="164"/>
    </row>
    <row r="2270" spans="4:4" x14ac:dyDescent="0.2">
      <c r="D2270" s="164"/>
    </row>
    <row r="2271" spans="4:4" x14ac:dyDescent="0.2">
      <c r="D2271" s="164"/>
    </row>
    <row r="2272" spans="4:4" x14ac:dyDescent="0.2">
      <c r="D2272" s="164"/>
    </row>
    <row r="2273" spans="4:4" x14ac:dyDescent="0.2">
      <c r="D2273" s="164"/>
    </row>
    <row r="2274" spans="4:4" x14ac:dyDescent="0.2">
      <c r="D2274" s="164"/>
    </row>
    <row r="2275" spans="4:4" x14ac:dyDescent="0.2">
      <c r="D2275" s="164"/>
    </row>
    <row r="2276" spans="4:4" x14ac:dyDescent="0.2">
      <c r="D2276" s="164"/>
    </row>
    <row r="2277" spans="4:4" x14ac:dyDescent="0.2">
      <c r="D2277" s="164"/>
    </row>
    <row r="2278" spans="4:4" x14ac:dyDescent="0.2">
      <c r="D2278" s="164"/>
    </row>
    <row r="2279" spans="4:4" x14ac:dyDescent="0.2">
      <c r="D2279" s="164"/>
    </row>
    <row r="2280" spans="4:4" x14ac:dyDescent="0.2">
      <c r="D2280" s="164"/>
    </row>
    <row r="2281" spans="4:4" x14ac:dyDescent="0.2">
      <c r="D2281" s="164"/>
    </row>
    <row r="2282" spans="4:4" x14ac:dyDescent="0.2">
      <c r="D2282" s="164"/>
    </row>
    <row r="2283" spans="4:4" x14ac:dyDescent="0.2">
      <c r="D2283" s="164"/>
    </row>
    <row r="2284" spans="4:4" x14ac:dyDescent="0.2">
      <c r="D2284" s="164"/>
    </row>
    <row r="2285" spans="4:4" x14ac:dyDescent="0.2">
      <c r="D2285" s="164"/>
    </row>
    <row r="2286" spans="4:4" x14ac:dyDescent="0.2">
      <c r="D2286" s="164"/>
    </row>
    <row r="2287" spans="4:4" x14ac:dyDescent="0.2">
      <c r="D2287" s="164"/>
    </row>
    <row r="2288" spans="4:4" x14ac:dyDescent="0.2">
      <c r="D2288" s="164"/>
    </row>
    <row r="2289" spans="4:4" x14ac:dyDescent="0.2">
      <c r="D2289" s="164"/>
    </row>
    <row r="2290" spans="4:4" x14ac:dyDescent="0.2">
      <c r="D2290" s="164"/>
    </row>
    <row r="2291" spans="4:4" x14ac:dyDescent="0.2">
      <c r="D2291" s="164"/>
    </row>
    <row r="2292" spans="4:4" x14ac:dyDescent="0.2">
      <c r="D2292" s="164"/>
    </row>
    <row r="2293" spans="4:4" x14ac:dyDescent="0.2">
      <c r="D2293" s="164"/>
    </row>
    <row r="2294" spans="4:4" x14ac:dyDescent="0.2">
      <c r="D2294" s="164"/>
    </row>
    <row r="2295" spans="4:4" x14ac:dyDescent="0.2">
      <c r="D2295" s="164"/>
    </row>
    <row r="2296" spans="4:4" x14ac:dyDescent="0.2">
      <c r="D2296" s="164"/>
    </row>
    <row r="2297" spans="4:4" x14ac:dyDescent="0.2">
      <c r="D2297" s="164"/>
    </row>
    <row r="2298" spans="4:4" x14ac:dyDescent="0.2">
      <c r="D2298" s="164"/>
    </row>
    <row r="2299" spans="4:4" x14ac:dyDescent="0.2">
      <c r="D2299" s="164"/>
    </row>
    <row r="2300" spans="4:4" x14ac:dyDescent="0.2">
      <c r="D2300" s="164"/>
    </row>
    <row r="2301" spans="4:4" x14ac:dyDescent="0.2">
      <c r="D2301" s="164"/>
    </row>
    <row r="2302" spans="4:4" x14ac:dyDescent="0.2">
      <c r="D2302" s="164"/>
    </row>
    <row r="2303" spans="4:4" x14ac:dyDescent="0.2">
      <c r="D2303" s="164"/>
    </row>
    <row r="2304" spans="4:4" x14ac:dyDescent="0.2">
      <c r="D2304" s="164"/>
    </row>
    <row r="2305" spans="4:4" x14ac:dyDescent="0.2">
      <c r="D2305" s="164"/>
    </row>
    <row r="2306" spans="4:4" x14ac:dyDescent="0.2">
      <c r="D2306" s="164"/>
    </row>
    <row r="2307" spans="4:4" x14ac:dyDescent="0.2">
      <c r="D2307" s="164"/>
    </row>
    <row r="2308" spans="4:4" x14ac:dyDescent="0.2">
      <c r="D2308" s="164"/>
    </row>
    <row r="2309" spans="4:4" x14ac:dyDescent="0.2">
      <c r="D2309" s="164"/>
    </row>
    <row r="2310" spans="4:4" x14ac:dyDescent="0.2">
      <c r="D2310" s="164"/>
    </row>
    <row r="2311" spans="4:4" x14ac:dyDescent="0.2">
      <c r="D2311" s="164"/>
    </row>
    <row r="2312" spans="4:4" x14ac:dyDescent="0.2">
      <c r="D2312" s="164"/>
    </row>
    <row r="2313" spans="4:4" x14ac:dyDescent="0.2">
      <c r="D2313" s="164"/>
    </row>
    <row r="2314" spans="4:4" x14ac:dyDescent="0.2">
      <c r="D2314" s="164"/>
    </row>
    <row r="2315" spans="4:4" x14ac:dyDescent="0.2">
      <c r="D2315" s="164"/>
    </row>
    <row r="2316" spans="4:4" x14ac:dyDescent="0.2">
      <c r="D2316" s="164"/>
    </row>
    <row r="2317" spans="4:4" x14ac:dyDescent="0.2">
      <c r="D2317" s="164"/>
    </row>
    <row r="2318" spans="4:4" x14ac:dyDescent="0.2">
      <c r="D2318" s="164"/>
    </row>
    <row r="2319" spans="4:4" x14ac:dyDescent="0.2">
      <c r="D2319" s="164"/>
    </row>
    <row r="2320" spans="4:4" x14ac:dyDescent="0.2">
      <c r="D2320" s="164"/>
    </row>
    <row r="2321" spans="4:4" x14ac:dyDescent="0.2">
      <c r="D2321" s="164"/>
    </row>
    <row r="2322" spans="4:4" x14ac:dyDescent="0.2">
      <c r="D2322" s="164"/>
    </row>
    <row r="2323" spans="4:4" x14ac:dyDescent="0.2">
      <c r="D2323" s="164"/>
    </row>
    <row r="2324" spans="4:4" x14ac:dyDescent="0.2">
      <c r="D2324" s="164"/>
    </row>
    <row r="2325" spans="4:4" x14ac:dyDescent="0.2">
      <c r="D2325" s="164"/>
    </row>
    <row r="2326" spans="4:4" x14ac:dyDescent="0.2">
      <c r="D2326" s="164"/>
    </row>
    <row r="2327" spans="4:4" x14ac:dyDescent="0.2">
      <c r="D2327" s="164"/>
    </row>
    <row r="2328" spans="4:4" x14ac:dyDescent="0.2">
      <c r="D2328" s="164"/>
    </row>
    <row r="2329" spans="4:4" x14ac:dyDescent="0.2">
      <c r="D2329" s="164"/>
    </row>
    <row r="2330" spans="4:4" x14ac:dyDescent="0.2">
      <c r="D2330" s="164"/>
    </row>
    <row r="2331" spans="4:4" x14ac:dyDescent="0.2">
      <c r="D2331" s="164"/>
    </row>
    <row r="2332" spans="4:4" x14ac:dyDescent="0.2">
      <c r="D2332" s="164"/>
    </row>
    <row r="2333" spans="4:4" x14ac:dyDescent="0.2">
      <c r="D2333" s="164"/>
    </row>
    <row r="2334" spans="4:4" x14ac:dyDescent="0.2">
      <c r="D2334" s="164"/>
    </row>
    <row r="2335" spans="4:4" x14ac:dyDescent="0.2">
      <c r="D2335" s="164"/>
    </row>
    <row r="2336" spans="4:4" x14ac:dyDescent="0.2">
      <c r="D2336" s="164"/>
    </row>
    <row r="2337" spans="4:4" x14ac:dyDescent="0.2">
      <c r="D2337" s="164"/>
    </row>
    <row r="2338" spans="4:4" x14ac:dyDescent="0.2">
      <c r="D2338" s="164"/>
    </row>
    <row r="2339" spans="4:4" x14ac:dyDescent="0.2">
      <c r="D2339" s="164"/>
    </row>
    <row r="2340" spans="4:4" x14ac:dyDescent="0.2">
      <c r="D2340" s="164"/>
    </row>
    <row r="2341" spans="4:4" x14ac:dyDescent="0.2">
      <c r="D2341" s="164"/>
    </row>
    <row r="2342" spans="4:4" x14ac:dyDescent="0.2">
      <c r="D2342" s="164"/>
    </row>
    <row r="2343" spans="4:4" x14ac:dyDescent="0.2">
      <c r="D2343" s="164"/>
    </row>
    <row r="2344" spans="4:4" x14ac:dyDescent="0.2">
      <c r="D2344" s="164"/>
    </row>
    <row r="2345" spans="4:4" x14ac:dyDescent="0.2">
      <c r="D2345" s="164"/>
    </row>
    <row r="2346" spans="4:4" x14ac:dyDescent="0.2">
      <c r="D2346" s="164"/>
    </row>
    <row r="2347" spans="4:4" x14ac:dyDescent="0.2">
      <c r="D2347" s="164"/>
    </row>
    <row r="2348" spans="4:4" x14ac:dyDescent="0.2">
      <c r="D2348" s="164"/>
    </row>
    <row r="2349" spans="4:4" x14ac:dyDescent="0.2">
      <c r="D2349" s="164"/>
    </row>
    <row r="2350" spans="4:4" x14ac:dyDescent="0.2">
      <c r="D2350" s="164"/>
    </row>
    <row r="2351" spans="4:4" x14ac:dyDescent="0.2">
      <c r="D2351" s="164"/>
    </row>
    <row r="2352" spans="4:4" x14ac:dyDescent="0.2">
      <c r="D2352" s="164"/>
    </row>
    <row r="2353" spans="4:4" x14ac:dyDescent="0.2">
      <c r="D2353" s="164"/>
    </row>
    <row r="2354" spans="4:4" x14ac:dyDescent="0.2">
      <c r="D2354" s="164"/>
    </row>
    <row r="2355" spans="4:4" x14ac:dyDescent="0.2">
      <c r="D2355" s="164"/>
    </row>
    <row r="2356" spans="4:4" x14ac:dyDescent="0.2">
      <c r="D2356" s="164"/>
    </row>
    <row r="2357" spans="4:4" x14ac:dyDescent="0.2">
      <c r="D2357" s="164"/>
    </row>
    <row r="2358" spans="4:4" x14ac:dyDescent="0.2">
      <c r="D2358" s="164"/>
    </row>
    <row r="2359" spans="4:4" x14ac:dyDescent="0.2">
      <c r="D2359" s="164"/>
    </row>
    <row r="2360" spans="4:4" x14ac:dyDescent="0.2">
      <c r="D2360" s="164"/>
    </row>
    <row r="2361" spans="4:4" x14ac:dyDescent="0.2">
      <c r="D2361" s="164"/>
    </row>
    <row r="2362" spans="4:4" x14ac:dyDescent="0.2">
      <c r="D2362" s="164"/>
    </row>
    <row r="2363" spans="4:4" x14ac:dyDescent="0.2">
      <c r="D2363" s="164"/>
    </row>
    <row r="2364" spans="4:4" x14ac:dyDescent="0.2">
      <c r="D2364" s="164"/>
    </row>
    <row r="2365" spans="4:4" x14ac:dyDescent="0.2">
      <c r="D2365" s="164"/>
    </row>
    <row r="2366" spans="4:4" x14ac:dyDescent="0.2">
      <c r="D2366" s="164"/>
    </row>
    <row r="2367" spans="4:4" x14ac:dyDescent="0.2">
      <c r="D2367" s="164"/>
    </row>
    <row r="2368" spans="4:4" x14ac:dyDescent="0.2">
      <c r="D2368" s="164"/>
    </row>
    <row r="2369" spans="4:4" x14ac:dyDescent="0.2">
      <c r="D2369" s="164"/>
    </row>
    <row r="2370" spans="4:4" x14ac:dyDescent="0.2">
      <c r="D2370" s="164"/>
    </row>
    <row r="2371" spans="4:4" x14ac:dyDescent="0.2">
      <c r="D2371" s="164"/>
    </row>
    <row r="2372" spans="4:4" x14ac:dyDescent="0.2">
      <c r="D2372" s="164"/>
    </row>
    <row r="2373" spans="4:4" x14ac:dyDescent="0.2">
      <c r="D2373" s="164"/>
    </row>
    <row r="2374" spans="4:4" x14ac:dyDescent="0.2">
      <c r="D2374" s="164"/>
    </row>
    <row r="2375" spans="4:4" x14ac:dyDescent="0.2">
      <c r="D2375" s="164"/>
    </row>
    <row r="2376" spans="4:4" x14ac:dyDescent="0.2">
      <c r="D2376" s="164"/>
    </row>
    <row r="2377" spans="4:4" x14ac:dyDescent="0.2">
      <c r="D2377" s="164"/>
    </row>
    <row r="2378" spans="4:4" x14ac:dyDescent="0.2">
      <c r="D2378" s="164"/>
    </row>
    <row r="2379" spans="4:4" x14ac:dyDescent="0.2">
      <c r="D2379" s="164"/>
    </row>
    <row r="2380" spans="4:4" x14ac:dyDescent="0.2">
      <c r="D2380" s="164"/>
    </row>
    <row r="2381" spans="4:4" x14ac:dyDescent="0.2">
      <c r="D2381" s="164"/>
    </row>
    <row r="2382" spans="4:4" x14ac:dyDescent="0.2">
      <c r="D2382" s="164"/>
    </row>
    <row r="2383" spans="4:4" x14ac:dyDescent="0.2">
      <c r="D2383" s="164"/>
    </row>
    <row r="2384" spans="4:4" x14ac:dyDescent="0.2">
      <c r="D2384" s="164"/>
    </row>
    <row r="2385" spans="4:4" x14ac:dyDescent="0.2">
      <c r="D2385" s="164"/>
    </row>
    <row r="2386" spans="4:4" x14ac:dyDescent="0.2">
      <c r="D2386" s="164"/>
    </row>
    <row r="2387" spans="4:4" x14ac:dyDescent="0.2">
      <c r="D2387" s="164"/>
    </row>
    <row r="2388" spans="4:4" x14ac:dyDescent="0.2">
      <c r="D2388" s="164"/>
    </row>
    <row r="2389" spans="4:4" x14ac:dyDescent="0.2">
      <c r="D2389" s="164"/>
    </row>
    <row r="2390" spans="4:4" x14ac:dyDescent="0.2">
      <c r="D2390" s="164"/>
    </row>
    <row r="2391" spans="4:4" x14ac:dyDescent="0.2">
      <c r="D2391" s="164"/>
    </row>
    <row r="2392" spans="4:4" x14ac:dyDescent="0.2">
      <c r="D2392" s="164"/>
    </row>
    <row r="2393" spans="4:4" x14ac:dyDescent="0.2">
      <c r="D2393" s="164"/>
    </row>
    <row r="2394" spans="4:4" x14ac:dyDescent="0.2">
      <c r="D2394" s="164"/>
    </row>
    <row r="2395" spans="4:4" x14ac:dyDescent="0.2">
      <c r="D2395" s="164"/>
    </row>
    <row r="2396" spans="4:4" x14ac:dyDescent="0.2">
      <c r="D2396" s="164"/>
    </row>
    <row r="2397" spans="4:4" x14ac:dyDescent="0.2">
      <c r="D2397" s="164"/>
    </row>
    <row r="2398" spans="4:4" x14ac:dyDescent="0.2">
      <c r="D2398" s="164"/>
    </row>
    <row r="2399" spans="4:4" x14ac:dyDescent="0.2">
      <c r="D2399" s="164"/>
    </row>
    <row r="2400" spans="4:4" x14ac:dyDescent="0.2">
      <c r="D2400" s="164"/>
    </row>
    <row r="2401" spans="4:4" x14ac:dyDescent="0.2">
      <c r="D2401" s="164"/>
    </row>
    <row r="2402" spans="4:4" x14ac:dyDescent="0.2">
      <c r="D2402" s="164"/>
    </row>
    <row r="2403" spans="4:4" x14ac:dyDescent="0.2">
      <c r="D2403" s="164"/>
    </row>
    <row r="2404" spans="4:4" x14ac:dyDescent="0.2">
      <c r="D2404" s="164"/>
    </row>
    <row r="2405" spans="4:4" x14ac:dyDescent="0.2">
      <c r="D2405" s="164"/>
    </row>
    <row r="2406" spans="4:4" x14ac:dyDescent="0.2">
      <c r="D2406" s="164"/>
    </row>
    <row r="2407" spans="4:4" x14ac:dyDescent="0.2">
      <c r="D2407" s="164"/>
    </row>
    <row r="2408" spans="4:4" x14ac:dyDescent="0.2">
      <c r="D2408" s="164"/>
    </row>
    <row r="2409" spans="4:4" x14ac:dyDescent="0.2">
      <c r="D2409" s="164"/>
    </row>
    <row r="2410" spans="4:4" x14ac:dyDescent="0.2">
      <c r="D2410" s="164"/>
    </row>
    <row r="2411" spans="4:4" x14ac:dyDescent="0.2">
      <c r="D2411" s="164"/>
    </row>
    <row r="2412" spans="4:4" x14ac:dyDescent="0.2">
      <c r="D2412" s="164"/>
    </row>
    <row r="2413" spans="4:4" x14ac:dyDescent="0.2">
      <c r="D2413" s="164"/>
    </row>
    <row r="2414" spans="4:4" x14ac:dyDescent="0.2">
      <c r="D2414" s="164"/>
    </row>
    <row r="2415" spans="4:4" x14ac:dyDescent="0.2">
      <c r="D2415" s="164"/>
    </row>
    <row r="2416" spans="4:4" x14ac:dyDescent="0.2">
      <c r="D2416" s="164"/>
    </row>
    <row r="2417" spans="4:4" x14ac:dyDescent="0.2">
      <c r="D2417" s="164"/>
    </row>
    <row r="2418" spans="4:4" x14ac:dyDescent="0.2">
      <c r="D2418" s="164"/>
    </row>
    <row r="2419" spans="4:4" x14ac:dyDescent="0.2">
      <c r="D2419" s="164"/>
    </row>
    <row r="2420" spans="4:4" x14ac:dyDescent="0.2">
      <c r="D2420" s="164"/>
    </row>
    <row r="2421" spans="4:4" x14ac:dyDescent="0.2">
      <c r="D2421" s="164"/>
    </row>
    <row r="2422" spans="4:4" x14ac:dyDescent="0.2">
      <c r="D2422" s="164"/>
    </row>
    <row r="2423" spans="4:4" x14ac:dyDescent="0.2">
      <c r="D2423" s="164"/>
    </row>
    <row r="2424" spans="4:4" x14ac:dyDescent="0.2">
      <c r="D2424" s="164"/>
    </row>
    <row r="2425" spans="4:4" x14ac:dyDescent="0.2">
      <c r="D2425" s="164"/>
    </row>
    <row r="2426" spans="4:4" x14ac:dyDescent="0.2">
      <c r="D2426" s="164"/>
    </row>
    <row r="2427" spans="4:4" x14ac:dyDescent="0.2">
      <c r="D2427" s="164"/>
    </row>
    <row r="2428" spans="4:4" x14ac:dyDescent="0.2">
      <c r="D2428" s="164"/>
    </row>
    <row r="2429" spans="4:4" x14ac:dyDescent="0.2">
      <c r="D2429" s="164"/>
    </row>
    <row r="2430" spans="4:4" x14ac:dyDescent="0.2">
      <c r="D2430" s="164"/>
    </row>
    <row r="2431" spans="4:4" x14ac:dyDescent="0.2">
      <c r="D2431" s="164"/>
    </row>
    <row r="2432" spans="4:4" x14ac:dyDescent="0.2">
      <c r="D2432" s="164"/>
    </row>
    <row r="2433" spans="4:4" x14ac:dyDescent="0.2">
      <c r="D2433" s="164"/>
    </row>
    <row r="2434" spans="4:4" x14ac:dyDescent="0.2">
      <c r="D2434" s="164"/>
    </row>
    <row r="2435" spans="4:4" x14ac:dyDescent="0.2">
      <c r="D2435" s="164"/>
    </row>
    <row r="2436" spans="4:4" x14ac:dyDescent="0.2">
      <c r="D2436" s="164"/>
    </row>
    <row r="2437" spans="4:4" x14ac:dyDescent="0.2">
      <c r="D2437" s="164"/>
    </row>
    <row r="2438" spans="4:4" x14ac:dyDescent="0.2">
      <c r="D2438" s="164"/>
    </row>
    <row r="2439" spans="4:4" x14ac:dyDescent="0.2">
      <c r="D2439" s="164"/>
    </row>
    <row r="2440" spans="4:4" x14ac:dyDescent="0.2">
      <c r="D2440" s="164"/>
    </row>
    <row r="2441" spans="4:4" x14ac:dyDescent="0.2">
      <c r="D2441" s="164"/>
    </row>
    <row r="2442" spans="4:4" x14ac:dyDescent="0.2">
      <c r="D2442" s="164"/>
    </row>
    <row r="2443" spans="4:4" x14ac:dyDescent="0.2">
      <c r="D2443" s="164"/>
    </row>
    <row r="2444" spans="4:4" x14ac:dyDescent="0.2">
      <c r="D2444" s="164"/>
    </row>
    <row r="2445" spans="4:4" x14ac:dyDescent="0.2">
      <c r="D2445" s="164"/>
    </row>
    <row r="2446" spans="4:4" x14ac:dyDescent="0.2">
      <c r="D2446" s="164"/>
    </row>
    <row r="2447" spans="4:4" x14ac:dyDescent="0.2">
      <c r="D2447" s="164"/>
    </row>
    <row r="2448" spans="4:4" x14ac:dyDescent="0.2">
      <c r="D2448" s="164"/>
    </row>
    <row r="2449" spans="4:4" x14ac:dyDescent="0.2">
      <c r="D2449" s="164"/>
    </row>
    <row r="2450" spans="4:4" x14ac:dyDescent="0.2">
      <c r="D2450" s="164"/>
    </row>
    <row r="2451" spans="4:4" x14ac:dyDescent="0.2">
      <c r="D2451" s="164"/>
    </row>
    <row r="2452" spans="4:4" x14ac:dyDescent="0.2">
      <c r="D2452" s="164"/>
    </row>
    <row r="2453" spans="4:4" x14ac:dyDescent="0.2">
      <c r="D2453" s="164"/>
    </row>
    <row r="2454" spans="4:4" x14ac:dyDescent="0.2">
      <c r="D2454" s="164"/>
    </row>
    <row r="2455" spans="4:4" x14ac:dyDescent="0.2">
      <c r="D2455" s="164"/>
    </row>
    <row r="2456" spans="4:4" x14ac:dyDescent="0.2">
      <c r="D2456" s="164"/>
    </row>
    <row r="2457" spans="4:4" x14ac:dyDescent="0.2">
      <c r="D2457" s="164"/>
    </row>
    <row r="2458" spans="4:4" x14ac:dyDescent="0.2">
      <c r="D2458" s="164"/>
    </row>
    <row r="2459" spans="4:4" x14ac:dyDescent="0.2">
      <c r="D2459" s="164"/>
    </row>
    <row r="2460" spans="4:4" x14ac:dyDescent="0.2">
      <c r="D2460" s="164"/>
    </row>
    <row r="2461" spans="4:4" x14ac:dyDescent="0.2">
      <c r="D2461" s="164"/>
    </row>
    <row r="2462" spans="4:4" x14ac:dyDescent="0.2">
      <c r="D2462" s="164"/>
    </row>
    <row r="2463" spans="4:4" x14ac:dyDescent="0.2">
      <c r="D2463" s="164"/>
    </row>
    <row r="2464" spans="4:4" x14ac:dyDescent="0.2">
      <c r="D2464" s="164"/>
    </row>
    <row r="2465" spans="4:4" x14ac:dyDescent="0.2">
      <c r="D2465" s="164"/>
    </row>
    <row r="2466" spans="4:4" x14ac:dyDescent="0.2">
      <c r="D2466" s="164"/>
    </row>
    <row r="2467" spans="4:4" x14ac:dyDescent="0.2">
      <c r="D2467" s="164"/>
    </row>
    <row r="2468" spans="4:4" x14ac:dyDescent="0.2">
      <c r="D2468" s="164"/>
    </row>
    <row r="2469" spans="4:4" x14ac:dyDescent="0.2">
      <c r="D2469" s="164"/>
    </row>
    <row r="2470" spans="4:4" x14ac:dyDescent="0.2">
      <c r="D2470" s="164"/>
    </row>
    <row r="2471" spans="4:4" x14ac:dyDescent="0.2">
      <c r="D2471" s="164"/>
    </row>
    <row r="2472" spans="4:4" x14ac:dyDescent="0.2">
      <c r="D2472" s="164"/>
    </row>
    <row r="2473" spans="4:4" x14ac:dyDescent="0.2">
      <c r="D2473" s="164"/>
    </row>
    <row r="2474" spans="4:4" x14ac:dyDescent="0.2">
      <c r="D2474" s="164"/>
    </row>
    <row r="2475" spans="4:4" x14ac:dyDescent="0.2">
      <c r="D2475" s="164"/>
    </row>
    <row r="2476" spans="4:4" x14ac:dyDescent="0.2">
      <c r="D2476" s="164"/>
    </row>
    <row r="2477" spans="4:4" x14ac:dyDescent="0.2">
      <c r="D2477" s="164"/>
    </row>
    <row r="2478" spans="4:4" x14ac:dyDescent="0.2">
      <c r="D2478" s="164"/>
    </row>
    <row r="2479" spans="4:4" x14ac:dyDescent="0.2">
      <c r="D2479" s="164"/>
    </row>
    <row r="2480" spans="4:4" x14ac:dyDescent="0.2">
      <c r="D2480" s="164"/>
    </row>
    <row r="2481" spans="4:4" x14ac:dyDescent="0.2">
      <c r="D2481" s="164"/>
    </row>
    <row r="2482" spans="4:4" x14ac:dyDescent="0.2">
      <c r="D2482" s="164"/>
    </row>
    <row r="2483" spans="4:4" x14ac:dyDescent="0.2">
      <c r="D2483" s="164"/>
    </row>
    <row r="2484" spans="4:4" x14ac:dyDescent="0.2">
      <c r="D2484" s="164"/>
    </row>
    <row r="2485" spans="4:4" x14ac:dyDescent="0.2">
      <c r="D2485" s="164"/>
    </row>
    <row r="2486" spans="4:4" x14ac:dyDescent="0.2">
      <c r="D2486" s="164"/>
    </row>
    <row r="2487" spans="4:4" x14ac:dyDescent="0.2">
      <c r="D2487" s="164"/>
    </row>
    <row r="2488" spans="4:4" x14ac:dyDescent="0.2">
      <c r="D2488" s="164"/>
    </row>
    <row r="2489" spans="4:4" x14ac:dyDescent="0.2">
      <c r="D2489" s="164"/>
    </row>
    <row r="2490" spans="4:4" x14ac:dyDescent="0.2">
      <c r="D2490" s="164"/>
    </row>
    <row r="2491" spans="4:4" x14ac:dyDescent="0.2">
      <c r="D2491" s="164"/>
    </row>
    <row r="2492" spans="4:4" x14ac:dyDescent="0.2">
      <c r="D2492" s="164"/>
    </row>
    <row r="2493" spans="4:4" x14ac:dyDescent="0.2">
      <c r="D2493" s="164"/>
    </row>
    <row r="2494" spans="4:4" x14ac:dyDescent="0.2">
      <c r="D2494" s="164"/>
    </row>
    <row r="2495" spans="4:4" x14ac:dyDescent="0.2">
      <c r="D2495" s="164"/>
    </row>
    <row r="2496" spans="4:4" x14ac:dyDescent="0.2">
      <c r="D2496" s="164"/>
    </row>
    <row r="2497" spans="4:4" x14ac:dyDescent="0.2">
      <c r="D2497" s="164"/>
    </row>
    <row r="2498" spans="4:4" x14ac:dyDescent="0.2">
      <c r="D2498" s="164"/>
    </row>
    <row r="2499" spans="4:4" x14ac:dyDescent="0.2">
      <c r="D2499" s="164"/>
    </row>
    <row r="2500" spans="4:4" x14ac:dyDescent="0.2">
      <c r="D2500" s="164"/>
    </row>
    <row r="2501" spans="4:4" x14ac:dyDescent="0.2">
      <c r="D2501" s="164"/>
    </row>
    <row r="2502" spans="4:4" x14ac:dyDescent="0.2">
      <c r="D2502" s="164"/>
    </row>
    <row r="2503" spans="4:4" x14ac:dyDescent="0.2">
      <c r="D2503" s="164"/>
    </row>
    <row r="2504" spans="4:4" x14ac:dyDescent="0.2">
      <c r="D2504" s="164"/>
    </row>
    <row r="2505" spans="4:4" x14ac:dyDescent="0.2">
      <c r="D2505" s="164"/>
    </row>
    <row r="2506" spans="4:4" x14ac:dyDescent="0.2">
      <c r="D2506" s="164"/>
    </row>
    <row r="2507" spans="4:4" x14ac:dyDescent="0.2">
      <c r="D2507" s="164"/>
    </row>
    <row r="2508" spans="4:4" x14ac:dyDescent="0.2">
      <c r="D2508" s="164"/>
    </row>
    <row r="2509" spans="4:4" x14ac:dyDescent="0.2">
      <c r="D2509" s="164"/>
    </row>
    <row r="2510" spans="4:4" x14ac:dyDescent="0.2">
      <c r="D2510" s="164"/>
    </row>
    <row r="2511" spans="4:4" x14ac:dyDescent="0.2">
      <c r="D2511" s="164"/>
    </row>
    <row r="2512" spans="4:4" x14ac:dyDescent="0.2">
      <c r="D2512" s="164"/>
    </row>
    <row r="2513" spans="4:4" x14ac:dyDescent="0.2">
      <c r="D2513" s="164"/>
    </row>
    <row r="2514" spans="4:4" x14ac:dyDescent="0.2">
      <c r="D2514" s="164"/>
    </row>
    <row r="2515" spans="4:4" x14ac:dyDescent="0.2">
      <c r="D2515" s="164"/>
    </row>
    <row r="2516" spans="4:4" x14ac:dyDescent="0.2">
      <c r="D2516" s="164"/>
    </row>
    <row r="2517" spans="4:4" x14ac:dyDescent="0.2">
      <c r="D2517" s="164"/>
    </row>
    <row r="2518" spans="4:4" x14ac:dyDescent="0.2">
      <c r="D2518" s="164"/>
    </row>
    <row r="2519" spans="4:4" x14ac:dyDescent="0.2">
      <c r="D2519" s="164"/>
    </row>
    <row r="2520" spans="4:4" x14ac:dyDescent="0.2">
      <c r="D2520" s="164"/>
    </row>
    <row r="2521" spans="4:4" x14ac:dyDescent="0.2">
      <c r="D2521" s="164"/>
    </row>
    <row r="2522" spans="4:4" x14ac:dyDescent="0.2">
      <c r="D2522" s="164"/>
    </row>
    <row r="2523" spans="4:4" x14ac:dyDescent="0.2">
      <c r="D2523" s="164"/>
    </row>
    <row r="2524" spans="4:4" x14ac:dyDescent="0.2">
      <c r="D2524" s="164"/>
    </row>
    <row r="2525" spans="4:4" x14ac:dyDescent="0.2">
      <c r="D2525" s="164"/>
    </row>
    <row r="2526" spans="4:4" x14ac:dyDescent="0.2">
      <c r="D2526" s="164"/>
    </row>
    <row r="2527" spans="4:4" x14ac:dyDescent="0.2">
      <c r="D2527" s="164"/>
    </row>
    <row r="2528" spans="4:4" x14ac:dyDescent="0.2">
      <c r="D2528" s="164"/>
    </row>
    <row r="2529" spans="4:4" x14ac:dyDescent="0.2">
      <c r="D2529" s="164"/>
    </row>
    <row r="2530" spans="4:4" x14ac:dyDescent="0.2">
      <c r="D2530" s="164"/>
    </row>
    <row r="2531" spans="4:4" x14ac:dyDescent="0.2">
      <c r="D2531" s="164"/>
    </row>
    <row r="2532" spans="4:4" x14ac:dyDescent="0.2">
      <c r="D2532" s="164"/>
    </row>
    <row r="2533" spans="4:4" x14ac:dyDescent="0.2">
      <c r="D2533" s="164"/>
    </row>
    <row r="2534" spans="4:4" x14ac:dyDescent="0.2">
      <c r="D2534" s="164"/>
    </row>
    <row r="2535" spans="4:4" x14ac:dyDescent="0.2">
      <c r="D2535" s="164"/>
    </row>
    <row r="2536" spans="4:4" x14ac:dyDescent="0.2">
      <c r="D2536" s="164"/>
    </row>
    <row r="2537" spans="4:4" x14ac:dyDescent="0.2">
      <c r="D2537" s="164"/>
    </row>
    <row r="2538" spans="4:4" x14ac:dyDescent="0.2">
      <c r="D2538" s="164"/>
    </row>
    <row r="2539" spans="4:4" x14ac:dyDescent="0.2">
      <c r="D2539" s="164"/>
    </row>
    <row r="2540" spans="4:4" x14ac:dyDescent="0.2">
      <c r="D2540" s="164"/>
    </row>
    <row r="2541" spans="4:4" x14ac:dyDescent="0.2">
      <c r="D2541" s="164"/>
    </row>
    <row r="2542" spans="4:4" x14ac:dyDescent="0.2">
      <c r="D2542" s="164"/>
    </row>
    <row r="2543" spans="4:4" x14ac:dyDescent="0.2">
      <c r="D2543" s="164"/>
    </row>
    <row r="2544" spans="4:4" x14ac:dyDescent="0.2">
      <c r="D2544" s="164"/>
    </row>
    <row r="2545" spans="4:4" x14ac:dyDescent="0.2">
      <c r="D2545" s="164"/>
    </row>
    <row r="2546" spans="4:4" x14ac:dyDescent="0.2">
      <c r="D2546" s="164"/>
    </row>
    <row r="2547" spans="4:4" x14ac:dyDescent="0.2">
      <c r="D2547" s="164"/>
    </row>
    <row r="2548" spans="4:4" x14ac:dyDescent="0.2">
      <c r="D2548" s="164"/>
    </row>
    <row r="2549" spans="4:4" x14ac:dyDescent="0.2">
      <c r="D2549" s="164"/>
    </row>
    <row r="2550" spans="4:4" x14ac:dyDescent="0.2">
      <c r="D2550" s="164"/>
    </row>
    <row r="2551" spans="4:4" x14ac:dyDescent="0.2">
      <c r="D2551" s="164"/>
    </row>
    <row r="2552" spans="4:4" x14ac:dyDescent="0.2">
      <c r="D2552" s="164"/>
    </row>
    <row r="2553" spans="4:4" x14ac:dyDescent="0.2">
      <c r="D2553" s="164"/>
    </row>
    <row r="2554" spans="4:4" x14ac:dyDescent="0.2">
      <c r="D2554" s="164"/>
    </row>
    <row r="2555" spans="4:4" x14ac:dyDescent="0.2">
      <c r="D2555" s="164"/>
    </row>
    <row r="2556" spans="4:4" x14ac:dyDescent="0.2">
      <c r="D2556" s="164"/>
    </row>
    <row r="2557" spans="4:4" x14ac:dyDescent="0.2">
      <c r="D2557" s="164"/>
    </row>
    <row r="2558" spans="4:4" x14ac:dyDescent="0.2">
      <c r="D2558" s="164"/>
    </row>
    <row r="2559" spans="4:4" x14ac:dyDescent="0.2">
      <c r="D2559" s="164"/>
    </row>
    <row r="2560" spans="4:4" x14ac:dyDescent="0.2">
      <c r="D2560" s="164"/>
    </row>
    <row r="2561" spans="4:4" x14ac:dyDescent="0.2">
      <c r="D2561" s="164"/>
    </row>
    <row r="2562" spans="4:4" x14ac:dyDescent="0.2">
      <c r="D2562" s="164"/>
    </row>
    <row r="2563" spans="4:4" x14ac:dyDescent="0.2">
      <c r="D2563" s="164"/>
    </row>
    <row r="2564" spans="4:4" x14ac:dyDescent="0.2">
      <c r="D2564" s="164"/>
    </row>
    <row r="2565" spans="4:4" x14ac:dyDescent="0.2">
      <c r="D2565" s="164"/>
    </row>
    <row r="2566" spans="4:4" x14ac:dyDescent="0.2">
      <c r="D2566" s="164"/>
    </row>
    <row r="2567" spans="4:4" x14ac:dyDescent="0.2">
      <c r="D2567" s="164"/>
    </row>
    <row r="2568" spans="4:4" x14ac:dyDescent="0.2">
      <c r="D2568" s="164"/>
    </row>
    <row r="2569" spans="4:4" x14ac:dyDescent="0.2">
      <c r="D2569" s="164"/>
    </row>
    <row r="2570" spans="4:4" x14ac:dyDescent="0.2">
      <c r="D2570" s="164"/>
    </row>
    <row r="2571" spans="4:4" x14ac:dyDescent="0.2">
      <c r="D2571" s="164"/>
    </row>
    <row r="2572" spans="4:4" x14ac:dyDescent="0.2">
      <c r="D2572" s="164"/>
    </row>
    <row r="2573" spans="4:4" x14ac:dyDescent="0.2">
      <c r="D2573" s="164"/>
    </row>
    <row r="2574" spans="4:4" x14ac:dyDescent="0.2">
      <c r="D2574" s="164"/>
    </row>
    <row r="2575" spans="4:4" x14ac:dyDescent="0.2">
      <c r="D2575" s="164"/>
    </row>
    <row r="2576" spans="4:4" x14ac:dyDescent="0.2">
      <c r="D2576" s="164"/>
    </row>
    <row r="2577" spans="4:4" x14ac:dyDescent="0.2">
      <c r="D2577" s="164"/>
    </row>
    <row r="2578" spans="4:4" x14ac:dyDescent="0.2">
      <c r="D2578" s="164"/>
    </row>
    <row r="2579" spans="4:4" x14ac:dyDescent="0.2">
      <c r="D2579" s="164"/>
    </row>
    <row r="2580" spans="4:4" x14ac:dyDescent="0.2">
      <c r="D2580" s="164"/>
    </row>
    <row r="2581" spans="4:4" x14ac:dyDescent="0.2">
      <c r="D2581" s="164"/>
    </row>
    <row r="2582" spans="4:4" x14ac:dyDescent="0.2">
      <c r="D2582" s="164"/>
    </row>
    <row r="2583" spans="4:4" x14ac:dyDescent="0.2">
      <c r="D2583" s="164"/>
    </row>
    <row r="2584" spans="4:4" x14ac:dyDescent="0.2">
      <c r="D2584" s="164"/>
    </row>
    <row r="2585" spans="4:4" x14ac:dyDescent="0.2">
      <c r="D2585" s="164"/>
    </row>
    <row r="2586" spans="4:4" x14ac:dyDescent="0.2">
      <c r="D2586" s="164"/>
    </row>
    <row r="2587" spans="4:4" x14ac:dyDescent="0.2">
      <c r="D2587" s="164"/>
    </row>
    <row r="2588" spans="4:4" x14ac:dyDescent="0.2">
      <c r="D2588" s="164"/>
    </row>
    <row r="2589" spans="4:4" x14ac:dyDescent="0.2">
      <c r="D2589" s="164"/>
    </row>
    <row r="2590" spans="4:4" x14ac:dyDescent="0.2">
      <c r="D2590" s="164"/>
    </row>
    <row r="2591" spans="4:4" x14ac:dyDescent="0.2">
      <c r="D2591" s="164"/>
    </row>
    <row r="2592" spans="4:4" x14ac:dyDescent="0.2">
      <c r="D2592" s="164"/>
    </row>
    <row r="2593" spans="4:4" x14ac:dyDescent="0.2">
      <c r="D2593" s="164"/>
    </row>
    <row r="2594" spans="4:4" x14ac:dyDescent="0.2">
      <c r="D2594" s="164"/>
    </row>
    <row r="2595" spans="4:4" x14ac:dyDescent="0.2">
      <c r="D2595" s="164"/>
    </row>
    <row r="2596" spans="4:4" x14ac:dyDescent="0.2">
      <c r="D2596" s="164"/>
    </row>
    <row r="2597" spans="4:4" x14ac:dyDescent="0.2">
      <c r="D2597" s="164"/>
    </row>
    <row r="2598" spans="4:4" x14ac:dyDescent="0.2">
      <c r="D2598" s="164"/>
    </row>
    <row r="2599" spans="4:4" x14ac:dyDescent="0.2">
      <c r="D2599" s="164"/>
    </row>
    <row r="2600" spans="4:4" x14ac:dyDescent="0.2">
      <c r="D2600" s="164"/>
    </row>
    <row r="2601" spans="4:4" x14ac:dyDescent="0.2">
      <c r="D2601" s="164"/>
    </row>
    <row r="2602" spans="4:4" x14ac:dyDescent="0.2">
      <c r="D2602" s="164"/>
    </row>
    <row r="2603" spans="4:4" x14ac:dyDescent="0.2">
      <c r="D2603" s="164"/>
    </row>
    <row r="2604" spans="4:4" x14ac:dyDescent="0.2">
      <c r="D2604" s="164"/>
    </row>
    <row r="2605" spans="4:4" x14ac:dyDescent="0.2">
      <c r="D2605" s="164"/>
    </row>
    <row r="2606" spans="4:4" x14ac:dyDescent="0.2">
      <c r="D2606" s="164"/>
    </row>
    <row r="2607" spans="4:4" x14ac:dyDescent="0.2">
      <c r="D2607" s="164"/>
    </row>
    <row r="2608" spans="4:4" x14ac:dyDescent="0.2">
      <c r="D2608" s="164"/>
    </row>
    <row r="2609" spans="4:4" x14ac:dyDescent="0.2">
      <c r="D2609" s="164"/>
    </row>
    <row r="2610" spans="4:4" x14ac:dyDescent="0.2">
      <c r="D2610" s="164"/>
    </row>
    <row r="2611" spans="4:4" x14ac:dyDescent="0.2">
      <c r="D2611" s="164"/>
    </row>
    <row r="2612" spans="4:4" x14ac:dyDescent="0.2">
      <c r="D2612" s="164"/>
    </row>
    <row r="2613" spans="4:4" x14ac:dyDescent="0.2">
      <c r="D2613" s="164"/>
    </row>
    <row r="2614" spans="4:4" x14ac:dyDescent="0.2">
      <c r="D2614" s="164"/>
    </row>
    <row r="2615" spans="4:4" x14ac:dyDescent="0.2">
      <c r="D2615" s="164"/>
    </row>
    <row r="2616" spans="4:4" x14ac:dyDescent="0.2">
      <c r="D2616" s="164"/>
    </row>
    <row r="2617" spans="4:4" x14ac:dyDescent="0.2">
      <c r="D2617" s="164"/>
    </row>
    <row r="2618" spans="4:4" x14ac:dyDescent="0.2">
      <c r="D2618" s="164"/>
    </row>
    <row r="2619" spans="4:4" x14ac:dyDescent="0.2">
      <c r="D2619" s="164"/>
    </row>
    <row r="2620" spans="4:4" x14ac:dyDescent="0.2">
      <c r="D2620" s="164"/>
    </row>
    <row r="2621" spans="4:4" x14ac:dyDescent="0.2">
      <c r="D2621" s="164"/>
    </row>
    <row r="2622" spans="4:4" x14ac:dyDescent="0.2">
      <c r="D2622" s="164"/>
    </row>
    <row r="2623" spans="4:4" x14ac:dyDescent="0.2">
      <c r="D2623" s="164"/>
    </row>
    <row r="2624" spans="4:4" x14ac:dyDescent="0.2">
      <c r="D2624" s="164"/>
    </row>
    <row r="2625" spans="4:4" x14ac:dyDescent="0.2">
      <c r="D2625" s="164"/>
    </row>
    <row r="2626" spans="4:4" x14ac:dyDescent="0.2">
      <c r="D2626" s="164"/>
    </row>
    <row r="2627" spans="4:4" x14ac:dyDescent="0.2">
      <c r="D2627" s="164"/>
    </row>
    <row r="2628" spans="4:4" x14ac:dyDescent="0.2">
      <c r="D2628" s="164"/>
    </row>
    <row r="2629" spans="4:4" x14ac:dyDescent="0.2">
      <c r="D2629" s="164"/>
    </row>
    <row r="2630" spans="4:4" x14ac:dyDescent="0.2">
      <c r="D2630" s="164"/>
    </row>
    <row r="2631" spans="4:4" x14ac:dyDescent="0.2">
      <c r="D2631" s="164"/>
    </row>
    <row r="2632" spans="4:4" x14ac:dyDescent="0.2">
      <c r="D2632" s="164"/>
    </row>
    <row r="2633" spans="4:4" x14ac:dyDescent="0.2">
      <c r="D2633" s="164"/>
    </row>
    <row r="2634" spans="4:4" x14ac:dyDescent="0.2">
      <c r="D2634" s="164"/>
    </row>
    <row r="2635" spans="4:4" x14ac:dyDescent="0.2">
      <c r="D2635" s="164"/>
    </row>
    <row r="2636" spans="4:4" x14ac:dyDescent="0.2">
      <c r="D2636" s="164"/>
    </row>
    <row r="2637" spans="4:4" x14ac:dyDescent="0.2">
      <c r="D2637" s="164"/>
    </row>
    <row r="2638" spans="4:4" x14ac:dyDescent="0.2">
      <c r="D2638" s="164"/>
    </row>
    <row r="2639" spans="4:4" x14ac:dyDescent="0.2">
      <c r="D2639" s="164"/>
    </row>
    <row r="2640" spans="4:4" x14ac:dyDescent="0.2">
      <c r="D2640" s="164"/>
    </row>
    <row r="2641" spans="4:4" x14ac:dyDescent="0.2">
      <c r="D2641" s="164"/>
    </row>
    <row r="2642" spans="4:4" x14ac:dyDescent="0.2">
      <c r="D2642" s="164"/>
    </row>
    <row r="2643" spans="4:4" x14ac:dyDescent="0.2">
      <c r="D2643" s="164"/>
    </row>
    <row r="2644" spans="4:4" x14ac:dyDescent="0.2">
      <c r="D2644" s="164"/>
    </row>
    <row r="2645" spans="4:4" x14ac:dyDescent="0.2">
      <c r="D2645" s="164"/>
    </row>
    <row r="2646" spans="4:4" x14ac:dyDescent="0.2">
      <c r="D2646" s="164"/>
    </row>
    <row r="2647" spans="4:4" x14ac:dyDescent="0.2">
      <c r="D2647" s="164"/>
    </row>
    <row r="2648" spans="4:4" x14ac:dyDescent="0.2">
      <c r="D2648" s="164"/>
    </row>
    <row r="2649" spans="4:4" x14ac:dyDescent="0.2">
      <c r="D2649" s="164"/>
    </row>
    <row r="2650" spans="4:4" x14ac:dyDescent="0.2">
      <c r="D2650" s="164"/>
    </row>
    <row r="2651" spans="4:4" x14ac:dyDescent="0.2">
      <c r="D2651" s="164"/>
    </row>
    <row r="2652" spans="4:4" x14ac:dyDescent="0.2">
      <c r="D2652" s="164"/>
    </row>
    <row r="2653" spans="4:4" x14ac:dyDescent="0.2">
      <c r="D2653" s="164"/>
    </row>
    <row r="2654" spans="4:4" x14ac:dyDescent="0.2">
      <c r="D2654" s="164"/>
    </row>
    <row r="2655" spans="4:4" x14ac:dyDescent="0.2">
      <c r="D2655" s="164"/>
    </row>
    <row r="2656" spans="4:4" x14ac:dyDescent="0.2">
      <c r="D2656" s="164"/>
    </row>
    <row r="2657" spans="4:4" x14ac:dyDescent="0.2">
      <c r="D2657" s="164"/>
    </row>
    <row r="2658" spans="4:4" x14ac:dyDescent="0.2">
      <c r="D2658" s="164"/>
    </row>
    <row r="2659" spans="4:4" x14ac:dyDescent="0.2">
      <c r="D2659" s="164"/>
    </row>
    <row r="2660" spans="4:4" x14ac:dyDescent="0.2">
      <c r="D2660" s="164"/>
    </row>
    <row r="2661" spans="4:4" x14ac:dyDescent="0.2">
      <c r="D2661" s="164"/>
    </row>
    <row r="2662" spans="4:4" x14ac:dyDescent="0.2">
      <c r="D2662" s="164"/>
    </row>
    <row r="2663" spans="4:4" x14ac:dyDescent="0.2">
      <c r="D2663" s="164"/>
    </row>
    <row r="2664" spans="4:4" x14ac:dyDescent="0.2">
      <c r="D2664" s="164"/>
    </row>
    <row r="2665" spans="4:4" x14ac:dyDescent="0.2">
      <c r="D2665" s="164"/>
    </row>
    <row r="2666" spans="4:4" x14ac:dyDescent="0.2">
      <c r="D2666" s="164"/>
    </row>
    <row r="2667" spans="4:4" x14ac:dyDescent="0.2">
      <c r="D2667" s="164"/>
    </row>
    <row r="2668" spans="4:4" x14ac:dyDescent="0.2">
      <c r="D2668" s="164"/>
    </row>
    <row r="2669" spans="4:4" x14ac:dyDescent="0.2">
      <c r="D2669" s="164"/>
    </row>
    <row r="2670" spans="4:4" x14ac:dyDescent="0.2">
      <c r="D2670" s="164"/>
    </row>
    <row r="2671" spans="4:4" x14ac:dyDescent="0.2">
      <c r="D2671" s="164"/>
    </row>
    <row r="2672" spans="4:4" x14ac:dyDescent="0.2">
      <c r="D2672" s="164"/>
    </row>
    <row r="2673" spans="4:4" x14ac:dyDescent="0.2">
      <c r="D2673" s="164"/>
    </row>
    <row r="2674" spans="4:4" x14ac:dyDescent="0.2">
      <c r="D2674" s="164"/>
    </row>
    <row r="2675" spans="4:4" x14ac:dyDescent="0.2">
      <c r="D2675" s="164"/>
    </row>
    <row r="2676" spans="4:4" x14ac:dyDescent="0.2">
      <c r="D2676" s="164"/>
    </row>
    <row r="2677" spans="4:4" x14ac:dyDescent="0.2">
      <c r="D2677" s="164"/>
    </row>
    <row r="2678" spans="4:4" x14ac:dyDescent="0.2">
      <c r="D2678" s="164"/>
    </row>
    <row r="2679" spans="4:4" x14ac:dyDescent="0.2">
      <c r="D2679" s="164"/>
    </row>
    <row r="2680" spans="4:4" x14ac:dyDescent="0.2">
      <c r="D2680" s="164"/>
    </row>
    <row r="2681" spans="4:4" x14ac:dyDescent="0.2">
      <c r="D2681" s="164"/>
    </row>
    <row r="2682" spans="4:4" x14ac:dyDescent="0.2">
      <c r="D2682" s="164"/>
    </row>
    <row r="2683" spans="4:4" x14ac:dyDescent="0.2">
      <c r="D2683" s="164"/>
    </row>
    <row r="2684" spans="4:4" x14ac:dyDescent="0.2">
      <c r="D2684" s="164"/>
    </row>
    <row r="2685" spans="4:4" x14ac:dyDescent="0.2">
      <c r="D2685" s="164"/>
    </row>
    <row r="2686" spans="4:4" x14ac:dyDescent="0.2">
      <c r="D2686" s="164"/>
    </row>
    <row r="2687" spans="4:4" x14ac:dyDescent="0.2">
      <c r="D2687" s="164"/>
    </row>
    <row r="2688" spans="4:4" x14ac:dyDescent="0.2">
      <c r="D2688" s="164"/>
    </row>
    <row r="2689" spans="4:4" x14ac:dyDescent="0.2">
      <c r="D2689" s="164"/>
    </row>
    <row r="2690" spans="4:4" x14ac:dyDescent="0.2">
      <c r="D2690" s="164"/>
    </row>
    <row r="2691" spans="4:4" x14ac:dyDescent="0.2">
      <c r="D2691" s="164"/>
    </row>
    <row r="2692" spans="4:4" x14ac:dyDescent="0.2">
      <c r="D2692" s="164"/>
    </row>
    <row r="2693" spans="4:4" x14ac:dyDescent="0.2">
      <c r="D2693" s="164"/>
    </row>
    <row r="2694" spans="4:4" x14ac:dyDescent="0.2">
      <c r="D2694" s="164"/>
    </row>
    <row r="2695" spans="4:4" x14ac:dyDescent="0.2">
      <c r="D2695" s="164"/>
    </row>
    <row r="2696" spans="4:4" x14ac:dyDescent="0.2">
      <c r="D2696" s="164"/>
    </row>
    <row r="2697" spans="4:4" x14ac:dyDescent="0.2">
      <c r="D2697" s="164"/>
    </row>
    <row r="2698" spans="4:4" x14ac:dyDescent="0.2">
      <c r="D2698" s="164"/>
    </row>
    <row r="2699" spans="4:4" x14ac:dyDescent="0.2">
      <c r="D2699" s="164"/>
    </row>
    <row r="2700" spans="4:4" x14ac:dyDescent="0.2">
      <c r="D2700" s="164"/>
    </row>
    <row r="2701" spans="4:4" x14ac:dyDescent="0.2">
      <c r="D2701" s="164"/>
    </row>
    <row r="2702" spans="4:4" x14ac:dyDescent="0.2">
      <c r="D2702" s="164"/>
    </row>
    <row r="2703" spans="4:4" x14ac:dyDescent="0.2">
      <c r="D2703" s="164"/>
    </row>
    <row r="2704" spans="4:4" x14ac:dyDescent="0.2">
      <c r="D2704" s="164"/>
    </row>
    <row r="2705" spans="4:4" x14ac:dyDescent="0.2">
      <c r="D2705" s="164"/>
    </row>
    <row r="2706" spans="4:4" x14ac:dyDescent="0.2">
      <c r="D2706" s="164"/>
    </row>
    <row r="2707" spans="4:4" x14ac:dyDescent="0.2">
      <c r="D2707" s="164"/>
    </row>
    <row r="2708" spans="4:4" x14ac:dyDescent="0.2">
      <c r="D2708" s="164"/>
    </row>
    <row r="2709" spans="4:4" x14ac:dyDescent="0.2">
      <c r="D2709" s="164"/>
    </row>
    <row r="2710" spans="4:4" x14ac:dyDescent="0.2">
      <c r="D2710" s="164"/>
    </row>
    <row r="2711" spans="4:4" x14ac:dyDescent="0.2">
      <c r="D2711" s="164"/>
    </row>
    <row r="2712" spans="4:4" x14ac:dyDescent="0.2">
      <c r="D2712" s="164"/>
    </row>
    <row r="2713" spans="4:4" x14ac:dyDescent="0.2">
      <c r="D2713" s="164"/>
    </row>
    <row r="2714" spans="4:4" x14ac:dyDescent="0.2">
      <c r="D2714" s="164"/>
    </row>
    <row r="2715" spans="4:4" x14ac:dyDescent="0.2">
      <c r="D2715" s="164"/>
    </row>
    <row r="2716" spans="4:4" x14ac:dyDescent="0.2">
      <c r="D2716" s="164"/>
    </row>
    <row r="2717" spans="4:4" x14ac:dyDescent="0.2">
      <c r="D2717" s="164"/>
    </row>
    <row r="2718" spans="4:4" x14ac:dyDescent="0.2">
      <c r="D2718" s="164"/>
    </row>
    <row r="2719" spans="4:4" x14ac:dyDescent="0.2">
      <c r="D2719" s="164"/>
    </row>
    <row r="2720" spans="4:4" x14ac:dyDescent="0.2">
      <c r="D2720" s="164"/>
    </row>
    <row r="2721" spans="4:4" x14ac:dyDescent="0.2">
      <c r="D2721" s="164"/>
    </row>
    <row r="2722" spans="4:4" x14ac:dyDescent="0.2">
      <c r="D2722" s="164"/>
    </row>
    <row r="2723" spans="4:4" x14ac:dyDescent="0.2">
      <c r="D2723" s="164"/>
    </row>
    <row r="2724" spans="4:4" x14ac:dyDescent="0.2">
      <c r="D2724" s="164"/>
    </row>
    <row r="2725" spans="4:4" x14ac:dyDescent="0.2">
      <c r="D2725" s="164"/>
    </row>
    <row r="2726" spans="4:4" x14ac:dyDescent="0.2">
      <c r="D2726" s="164"/>
    </row>
    <row r="2727" spans="4:4" x14ac:dyDescent="0.2">
      <c r="D2727" s="164"/>
    </row>
    <row r="2728" spans="4:4" x14ac:dyDescent="0.2">
      <c r="D2728" s="164"/>
    </row>
    <row r="2729" spans="4:4" x14ac:dyDescent="0.2">
      <c r="D2729" s="164"/>
    </row>
    <row r="2730" spans="4:4" x14ac:dyDescent="0.2">
      <c r="D2730" s="164"/>
    </row>
    <row r="2731" spans="4:4" x14ac:dyDescent="0.2">
      <c r="D2731" s="164"/>
    </row>
    <row r="2732" spans="4:4" x14ac:dyDescent="0.2">
      <c r="D2732" s="164"/>
    </row>
    <row r="2733" spans="4:4" x14ac:dyDescent="0.2">
      <c r="D2733" s="164"/>
    </row>
    <row r="2734" spans="4:4" x14ac:dyDescent="0.2">
      <c r="D2734" s="164"/>
    </row>
    <row r="2735" spans="4:4" x14ac:dyDescent="0.2">
      <c r="D2735" s="164"/>
    </row>
    <row r="2736" spans="4:4" x14ac:dyDescent="0.2">
      <c r="D2736" s="164"/>
    </row>
    <row r="2737" spans="4:4" x14ac:dyDescent="0.2">
      <c r="D2737" s="164"/>
    </row>
    <row r="2738" spans="4:4" x14ac:dyDescent="0.2">
      <c r="D2738" s="164"/>
    </row>
    <row r="2739" spans="4:4" x14ac:dyDescent="0.2">
      <c r="D2739" s="164"/>
    </row>
    <row r="2740" spans="4:4" x14ac:dyDescent="0.2">
      <c r="D2740" s="164"/>
    </row>
    <row r="2741" spans="4:4" x14ac:dyDescent="0.2">
      <c r="D2741" s="164"/>
    </row>
    <row r="2742" spans="4:4" x14ac:dyDescent="0.2">
      <c r="D2742" s="164"/>
    </row>
    <row r="2743" spans="4:4" x14ac:dyDescent="0.2">
      <c r="D2743" s="164"/>
    </row>
    <row r="2744" spans="4:4" x14ac:dyDescent="0.2">
      <c r="D2744" s="164"/>
    </row>
    <row r="2745" spans="4:4" x14ac:dyDescent="0.2">
      <c r="D2745" s="164"/>
    </row>
    <row r="2746" spans="4:4" x14ac:dyDescent="0.2">
      <c r="D2746" s="164"/>
    </row>
    <row r="2747" spans="4:4" x14ac:dyDescent="0.2">
      <c r="D2747" s="164"/>
    </row>
    <row r="2748" spans="4:4" x14ac:dyDescent="0.2">
      <c r="D2748" s="164"/>
    </row>
    <row r="2749" spans="4:4" x14ac:dyDescent="0.2">
      <c r="D2749" s="164"/>
    </row>
    <row r="2750" spans="4:4" x14ac:dyDescent="0.2">
      <c r="D2750" s="164"/>
    </row>
    <row r="2751" spans="4:4" x14ac:dyDescent="0.2">
      <c r="D2751" s="164"/>
    </row>
    <row r="2752" spans="4:4" x14ac:dyDescent="0.2">
      <c r="D2752" s="164"/>
    </row>
    <row r="2753" spans="4:4" x14ac:dyDescent="0.2">
      <c r="D2753" s="164"/>
    </row>
    <row r="2754" spans="4:4" x14ac:dyDescent="0.2">
      <c r="D2754" s="164"/>
    </row>
    <row r="2755" spans="4:4" x14ac:dyDescent="0.2">
      <c r="D2755" s="164"/>
    </row>
    <row r="2756" spans="4:4" x14ac:dyDescent="0.2">
      <c r="D2756" s="164"/>
    </row>
    <row r="2757" spans="4:4" x14ac:dyDescent="0.2">
      <c r="D2757" s="164"/>
    </row>
    <row r="2758" spans="4:4" x14ac:dyDescent="0.2">
      <c r="D2758" s="164"/>
    </row>
    <row r="2759" spans="4:4" x14ac:dyDescent="0.2">
      <c r="D2759" s="164"/>
    </row>
    <row r="2760" spans="4:4" x14ac:dyDescent="0.2">
      <c r="D2760" s="164"/>
    </row>
    <row r="2761" spans="4:4" x14ac:dyDescent="0.2">
      <c r="D2761" s="164"/>
    </row>
    <row r="2762" spans="4:4" x14ac:dyDescent="0.2">
      <c r="D2762" s="164"/>
    </row>
    <row r="2763" spans="4:4" x14ac:dyDescent="0.2">
      <c r="D2763" s="164"/>
    </row>
    <row r="2764" spans="4:4" x14ac:dyDescent="0.2">
      <c r="D2764" s="164"/>
    </row>
    <row r="2765" spans="4:4" x14ac:dyDescent="0.2">
      <c r="D2765" s="164"/>
    </row>
    <row r="2766" spans="4:4" x14ac:dyDescent="0.2">
      <c r="D2766" s="164"/>
    </row>
    <row r="2767" spans="4:4" x14ac:dyDescent="0.2">
      <c r="D2767" s="164"/>
    </row>
    <row r="2768" spans="4:4" x14ac:dyDescent="0.2">
      <c r="D2768" s="164"/>
    </row>
    <row r="2769" spans="4:4" x14ac:dyDescent="0.2">
      <c r="D2769" s="164"/>
    </row>
    <row r="2770" spans="4:4" x14ac:dyDescent="0.2">
      <c r="D2770" s="164"/>
    </row>
    <row r="2771" spans="4:4" x14ac:dyDescent="0.2">
      <c r="D2771" s="164"/>
    </row>
    <row r="2772" spans="4:4" x14ac:dyDescent="0.2">
      <c r="D2772" s="164"/>
    </row>
    <row r="2773" spans="4:4" x14ac:dyDescent="0.2">
      <c r="D2773" s="164"/>
    </row>
    <row r="2774" spans="4:4" x14ac:dyDescent="0.2">
      <c r="D2774" s="164"/>
    </row>
    <row r="2775" spans="4:4" x14ac:dyDescent="0.2">
      <c r="D2775" s="164"/>
    </row>
    <row r="2776" spans="4:4" x14ac:dyDescent="0.2">
      <c r="D2776" s="164"/>
    </row>
    <row r="2777" spans="4:4" x14ac:dyDescent="0.2">
      <c r="D2777" s="164"/>
    </row>
    <row r="2778" spans="4:4" x14ac:dyDescent="0.2">
      <c r="D2778" s="164"/>
    </row>
    <row r="2779" spans="4:4" x14ac:dyDescent="0.2">
      <c r="D2779" s="164"/>
    </row>
    <row r="2780" spans="4:4" x14ac:dyDescent="0.2">
      <c r="D2780" s="164"/>
    </row>
    <row r="2781" spans="4:4" x14ac:dyDescent="0.2">
      <c r="D2781" s="164"/>
    </row>
    <row r="2782" spans="4:4" x14ac:dyDescent="0.2">
      <c r="D2782" s="164"/>
    </row>
    <row r="2783" spans="4:4" x14ac:dyDescent="0.2">
      <c r="D2783" s="164"/>
    </row>
    <row r="2784" spans="4:4" x14ac:dyDescent="0.2">
      <c r="D2784" s="164"/>
    </row>
    <row r="2785" spans="4:4" x14ac:dyDescent="0.2">
      <c r="D2785" s="164"/>
    </row>
    <row r="2786" spans="4:4" x14ac:dyDescent="0.2">
      <c r="D2786" s="164"/>
    </row>
    <row r="2787" spans="4:4" x14ac:dyDescent="0.2">
      <c r="D2787" s="164"/>
    </row>
    <row r="2788" spans="4:4" x14ac:dyDescent="0.2">
      <c r="D2788" s="164"/>
    </row>
    <row r="2789" spans="4:4" x14ac:dyDescent="0.2">
      <c r="D2789" s="164"/>
    </row>
    <row r="2790" spans="4:4" x14ac:dyDescent="0.2">
      <c r="D2790" s="164"/>
    </row>
    <row r="2791" spans="4:4" x14ac:dyDescent="0.2">
      <c r="D2791" s="164"/>
    </row>
    <row r="2792" spans="4:4" x14ac:dyDescent="0.2">
      <c r="D2792" s="164"/>
    </row>
    <row r="2793" spans="4:4" x14ac:dyDescent="0.2">
      <c r="D2793" s="164"/>
    </row>
    <row r="2794" spans="4:4" x14ac:dyDescent="0.2">
      <c r="D2794" s="164"/>
    </row>
    <row r="2795" spans="4:4" x14ac:dyDescent="0.2">
      <c r="D2795" s="164"/>
    </row>
    <row r="2796" spans="4:4" x14ac:dyDescent="0.2">
      <c r="D2796" s="164"/>
    </row>
    <row r="2797" spans="4:4" x14ac:dyDescent="0.2">
      <c r="D2797" s="164"/>
    </row>
    <row r="2798" spans="4:4" x14ac:dyDescent="0.2">
      <c r="D2798" s="164"/>
    </row>
    <row r="2799" spans="4:4" x14ac:dyDescent="0.2">
      <c r="D2799" s="164"/>
    </row>
    <row r="2800" spans="4:4" x14ac:dyDescent="0.2">
      <c r="D2800" s="164"/>
    </row>
    <row r="2801" spans="4:4" x14ac:dyDescent="0.2">
      <c r="D2801" s="164"/>
    </row>
    <row r="2802" spans="4:4" x14ac:dyDescent="0.2">
      <c r="D2802" s="164"/>
    </row>
    <row r="2803" spans="4:4" x14ac:dyDescent="0.2">
      <c r="D2803" s="164"/>
    </row>
    <row r="2804" spans="4:4" x14ac:dyDescent="0.2">
      <c r="D2804" s="164"/>
    </row>
    <row r="2805" spans="4:4" x14ac:dyDescent="0.2">
      <c r="D2805" s="164"/>
    </row>
    <row r="2806" spans="4:4" x14ac:dyDescent="0.2">
      <c r="D2806" s="164"/>
    </row>
    <row r="2807" spans="4:4" x14ac:dyDescent="0.2">
      <c r="D2807" s="164"/>
    </row>
    <row r="2808" spans="4:4" x14ac:dyDescent="0.2">
      <c r="D2808" s="164"/>
    </row>
    <row r="2809" spans="4:4" x14ac:dyDescent="0.2">
      <c r="D2809" s="164"/>
    </row>
    <row r="2810" spans="4:4" x14ac:dyDescent="0.2">
      <c r="D2810" s="164"/>
    </row>
    <row r="2811" spans="4:4" x14ac:dyDescent="0.2">
      <c r="D2811" s="164"/>
    </row>
    <row r="2812" spans="4:4" x14ac:dyDescent="0.2">
      <c r="D2812" s="164"/>
    </row>
    <row r="2813" spans="4:4" x14ac:dyDescent="0.2">
      <c r="D2813" s="164"/>
    </row>
    <row r="2814" spans="4:4" x14ac:dyDescent="0.2">
      <c r="D2814" s="164"/>
    </row>
    <row r="2815" spans="4:4" x14ac:dyDescent="0.2">
      <c r="D2815" s="164"/>
    </row>
    <row r="2816" spans="4:4" x14ac:dyDescent="0.2">
      <c r="D2816" s="164"/>
    </row>
    <row r="2817" spans="4:4" x14ac:dyDescent="0.2">
      <c r="D2817" s="164"/>
    </row>
    <row r="2818" spans="4:4" x14ac:dyDescent="0.2">
      <c r="D2818" s="164"/>
    </row>
    <row r="2819" spans="4:4" x14ac:dyDescent="0.2">
      <c r="D2819" s="164"/>
    </row>
    <row r="2820" spans="4:4" x14ac:dyDescent="0.2">
      <c r="D2820" s="164"/>
    </row>
    <row r="2821" spans="4:4" x14ac:dyDescent="0.2">
      <c r="D2821" s="164"/>
    </row>
    <row r="2822" spans="4:4" x14ac:dyDescent="0.2">
      <c r="D2822" s="164"/>
    </row>
    <row r="2823" spans="4:4" x14ac:dyDescent="0.2">
      <c r="D2823" s="164"/>
    </row>
    <row r="2824" spans="4:4" x14ac:dyDescent="0.2">
      <c r="D2824" s="164"/>
    </row>
    <row r="2825" spans="4:4" x14ac:dyDescent="0.2">
      <c r="D2825" s="164"/>
    </row>
    <row r="2826" spans="4:4" x14ac:dyDescent="0.2">
      <c r="D2826" s="164"/>
    </row>
    <row r="2827" spans="4:4" x14ac:dyDescent="0.2">
      <c r="D2827" s="164"/>
    </row>
    <row r="2828" spans="4:4" x14ac:dyDescent="0.2">
      <c r="D2828" s="164"/>
    </row>
    <row r="2829" spans="4:4" x14ac:dyDescent="0.2">
      <c r="D2829" s="164"/>
    </row>
    <row r="2830" spans="4:4" x14ac:dyDescent="0.2">
      <c r="D2830" s="164"/>
    </row>
    <row r="2831" spans="4:4" x14ac:dyDescent="0.2">
      <c r="D2831" s="164"/>
    </row>
    <row r="2832" spans="4:4" x14ac:dyDescent="0.2">
      <c r="D2832" s="164"/>
    </row>
    <row r="2833" spans="4:4" x14ac:dyDescent="0.2">
      <c r="D2833" s="164"/>
    </row>
    <row r="2834" spans="4:4" x14ac:dyDescent="0.2">
      <c r="D2834" s="164"/>
    </row>
    <row r="2835" spans="4:4" x14ac:dyDescent="0.2">
      <c r="D2835" s="164"/>
    </row>
    <row r="2836" spans="4:4" x14ac:dyDescent="0.2">
      <c r="D2836" s="164"/>
    </row>
    <row r="2837" spans="4:4" x14ac:dyDescent="0.2">
      <c r="D2837" s="164"/>
    </row>
    <row r="2838" spans="4:4" x14ac:dyDescent="0.2">
      <c r="D2838" s="164"/>
    </row>
    <row r="2839" spans="4:4" x14ac:dyDescent="0.2">
      <c r="D2839" s="164"/>
    </row>
    <row r="2840" spans="4:4" x14ac:dyDescent="0.2">
      <c r="D2840" s="164"/>
    </row>
    <row r="2841" spans="4:4" x14ac:dyDescent="0.2">
      <c r="D2841" s="164"/>
    </row>
    <row r="2842" spans="4:4" x14ac:dyDescent="0.2">
      <c r="D2842" s="164"/>
    </row>
    <row r="2843" spans="4:4" x14ac:dyDescent="0.2">
      <c r="D2843" s="164"/>
    </row>
    <row r="2844" spans="4:4" x14ac:dyDescent="0.2">
      <c r="D2844" s="164"/>
    </row>
    <row r="2845" spans="4:4" x14ac:dyDescent="0.2">
      <c r="D2845" s="164"/>
    </row>
    <row r="2846" spans="4:4" x14ac:dyDescent="0.2">
      <c r="D2846" s="164"/>
    </row>
    <row r="2847" spans="4:4" x14ac:dyDescent="0.2">
      <c r="D2847" s="164"/>
    </row>
    <row r="2848" spans="4:4" x14ac:dyDescent="0.2">
      <c r="D2848" s="164"/>
    </row>
    <row r="2849" spans="4:4" x14ac:dyDescent="0.2">
      <c r="D2849" s="164"/>
    </row>
    <row r="2850" spans="4:4" x14ac:dyDescent="0.2">
      <c r="D2850" s="164"/>
    </row>
    <row r="2851" spans="4:4" x14ac:dyDescent="0.2">
      <c r="D2851" s="164"/>
    </row>
    <row r="2852" spans="4:4" x14ac:dyDescent="0.2">
      <c r="D2852" s="164"/>
    </row>
    <row r="2853" spans="4:4" x14ac:dyDescent="0.2">
      <c r="D2853" s="164"/>
    </row>
    <row r="2854" spans="4:4" x14ac:dyDescent="0.2">
      <c r="D2854" s="164"/>
    </row>
    <row r="2855" spans="4:4" x14ac:dyDescent="0.2">
      <c r="D2855" s="164"/>
    </row>
    <row r="2856" spans="4:4" x14ac:dyDescent="0.2">
      <c r="D2856" s="164"/>
    </row>
    <row r="2857" spans="4:4" x14ac:dyDescent="0.2">
      <c r="D2857" s="164"/>
    </row>
    <row r="2858" spans="4:4" x14ac:dyDescent="0.2">
      <c r="D2858" s="164"/>
    </row>
    <row r="2859" spans="4:4" x14ac:dyDescent="0.2">
      <c r="D2859" s="164"/>
    </row>
    <row r="2860" spans="4:4" x14ac:dyDescent="0.2">
      <c r="D2860" s="164"/>
    </row>
    <row r="2861" spans="4:4" x14ac:dyDescent="0.2">
      <c r="D2861" s="164"/>
    </row>
    <row r="2862" spans="4:4" x14ac:dyDescent="0.2">
      <c r="D2862" s="164"/>
    </row>
    <row r="2863" spans="4:4" x14ac:dyDescent="0.2">
      <c r="D2863" s="164"/>
    </row>
    <row r="2864" spans="4:4" x14ac:dyDescent="0.2">
      <c r="D2864" s="164"/>
    </row>
    <row r="2865" spans="4:4" x14ac:dyDescent="0.2">
      <c r="D2865" s="164"/>
    </row>
    <row r="2866" spans="4:4" x14ac:dyDescent="0.2">
      <c r="D2866" s="164"/>
    </row>
    <row r="2867" spans="4:4" x14ac:dyDescent="0.2">
      <c r="D2867" s="164"/>
    </row>
    <row r="2868" spans="4:4" x14ac:dyDescent="0.2">
      <c r="D2868" s="164"/>
    </row>
    <row r="2869" spans="4:4" x14ac:dyDescent="0.2">
      <c r="D2869" s="164"/>
    </row>
    <row r="2870" spans="4:4" x14ac:dyDescent="0.2">
      <c r="D2870" s="164"/>
    </row>
    <row r="2871" spans="4:4" x14ac:dyDescent="0.2">
      <c r="D2871" s="164"/>
    </row>
    <row r="2872" spans="4:4" x14ac:dyDescent="0.2">
      <c r="D2872" s="164"/>
    </row>
    <row r="2873" spans="4:4" x14ac:dyDescent="0.2">
      <c r="D2873" s="164"/>
    </row>
    <row r="2874" spans="4:4" x14ac:dyDescent="0.2">
      <c r="D2874" s="164"/>
    </row>
    <row r="2875" spans="4:4" x14ac:dyDescent="0.2">
      <c r="D2875" s="164"/>
    </row>
    <row r="2876" spans="4:4" x14ac:dyDescent="0.2">
      <c r="D2876" s="164"/>
    </row>
    <row r="2877" spans="4:4" x14ac:dyDescent="0.2">
      <c r="D2877" s="164"/>
    </row>
    <row r="2878" spans="4:4" x14ac:dyDescent="0.2">
      <c r="D2878" s="164"/>
    </row>
    <row r="2879" spans="4:4" x14ac:dyDescent="0.2">
      <c r="D2879" s="164"/>
    </row>
    <row r="2880" spans="4:4" x14ac:dyDescent="0.2">
      <c r="D2880" s="164"/>
    </row>
    <row r="2881" spans="4:4" x14ac:dyDescent="0.2">
      <c r="D2881" s="164"/>
    </row>
    <row r="2882" spans="4:4" x14ac:dyDescent="0.2">
      <c r="D2882" s="164"/>
    </row>
    <row r="2883" spans="4:4" x14ac:dyDescent="0.2">
      <c r="D2883" s="164"/>
    </row>
    <row r="2884" spans="4:4" x14ac:dyDescent="0.2">
      <c r="D2884" s="164"/>
    </row>
    <row r="2885" spans="4:4" x14ac:dyDescent="0.2">
      <c r="D2885" s="164"/>
    </row>
    <row r="2886" spans="4:4" x14ac:dyDescent="0.2">
      <c r="D2886" s="164"/>
    </row>
    <row r="2887" spans="4:4" x14ac:dyDescent="0.2">
      <c r="D2887" s="164"/>
    </row>
    <row r="2888" spans="4:4" x14ac:dyDescent="0.2">
      <c r="D2888" s="164"/>
    </row>
    <row r="2889" spans="4:4" x14ac:dyDescent="0.2">
      <c r="D2889" s="164"/>
    </row>
    <row r="2890" spans="4:4" x14ac:dyDescent="0.2">
      <c r="D2890" s="164"/>
    </row>
    <row r="2891" spans="4:4" x14ac:dyDescent="0.2">
      <c r="D2891" s="164"/>
    </row>
    <row r="2892" spans="4:4" x14ac:dyDescent="0.2">
      <c r="D2892" s="164"/>
    </row>
    <row r="2893" spans="4:4" x14ac:dyDescent="0.2">
      <c r="D2893" s="164"/>
    </row>
    <row r="2894" spans="4:4" x14ac:dyDescent="0.2">
      <c r="D2894" s="164"/>
    </row>
    <row r="2895" spans="4:4" x14ac:dyDescent="0.2">
      <c r="D2895" s="164"/>
    </row>
    <row r="2896" spans="4:4" x14ac:dyDescent="0.2">
      <c r="D2896" s="164"/>
    </row>
    <row r="2897" spans="4:4" x14ac:dyDescent="0.2">
      <c r="D2897" s="164"/>
    </row>
    <row r="2898" spans="4:4" x14ac:dyDescent="0.2">
      <c r="D2898" s="164"/>
    </row>
    <row r="2899" spans="4:4" x14ac:dyDescent="0.2">
      <c r="D2899" s="164"/>
    </row>
    <row r="2900" spans="4:4" x14ac:dyDescent="0.2">
      <c r="D2900" s="164"/>
    </row>
    <row r="2901" spans="4:4" x14ac:dyDescent="0.2">
      <c r="D2901" s="164"/>
    </row>
    <row r="2902" spans="4:4" x14ac:dyDescent="0.2">
      <c r="D2902" s="164"/>
    </row>
    <row r="2903" spans="4:4" x14ac:dyDescent="0.2">
      <c r="D2903" s="164"/>
    </row>
    <row r="2904" spans="4:4" x14ac:dyDescent="0.2">
      <c r="D2904" s="164"/>
    </row>
    <row r="2905" spans="4:4" x14ac:dyDescent="0.2">
      <c r="D2905" s="164"/>
    </row>
    <row r="2906" spans="4:4" x14ac:dyDescent="0.2">
      <c r="D2906" s="164"/>
    </row>
    <row r="2907" spans="4:4" x14ac:dyDescent="0.2">
      <c r="D2907" s="164"/>
    </row>
    <row r="2908" spans="4:4" x14ac:dyDescent="0.2">
      <c r="D2908" s="164"/>
    </row>
    <row r="2909" spans="4:4" x14ac:dyDescent="0.2">
      <c r="D2909" s="164"/>
    </row>
    <row r="2910" spans="4:4" x14ac:dyDescent="0.2">
      <c r="D2910" s="164"/>
    </row>
    <row r="2911" spans="4:4" x14ac:dyDescent="0.2">
      <c r="D2911" s="164"/>
    </row>
    <row r="2912" spans="4:4" x14ac:dyDescent="0.2">
      <c r="D2912" s="164"/>
    </row>
    <row r="2913" spans="4:4" x14ac:dyDescent="0.2">
      <c r="D2913" s="164"/>
    </row>
    <row r="2914" spans="4:4" x14ac:dyDescent="0.2">
      <c r="D2914" s="164"/>
    </row>
    <row r="2915" spans="4:4" x14ac:dyDescent="0.2">
      <c r="D2915" s="164"/>
    </row>
    <row r="2916" spans="4:4" x14ac:dyDescent="0.2">
      <c r="D2916" s="164"/>
    </row>
    <row r="2917" spans="4:4" x14ac:dyDescent="0.2">
      <c r="D2917" s="164"/>
    </row>
    <row r="2918" spans="4:4" x14ac:dyDescent="0.2">
      <c r="D2918" s="164"/>
    </row>
    <row r="2919" spans="4:4" x14ac:dyDescent="0.2">
      <c r="D2919" s="164"/>
    </row>
    <row r="2920" spans="4:4" x14ac:dyDescent="0.2">
      <c r="D2920" s="164"/>
    </row>
    <row r="2921" spans="4:4" x14ac:dyDescent="0.2">
      <c r="D2921" s="164"/>
    </row>
    <row r="2922" spans="4:4" x14ac:dyDescent="0.2">
      <c r="D2922" s="164"/>
    </row>
    <row r="2923" spans="4:4" x14ac:dyDescent="0.2">
      <c r="D2923" s="164"/>
    </row>
    <row r="2924" spans="4:4" x14ac:dyDescent="0.2">
      <c r="D2924" s="164"/>
    </row>
    <row r="2925" spans="4:4" x14ac:dyDescent="0.2">
      <c r="D2925" s="164"/>
    </row>
    <row r="2926" spans="4:4" x14ac:dyDescent="0.2">
      <c r="D2926" s="164"/>
    </row>
    <row r="2927" spans="4:4" x14ac:dyDescent="0.2">
      <c r="D2927" s="164"/>
    </row>
    <row r="2928" spans="4:4" x14ac:dyDescent="0.2">
      <c r="D2928" s="164"/>
    </row>
    <row r="2929" spans="4:4" x14ac:dyDescent="0.2">
      <c r="D2929" s="164"/>
    </row>
    <row r="2930" spans="4:4" x14ac:dyDescent="0.2">
      <c r="D2930" s="164"/>
    </row>
    <row r="2931" spans="4:4" x14ac:dyDescent="0.2">
      <c r="D2931" s="164"/>
    </row>
    <row r="2932" spans="4:4" x14ac:dyDescent="0.2">
      <c r="D2932" s="164"/>
    </row>
    <row r="2933" spans="4:4" x14ac:dyDescent="0.2">
      <c r="D2933" s="164"/>
    </row>
    <row r="2934" spans="4:4" x14ac:dyDescent="0.2">
      <c r="D2934" s="164"/>
    </row>
    <row r="2935" spans="4:4" x14ac:dyDescent="0.2">
      <c r="D2935" s="164"/>
    </row>
    <row r="2936" spans="4:4" x14ac:dyDescent="0.2">
      <c r="D2936" s="164"/>
    </row>
    <row r="2937" spans="4:4" x14ac:dyDescent="0.2">
      <c r="D2937" s="164"/>
    </row>
    <row r="2938" spans="4:4" x14ac:dyDescent="0.2">
      <c r="D2938" s="164"/>
    </row>
    <row r="2939" spans="4:4" x14ac:dyDescent="0.2">
      <c r="D2939" s="164"/>
    </row>
    <row r="2940" spans="4:4" x14ac:dyDescent="0.2">
      <c r="D2940" s="164"/>
    </row>
    <row r="2941" spans="4:4" x14ac:dyDescent="0.2">
      <c r="D2941" s="164"/>
    </row>
    <row r="2942" spans="4:4" x14ac:dyDescent="0.2">
      <c r="D2942" s="164"/>
    </row>
    <row r="2943" spans="4:4" x14ac:dyDescent="0.2">
      <c r="D2943" s="164"/>
    </row>
    <row r="2944" spans="4:4" x14ac:dyDescent="0.2">
      <c r="D2944" s="164"/>
    </row>
    <row r="2945" spans="4:4" x14ac:dyDescent="0.2">
      <c r="D2945" s="164"/>
    </row>
    <row r="2946" spans="4:4" x14ac:dyDescent="0.2">
      <c r="D2946" s="164"/>
    </row>
    <row r="2947" spans="4:4" x14ac:dyDescent="0.2">
      <c r="D2947" s="164"/>
    </row>
    <row r="2948" spans="4:4" x14ac:dyDescent="0.2">
      <c r="D2948" s="164"/>
    </row>
    <row r="2949" spans="4:4" x14ac:dyDescent="0.2">
      <c r="D2949" s="164"/>
    </row>
    <row r="2950" spans="4:4" x14ac:dyDescent="0.2">
      <c r="D2950" s="164"/>
    </row>
    <row r="2951" spans="4:4" x14ac:dyDescent="0.2">
      <c r="D2951" s="164"/>
    </row>
    <row r="2952" spans="4:4" x14ac:dyDescent="0.2">
      <c r="D2952" s="164"/>
    </row>
    <row r="2953" spans="4:4" x14ac:dyDescent="0.2">
      <c r="D2953" s="164"/>
    </row>
    <row r="2954" spans="4:4" x14ac:dyDescent="0.2">
      <c r="D2954" s="164"/>
    </row>
    <row r="2955" spans="4:4" x14ac:dyDescent="0.2">
      <c r="D2955" s="164"/>
    </row>
    <row r="2956" spans="4:4" x14ac:dyDescent="0.2">
      <c r="D2956" s="164"/>
    </row>
    <row r="2957" spans="4:4" x14ac:dyDescent="0.2">
      <c r="D2957" s="164"/>
    </row>
    <row r="2958" spans="4:4" x14ac:dyDescent="0.2">
      <c r="D2958" s="164"/>
    </row>
    <row r="2959" spans="4:4" x14ac:dyDescent="0.2">
      <c r="D2959" s="164"/>
    </row>
    <row r="2960" spans="4:4" x14ac:dyDescent="0.2">
      <c r="D2960" s="164"/>
    </row>
    <row r="2961" spans="4:4" x14ac:dyDescent="0.2">
      <c r="D2961" s="164"/>
    </row>
    <row r="2962" spans="4:4" x14ac:dyDescent="0.2">
      <c r="D2962" s="164"/>
    </row>
    <row r="2963" spans="4:4" x14ac:dyDescent="0.2">
      <c r="D2963" s="164"/>
    </row>
    <row r="2964" spans="4:4" x14ac:dyDescent="0.2">
      <c r="D2964" s="164"/>
    </row>
    <row r="2965" spans="4:4" x14ac:dyDescent="0.2">
      <c r="D2965" s="164"/>
    </row>
    <row r="2966" spans="4:4" x14ac:dyDescent="0.2">
      <c r="D2966" s="164"/>
    </row>
    <row r="2967" spans="4:4" x14ac:dyDescent="0.2">
      <c r="D2967" s="164"/>
    </row>
    <row r="2968" spans="4:4" x14ac:dyDescent="0.2">
      <c r="D2968" s="164"/>
    </row>
    <row r="2969" spans="4:4" x14ac:dyDescent="0.2">
      <c r="D2969" s="164"/>
    </row>
    <row r="2970" spans="4:4" x14ac:dyDescent="0.2">
      <c r="D2970" s="164"/>
    </row>
    <row r="2971" spans="4:4" x14ac:dyDescent="0.2">
      <c r="D2971" s="164"/>
    </row>
    <row r="2972" spans="4:4" x14ac:dyDescent="0.2">
      <c r="D2972" s="164"/>
    </row>
    <row r="2973" spans="4:4" x14ac:dyDescent="0.2">
      <c r="D2973" s="164"/>
    </row>
    <row r="2974" spans="4:4" x14ac:dyDescent="0.2">
      <c r="D2974" s="164"/>
    </row>
    <row r="2975" spans="4:4" x14ac:dyDescent="0.2">
      <c r="D2975" s="164"/>
    </row>
    <row r="2976" spans="4:4" x14ac:dyDescent="0.2">
      <c r="D2976" s="164"/>
    </row>
    <row r="2977" spans="4:4" x14ac:dyDescent="0.2">
      <c r="D2977" s="164"/>
    </row>
    <row r="2978" spans="4:4" x14ac:dyDescent="0.2">
      <c r="D2978" s="164"/>
    </row>
    <row r="2979" spans="4:4" x14ac:dyDescent="0.2">
      <c r="D2979" s="164"/>
    </row>
    <row r="2980" spans="4:4" x14ac:dyDescent="0.2">
      <c r="D2980" s="164"/>
    </row>
    <row r="2981" spans="4:4" x14ac:dyDescent="0.2">
      <c r="D2981" s="164"/>
    </row>
    <row r="2982" spans="4:4" x14ac:dyDescent="0.2">
      <c r="D2982" s="164"/>
    </row>
    <row r="2983" spans="4:4" x14ac:dyDescent="0.2">
      <c r="D2983" s="164"/>
    </row>
    <row r="2984" spans="4:4" x14ac:dyDescent="0.2">
      <c r="D2984" s="164"/>
    </row>
    <row r="2985" spans="4:4" x14ac:dyDescent="0.2">
      <c r="D2985" s="164"/>
    </row>
    <row r="2986" spans="4:4" x14ac:dyDescent="0.2">
      <c r="D2986" s="164"/>
    </row>
    <row r="2987" spans="4:4" x14ac:dyDescent="0.2">
      <c r="D2987" s="164"/>
    </row>
    <row r="2988" spans="4:4" x14ac:dyDescent="0.2">
      <c r="D2988" s="164"/>
    </row>
    <row r="2989" spans="4:4" x14ac:dyDescent="0.2">
      <c r="D2989" s="164"/>
    </row>
    <row r="2990" spans="4:4" x14ac:dyDescent="0.2">
      <c r="D2990" s="164"/>
    </row>
    <row r="2991" spans="4:4" x14ac:dyDescent="0.2">
      <c r="D2991" s="164"/>
    </row>
    <row r="2992" spans="4:4" x14ac:dyDescent="0.2">
      <c r="D2992" s="164"/>
    </row>
    <row r="2993" spans="4:4" x14ac:dyDescent="0.2">
      <c r="D2993" s="164"/>
    </row>
    <row r="2994" spans="4:4" x14ac:dyDescent="0.2">
      <c r="D2994" s="164"/>
    </row>
    <row r="2995" spans="4:4" x14ac:dyDescent="0.2">
      <c r="D2995" s="164"/>
    </row>
    <row r="2996" spans="4:4" x14ac:dyDescent="0.2">
      <c r="D2996" s="164"/>
    </row>
    <row r="2997" spans="4:4" x14ac:dyDescent="0.2">
      <c r="D2997" s="164"/>
    </row>
    <row r="2998" spans="4:4" x14ac:dyDescent="0.2">
      <c r="D2998" s="164"/>
    </row>
    <row r="2999" spans="4:4" x14ac:dyDescent="0.2">
      <c r="D2999" s="164"/>
    </row>
    <row r="3000" spans="4:4" x14ac:dyDescent="0.2">
      <c r="D3000" s="164"/>
    </row>
    <row r="3001" spans="4:4" x14ac:dyDescent="0.2">
      <c r="D3001" s="164"/>
    </row>
    <row r="3002" spans="4:4" x14ac:dyDescent="0.2">
      <c r="D3002" s="164"/>
    </row>
    <row r="3003" spans="4:4" x14ac:dyDescent="0.2">
      <c r="D3003" s="164"/>
    </row>
    <row r="3004" spans="4:4" x14ac:dyDescent="0.2">
      <c r="D3004" s="164"/>
    </row>
    <row r="3005" spans="4:4" x14ac:dyDescent="0.2">
      <c r="D3005" s="164"/>
    </row>
    <row r="3006" spans="4:4" x14ac:dyDescent="0.2">
      <c r="D3006" s="164"/>
    </row>
    <row r="3007" spans="4:4" x14ac:dyDescent="0.2">
      <c r="D3007" s="164"/>
    </row>
    <row r="3008" spans="4:4" x14ac:dyDescent="0.2">
      <c r="D3008" s="164"/>
    </row>
    <row r="3009" spans="4:4" x14ac:dyDescent="0.2">
      <c r="D3009" s="164"/>
    </row>
    <row r="3010" spans="4:4" x14ac:dyDescent="0.2">
      <c r="D3010" s="164"/>
    </row>
    <row r="3011" spans="4:4" x14ac:dyDescent="0.2">
      <c r="D3011" s="164"/>
    </row>
    <row r="3012" spans="4:4" x14ac:dyDescent="0.2">
      <c r="D3012" s="164"/>
    </row>
    <row r="3013" spans="4:4" x14ac:dyDescent="0.2">
      <c r="D3013" s="164"/>
    </row>
    <row r="3014" spans="4:4" x14ac:dyDescent="0.2">
      <c r="D3014" s="164"/>
    </row>
    <row r="3015" spans="4:4" x14ac:dyDescent="0.2">
      <c r="D3015" s="164"/>
    </row>
    <row r="3016" spans="4:4" x14ac:dyDescent="0.2">
      <c r="D3016" s="164"/>
    </row>
    <row r="3017" spans="4:4" x14ac:dyDescent="0.2">
      <c r="D3017" s="164"/>
    </row>
    <row r="3018" spans="4:4" x14ac:dyDescent="0.2">
      <c r="D3018" s="164"/>
    </row>
    <row r="3019" spans="4:4" x14ac:dyDescent="0.2">
      <c r="D3019" s="164"/>
    </row>
    <row r="3020" spans="4:4" x14ac:dyDescent="0.2">
      <c r="D3020" s="164"/>
    </row>
    <row r="3021" spans="4:4" x14ac:dyDescent="0.2">
      <c r="D3021" s="164"/>
    </row>
    <row r="3022" spans="4:4" x14ac:dyDescent="0.2">
      <c r="D3022" s="164"/>
    </row>
    <row r="3023" spans="4:4" x14ac:dyDescent="0.2">
      <c r="D3023" s="164"/>
    </row>
    <row r="3024" spans="4:4" x14ac:dyDescent="0.2">
      <c r="D3024" s="164"/>
    </row>
    <row r="3025" spans="4:4" x14ac:dyDescent="0.2">
      <c r="D3025" s="164"/>
    </row>
    <row r="3026" spans="4:4" x14ac:dyDescent="0.2">
      <c r="D3026" s="164"/>
    </row>
    <row r="3027" spans="4:4" x14ac:dyDescent="0.2">
      <c r="D3027" s="164"/>
    </row>
    <row r="3028" spans="4:4" x14ac:dyDescent="0.2">
      <c r="D3028" s="164"/>
    </row>
    <row r="3029" spans="4:4" x14ac:dyDescent="0.2">
      <c r="D3029" s="164"/>
    </row>
    <row r="3030" spans="4:4" x14ac:dyDescent="0.2">
      <c r="D3030" s="164"/>
    </row>
    <row r="3031" spans="4:4" x14ac:dyDescent="0.2">
      <c r="D3031" s="164"/>
    </row>
    <row r="3032" spans="4:4" x14ac:dyDescent="0.2">
      <c r="D3032" s="164"/>
    </row>
    <row r="3033" spans="4:4" x14ac:dyDescent="0.2">
      <c r="D3033" s="164"/>
    </row>
    <row r="3034" spans="4:4" x14ac:dyDescent="0.2">
      <c r="D3034" s="164"/>
    </row>
    <row r="3035" spans="4:4" x14ac:dyDescent="0.2">
      <c r="D3035" s="164"/>
    </row>
    <row r="3036" spans="4:4" x14ac:dyDescent="0.2">
      <c r="D3036" s="164"/>
    </row>
    <row r="3037" spans="4:4" x14ac:dyDescent="0.2">
      <c r="D3037" s="164"/>
    </row>
    <row r="3038" spans="4:4" x14ac:dyDescent="0.2">
      <c r="D3038" s="164"/>
    </row>
    <row r="3039" spans="4:4" x14ac:dyDescent="0.2">
      <c r="D3039" s="164"/>
    </row>
    <row r="3040" spans="4:4" x14ac:dyDescent="0.2">
      <c r="D3040" s="164"/>
    </row>
    <row r="3041" spans="4:4" x14ac:dyDescent="0.2">
      <c r="D3041" s="164"/>
    </row>
    <row r="3042" spans="4:4" x14ac:dyDescent="0.2">
      <c r="D3042" s="164"/>
    </row>
    <row r="3043" spans="4:4" x14ac:dyDescent="0.2">
      <c r="D3043" s="164"/>
    </row>
    <row r="3044" spans="4:4" x14ac:dyDescent="0.2">
      <c r="D3044" s="164"/>
    </row>
    <row r="3045" spans="4:4" x14ac:dyDescent="0.2">
      <c r="D3045" s="164"/>
    </row>
    <row r="3046" spans="4:4" x14ac:dyDescent="0.2">
      <c r="D3046" s="164"/>
    </row>
    <row r="3047" spans="4:4" x14ac:dyDescent="0.2">
      <c r="D3047" s="164"/>
    </row>
    <row r="3048" spans="4:4" x14ac:dyDescent="0.2">
      <c r="D3048" s="164"/>
    </row>
    <row r="3049" spans="4:4" x14ac:dyDescent="0.2">
      <c r="D3049" s="164"/>
    </row>
    <row r="3050" spans="4:4" x14ac:dyDescent="0.2">
      <c r="D3050" s="164"/>
    </row>
    <row r="3051" spans="4:4" x14ac:dyDescent="0.2">
      <c r="D3051" s="164"/>
    </row>
    <row r="3052" spans="4:4" x14ac:dyDescent="0.2">
      <c r="D3052" s="164"/>
    </row>
    <row r="3053" spans="4:4" x14ac:dyDescent="0.2">
      <c r="D3053" s="164"/>
    </row>
    <row r="3054" spans="4:4" x14ac:dyDescent="0.2">
      <c r="D3054" s="164"/>
    </row>
    <row r="3055" spans="4:4" x14ac:dyDescent="0.2">
      <c r="D3055" s="164"/>
    </row>
    <row r="3056" spans="4:4" x14ac:dyDescent="0.2">
      <c r="D3056" s="164"/>
    </row>
    <row r="3057" spans="4:4" x14ac:dyDescent="0.2">
      <c r="D3057" s="164"/>
    </row>
    <row r="3058" spans="4:4" x14ac:dyDescent="0.2">
      <c r="D3058" s="164"/>
    </row>
    <row r="3059" spans="4:4" x14ac:dyDescent="0.2">
      <c r="D3059" s="164"/>
    </row>
    <row r="3060" spans="4:4" x14ac:dyDescent="0.2">
      <c r="D3060" s="164"/>
    </row>
    <row r="3061" spans="4:4" x14ac:dyDescent="0.2">
      <c r="D3061" s="164"/>
    </row>
    <row r="3062" spans="4:4" x14ac:dyDescent="0.2">
      <c r="D3062" s="164"/>
    </row>
    <row r="3063" spans="4:4" x14ac:dyDescent="0.2">
      <c r="D3063" s="164"/>
    </row>
    <row r="3064" spans="4:4" x14ac:dyDescent="0.2">
      <c r="D3064" s="164"/>
    </row>
    <row r="3065" spans="4:4" x14ac:dyDescent="0.2">
      <c r="D3065" s="164"/>
    </row>
    <row r="3066" spans="4:4" x14ac:dyDescent="0.2">
      <c r="D3066" s="164"/>
    </row>
    <row r="3067" spans="4:4" x14ac:dyDescent="0.2">
      <c r="D3067" s="164"/>
    </row>
    <row r="3068" spans="4:4" x14ac:dyDescent="0.2">
      <c r="D3068" s="164"/>
    </row>
    <row r="3069" spans="4:4" x14ac:dyDescent="0.2">
      <c r="D3069" s="164"/>
    </row>
    <row r="3070" spans="4:4" x14ac:dyDescent="0.2">
      <c r="D3070" s="164"/>
    </row>
    <row r="3071" spans="4:4" x14ac:dyDescent="0.2">
      <c r="D3071" s="164"/>
    </row>
    <row r="3072" spans="4:4" x14ac:dyDescent="0.2">
      <c r="D3072" s="164"/>
    </row>
    <row r="3073" spans="4:4" x14ac:dyDescent="0.2">
      <c r="D3073" s="164"/>
    </row>
    <row r="3074" spans="4:4" x14ac:dyDescent="0.2">
      <c r="D3074" s="164"/>
    </row>
    <row r="3075" spans="4:4" x14ac:dyDescent="0.2">
      <c r="D3075" s="164"/>
    </row>
    <row r="3076" spans="4:4" x14ac:dyDescent="0.2">
      <c r="D3076" s="164"/>
    </row>
    <row r="3077" spans="4:4" x14ac:dyDescent="0.2">
      <c r="D3077" s="164"/>
    </row>
    <row r="3078" spans="4:4" x14ac:dyDescent="0.2">
      <c r="D3078" s="164"/>
    </row>
    <row r="3079" spans="4:4" x14ac:dyDescent="0.2">
      <c r="D3079" s="164"/>
    </row>
    <row r="3080" spans="4:4" x14ac:dyDescent="0.2">
      <c r="D3080" s="164"/>
    </row>
    <row r="3081" spans="4:4" x14ac:dyDescent="0.2">
      <c r="D3081" s="164"/>
    </row>
    <row r="3082" spans="4:4" x14ac:dyDescent="0.2">
      <c r="D3082" s="164"/>
    </row>
    <row r="3083" spans="4:4" x14ac:dyDescent="0.2">
      <c r="D3083" s="164"/>
    </row>
    <row r="3084" spans="4:4" x14ac:dyDescent="0.2">
      <c r="D3084" s="164"/>
    </row>
    <row r="3085" spans="4:4" x14ac:dyDescent="0.2">
      <c r="D3085" s="164"/>
    </row>
    <row r="3086" spans="4:4" x14ac:dyDescent="0.2">
      <c r="D3086" s="164"/>
    </row>
    <row r="3087" spans="4:4" x14ac:dyDescent="0.2">
      <c r="D3087" s="164"/>
    </row>
    <row r="3088" spans="4:4" x14ac:dyDescent="0.2">
      <c r="D3088" s="164"/>
    </row>
    <row r="3089" spans="4:4" x14ac:dyDescent="0.2">
      <c r="D3089" s="164"/>
    </row>
    <row r="3090" spans="4:4" x14ac:dyDescent="0.2">
      <c r="D3090" s="164"/>
    </row>
    <row r="3091" spans="4:4" x14ac:dyDescent="0.2">
      <c r="D3091" s="164"/>
    </row>
    <row r="3092" spans="4:4" x14ac:dyDescent="0.2">
      <c r="D3092" s="164"/>
    </row>
    <row r="3093" spans="4:4" x14ac:dyDescent="0.2">
      <c r="D3093" s="164"/>
    </row>
    <row r="3094" spans="4:4" x14ac:dyDescent="0.2">
      <c r="D3094" s="164"/>
    </row>
    <row r="3095" spans="4:4" x14ac:dyDescent="0.2">
      <c r="D3095" s="164"/>
    </row>
    <row r="3096" spans="4:4" x14ac:dyDescent="0.2">
      <c r="D3096" s="164"/>
    </row>
    <row r="3097" spans="4:4" x14ac:dyDescent="0.2">
      <c r="D3097" s="164"/>
    </row>
    <row r="3098" spans="4:4" x14ac:dyDescent="0.2">
      <c r="D3098" s="164"/>
    </row>
    <row r="3099" spans="4:4" x14ac:dyDescent="0.2">
      <c r="D3099" s="164"/>
    </row>
    <row r="3100" spans="4:4" x14ac:dyDescent="0.2">
      <c r="D3100" s="164"/>
    </row>
    <row r="3101" spans="4:4" x14ac:dyDescent="0.2">
      <c r="D3101" s="164"/>
    </row>
    <row r="3102" spans="4:4" x14ac:dyDescent="0.2">
      <c r="D3102" s="164"/>
    </row>
    <row r="3103" spans="4:4" x14ac:dyDescent="0.2">
      <c r="D3103" s="164"/>
    </row>
    <row r="3104" spans="4:4" x14ac:dyDescent="0.2">
      <c r="D3104" s="164"/>
    </row>
    <row r="3105" spans="4:4" x14ac:dyDescent="0.2">
      <c r="D3105" s="164"/>
    </row>
    <row r="3106" spans="4:4" x14ac:dyDescent="0.2">
      <c r="D3106" s="164"/>
    </row>
    <row r="3107" spans="4:4" x14ac:dyDescent="0.2">
      <c r="D3107" s="164"/>
    </row>
    <row r="3108" spans="4:4" x14ac:dyDescent="0.2">
      <c r="D3108" s="164"/>
    </row>
    <row r="3109" spans="4:4" x14ac:dyDescent="0.2">
      <c r="D3109" s="164"/>
    </row>
    <row r="3110" spans="4:4" x14ac:dyDescent="0.2">
      <c r="D3110" s="164"/>
    </row>
    <row r="3111" spans="4:4" x14ac:dyDescent="0.2">
      <c r="D3111" s="164"/>
    </row>
    <row r="3112" spans="4:4" x14ac:dyDescent="0.2">
      <c r="D3112" s="164"/>
    </row>
    <row r="3113" spans="4:4" x14ac:dyDescent="0.2">
      <c r="D3113" s="164"/>
    </row>
    <row r="3114" spans="4:4" x14ac:dyDescent="0.2">
      <c r="D3114" s="164"/>
    </row>
    <row r="3115" spans="4:4" x14ac:dyDescent="0.2">
      <c r="D3115" s="164"/>
    </row>
    <row r="3116" spans="4:4" x14ac:dyDescent="0.2">
      <c r="D3116" s="164"/>
    </row>
    <row r="3117" spans="4:4" x14ac:dyDescent="0.2">
      <c r="D3117" s="164"/>
    </row>
    <row r="3118" spans="4:4" x14ac:dyDescent="0.2">
      <c r="D3118" s="164"/>
    </row>
    <row r="3119" spans="4:4" x14ac:dyDescent="0.2">
      <c r="D3119" s="164"/>
    </row>
    <row r="3120" spans="4:4" x14ac:dyDescent="0.2">
      <c r="D3120" s="164"/>
    </row>
    <row r="3121" spans="4:4" x14ac:dyDescent="0.2">
      <c r="D3121" s="164"/>
    </row>
    <row r="3122" spans="4:4" x14ac:dyDescent="0.2">
      <c r="D3122" s="164"/>
    </row>
    <row r="3123" spans="4:4" x14ac:dyDescent="0.2">
      <c r="D3123" s="164"/>
    </row>
    <row r="3124" spans="4:4" x14ac:dyDescent="0.2">
      <c r="D3124" s="164"/>
    </row>
    <row r="3125" spans="4:4" x14ac:dyDescent="0.2">
      <c r="D3125" s="164"/>
    </row>
    <row r="3126" spans="4:4" x14ac:dyDescent="0.2">
      <c r="D3126" s="164"/>
    </row>
    <row r="3127" spans="4:4" x14ac:dyDescent="0.2">
      <c r="D3127" s="164"/>
    </row>
    <row r="3128" spans="4:4" x14ac:dyDescent="0.2">
      <c r="D3128" s="164"/>
    </row>
    <row r="3129" spans="4:4" x14ac:dyDescent="0.2">
      <c r="D3129" s="164"/>
    </row>
    <row r="3130" spans="4:4" x14ac:dyDescent="0.2">
      <c r="D3130" s="164"/>
    </row>
    <row r="3131" spans="4:4" x14ac:dyDescent="0.2">
      <c r="D3131" s="164"/>
    </row>
    <row r="3132" spans="4:4" x14ac:dyDescent="0.2">
      <c r="D3132" s="164"/>
    </row>
    <row r="3133" spans="4:4" x14ac:dyDescent="0.2">
      <c r="D3133" s="164"/>
    </row>
    <row r="3134" spans="4:4" x14ac:dyDescent="0.2">
      <c r="D3134" s="164"/>
    </row>
    <row r="3135" spans="4:4" x14ac:dyDescent="0.2">
      <c r="D3135" s="164"/>
    </row>
    <row r="3136" spans="4:4" x14ac:dyDescent="0.2">
      <c r="D3136" s="164"/>
    </row>
    <row r="3137" spans="4:4" x14ac:dyDescent="0.2">
      <c r="D3137" s="164"/>
    </row>
    <row r="3138" spans="4:4" x14ac:dyDescent="0.2">
      <c r="D3138" s="164"/>
    </row>
    <row r="3139" spans="4:4" x14ac:dyDescent="0.2">
      <c r="D3139" s="164"/>
    </row>
    <row r="3140" spans="4:4" x14ac:dyDescent="0.2">
      <c r="D3140" s="164"/>
    </row>
    <row r="3141" spans="4:4" x14ac:dyDescent="0.2">
      <c r="D3141" s="164"/>
    </row>
    <row r="3142" spans="4:4" x14ac:dyDescent="0.2">
      <c r="D3142" s="164"/>
    </row>
    <row r="3143" spans="4:4" x14ac:dyDescent="0.2">
      <c r="D3143" s="164"/>
    </row>
    <row r="3144" spans="4:4" x14ac:dyDescent="0.2">
      <c r="D3144" s="164"/>
    </row>
    <row r="3145" spans="4:4" x14ac:dyDescent="0.2">
      <c r="D3145" s="164"/>
    </row>
    <row r="3146" spans="4:4" x14ac:dyDescent="0.2">
      <c r="D3146" s="164"/>
    </row>
    <row r="3147" spans="4:4" x14ac:dyDescent="0.2">
      <c r="D3147" s="164"/>
    </row>
    <row r="3148" spans="4:4" x14ac:dyDescent="0.2">
      <c r="D3148" s="164"/>
    </row>
    <row r="3149" spans="4:4" x14ac:dyDescent="0.2">
      <c r="D3149" s="164"/>
    </row>
    <row r="3150" spans="4:4" x14ac:dyDescent="0.2">
      <c r="D3150" s="164"/>
    </row>
    <row r="3151" spans="4:4" x14ac:dyDescent="0.2">
      <c r="D3151" s="164"/>
    </row>
    <row r="3152" spans="4:4" x14ac:dyDescent="0.2">
      <c r="D3152" s="164"/>
    </row>
    <row r="3153" spans="4:4" x14ac:dyDescent="0.2">
      <c r="D3153" s="164"/>
    </row>
    <row r="3154" spans="4:4" x14ac:dyDescent="0.2">
      <c r="D3154" s="164"/>
    </row>
    <row r="3155" spans="4:4" x14ac:dyDescent="0.2">
      <c r="D3155" s="164"/>
    </row>
    <row r="3156" spans="4:4" x14ac:dyDescent="0.2">
      <c r="D3156" s="164"/>
    </row>
    <row r="3157" spans="4:4" x14ac:dyDescent="0.2">
      <c r="D3157" s="164"/>
    </row>
    <row r="3158" spans="4:4" x14ac:dyDescent="0.2">
      <c r="D3158" s="164"/>
    </row>
    <row r="3159" spans="4:4" x14ac:dyDescent="0.2">
      <c r="D3159" s="164"/>
    </row>
    <row r="3160" spans="4:4" x14ac:dyDescent="0.2">
      <c r="D3160" s="164"/>
    </row>
    <row r="3161" spans="4:4" x14ac:dyDescent="0.2">
      <c r="D3161" s="164"/>
    </row>
    <row r="3162" spans="4:4" x14ac:dyDescent="0.2">
      <c r="D3162" s="164"/>
    </row>
    <row r="3163" spans="4:4" x14ac:dyDescent="0.2">
      <c r="D3163" s="164"/>
    </row>
    <row r="3164" spans="4:4" x14ac:dyDescent="0.2">
      <c r="D3164" s="164"/>
    </row>
    <row r="3165" spans="4:4" x14ac:dyDescent="0.2">
      <c r="D3165" s="164"/>
    </row>
    <row r="3166" spans="4:4" x14ac:dyDescent="0.2">
      <c r="D3166" s="164"/>
    </row>
    <row r="3167" spans="4:4" x14ac:dyDescent="0.2">
      <c r="D3167" s="164"/>
    </row>
    <row r="3168" spans="4:4" x14ac:dyDescent="0.2">
      <c r="D3168" s="164"/>
    </row>
    <row r="3169" spans="4:4" x14ac:dyDescent="0.2">
      <c r="D3169" s="164"/>
    </row>
    <row r="3170" spans="4:4" x14ac:dyDescent="0.2">
      <c r="D3170" s="164"/>
    </row>
    <row r="3171" spans="4:4" x14ac:dyDescent="0.2">
      <c r="D3171" s="164"/>
    </row>
    <row r="3172" spans="4:4" x14ac:dyDescent="0.2">
      <c r="D3172" s="164"/>
    </row>
    <row r="3173" spans="4:4" x14ac:dyDescent="0.2">
      <c r="D3173" s="164"/>
    </row>
    <row r="3174" spans="4:4" x14ac:dyDescent="0.2">
      <c r="D3174" s="164"/>
    </row>
    <row r="3175" spans="4:4" x14ac:dyDescent="0.2">
      <c r="D3175" s="164"/>
    </row>
    <row r="3176" spans="4:4" x14ac:dyDescent="0.2">
      <c r="D3176" s="164"/>
    </row>
    <row r="3177" spans="4:4" x14ac:dyDescent="0.2">
      <c r="D3177" s="164"/>
    </row>
    <row r="3178" spans="4:4" x14ac:dyDescent="0.2">
      <c r="D3178" s="164"/>
    </row>
    <row r="3179" spans="4:4" x14ac:dyDescent="0.2">
      <c r="D3179" s="164"/>
    </row>
    <row r="3180" spans="4:4" x14ac:dyDescent="0.2">
      <c r="D3180" s="164"/>
    </row>
    <row r="3181" spans="4:4" x14ac:dyDescent="0.2">
      <c r="D3181" s="164"/>
    </row>
    <row r="3182" spans="4:4" x14ac:dyDescent="0.2">
      <c r="D3182" s="164"/>
    </row>
    <row r="3183" spans="4:4" x14ac:dyDescent="0.2">
      <c r="D3183" s="164"/>
    </row>
    <row r="3184" spans="4:4" x14ac:dyDescent="0.2">
      <c r="D3184" s="164"/>
    </row>
    <row r="3185" spans="4:4" x14ac:dyDescent="0.2">
      <c r="D3185" s="164"/>
    </row>
    <row r="3186" spans="4:4" x14ac:dyDescent="0.2">
      <c r="D3186" s="164"/>
    </row>
    <row r="3187" spans="4:4" x14ac:dyDescent="0.2">
      <c r="D3187" s="164"/>
    </row>
    <row r="3188" spans="4:4" x14ac:dyDescent="0.2">
      <c r="D3188" s="164"/>
    </row>
    <row r="3189" spans="4:4" x14ac:dyDescent="0.2">
      <c r="D3189" s="164"/>
    </row>
    <row r="3190" spans="4:4" x14ac:dyDescent="0.2">
      <c r="D3190" s="164"/>
    </row>
    <row r="3191" spans="4:4" x14ac:dyDescent="0.2">
      <c r="D3191" s="164"/>
    </row>
    <row r="3192" spans="4:4" x14ac:dyDescent="0.2">
      <c r="D3192" s="164"/>
    </row>
    <row r="3193" spans="4:4" x14ac:dyDescent="0.2">
      <c r="D3193" s="164"/>
    </row>
    <row r="3194" spans="4:4" x14ac:dyDescent="0.2">
      <c r="D3194" s="164"/>
    </row>
    <row r="3195" spans="4:4" x14ac:dyDescent="0.2">
      <c r="D3195" s="164"/>
    </row>
    <row r="3196" spans="4:4" x14ac:dyDescent="0.2">
      <c r="D3196" s="164"/>
    </row>
    <row r="3197" spans="4:4" x14ac:dyDescent="0.2">
      <c r="D3197" s="164"/>
    </row>
    <row r="3198" spans="4:4" x14ac:dyDescent="0.2">
      <c r="D3198" s="164"/>
    </row>
    <row r="3199" spans="4:4" x14ac:dyDescent="0.2">
      <c r="D3199" s="164"/>
    </row>
    <row r="3200" spans="4:4" x14ac:dyDescent="0.2">
      <c r="D3200" s="164"/>
    </row>
    <row r="3201" spans="4:4" x14ac:dyDescent="0.2">
      <c r="D3201" s="164"/>
    </row>
    <row r="3202" spans="4:4" x14ac:dyDescent="0.2">
      <c r="D3202" s="164"/>
    </row>
    <row r="3203" spans="4:4" x14ac:dyDescent="0.2">
      <c r="D3203" s="164"/>
    </row>
    <row r="3204" spans="4:4" x14ac:dyDescent="0.2">
      <c r="D3204" s="164"/>
    </row>
    <row r="3205" spans="4:4" x14ac:dyDescent="0.2">
      <c r="D3205" s="164"/>
    </row>
    <row r="3206" spans="4:4" x14ac:dyDescent="0.2">
      <c r="D3206" s="164"/>
    </row>
    <row r="3207" spans="4:4" x14ac:dyDescent="0.2">
      <c r="D3207" s="164"/>
    </row>
    <row r="3208" spans="4:4" x14ac:dyDescent="0.2">
      <c r="D3208" s="164"/>
    </row>
    <row r="3209" spans="4:4" x14ac:dyDescent="0.2">
      <c r="D3209" s="164"/>
    </row>
    <row r="3210" spans="4:4" x14ac:dyDescent="0.2">
      <c r="D3210" s="164"/>
    </row>
    <row r="3211" spans="4:4" x14ac:dyDescent="0.2">
      <c r="D3211" s="164"/>
    </row>
    <row r="3212" spans="4:4" x14ac:dyDescent="0.2">
      <c r="D3212" s="164"/>
    </row>
    <row r="3213" spans="4:4" x14ac:dyDescent="0.2">
      <c r="D3213" s="164"/>
    </row>
    <row r="3214" spans="4:4" x14ac:dyDescent="0.2">
      <c r="D3214" s="164"/>
    </row>
    <row r="3215" spans="4:4" x14ac:dyDescent="0.2">
      <c r="D3215" s="164"/>
    </row>
    <row r="3216" spans="4:4" x14ac:dyDescent="0.2">
      <c r="D3216" s="164"/>
    </row>
    <row r="3217" spans="4:4" x14ac:dyDescent="0.2">
      <c r="D3217" s="164"/>
    </row>
    <row r="3218" spans="4:4" x14ac:dyDescent="0.2">
      <c r="D3218" s="164"/>
    </row>
    <row r="3219" spans="4:4" x14ac:dyDescent="0.2">
      <c r="D3219" s="164"/>
    </row>
    <row r="3220" spans="4:4" x14ac:dyDescent="0.2">
      <c r="D3220" s="164"/>
    </row>
    <row r="3221" spans="4:4" x14ac:dyDescent="0.2">
      <c r="D3221" s="164"/>
    </row>
    <row r="3222" spans="4:4" x14ac:dyDescent="0.2">
      <c r="D3222" s="164"/>
    </row>
    <row r="3223" spans="4:4" x14ac:dyDescent="0.2">
      <c r="D3223" s="164"/>
    </row>
    <row r="3224" spans="4:4" x14ac:dyDescent="0.2">
      <c r="D3224" s="164"/>
    </row>
    <row r="3225" spans="4:4" x14ac:dyDescent="0.2">
      <c r="D3225" s="164"/>
    </row>
    <row r="3226" spans="4:4" x14ac:dyDescent="0.2">
      <c r="D3226" s="164"/>
    </row>
    <row r="3227" spans="4:4" x14ac:dyDescent="0.2">
      <c r="D3227" s="164"/>
    </row>
    <row r="3228" spans="4:4" x14ac:dyDescent="0.2">
      <c r="D3228" s="164"/>
    </row>
    <row r="3229" spans="4:4" x14ac:dyDescent="0.2">
      <c r="D3229" s="164"/>
    </row>
    <row r="3230" spans="4:4" x14ac:dyDescent="0.2">
      <c r="D3230" s="164"/>
    </row>
    <row r="3231" spans="4:4" x14ac:dyDescent="0.2">
      <c r="D3231" s="164"/>
    </row>
    <row r="3232" spans="4:4" x14ac:dyDescent="0.2">
      <c r="D3232" s="164"/>
    </row>
    <row r="3233" spans="4:4" x14ac:dyDescent="0.2">
      <c r="D3233" s="164"/>
    </row>
    <row r="3234" spans="4:4" x14ac:dyDescent="0.2">
      <c r="D3234" s="164"/>
    </row>
    <row r="3235" spans="4:4" x14ac:dyDescent="0.2">
      <c r="D3235" s="164"/>
    </row>
    <row r="3236" spans="4:4" x14ac:dyDescent="0.2">
      <c r="D3236" s="164"/>
    </row>
    <row r="3237" spans="4:4" x14ac:dyDescent="0.2">
      <c r="D3237" s="164"/>
    </row>
    <row r="3238" spans="4:4" x14ac:dyDescent="0.2">
      <c r="D3238" s="164"/>
    </row>
    <row r="3239" spans="4:4" x14ac:dyDescent="0.2">
      <c r="D3239" s="164"/>
    </row>
    <row r="3240" spans="4:4" x14ac:dyDescent="0.2">
      <c r="D3240" s="164"/>
    </row>
    <row r="3241" spans="4:4" x14ac:dyDescent="0.2">
      <c r="D3241" s="164"/>
    </row>
    <row r="3242" spans="4:4" x14ac:dyDescent="0.2">
      <c r="D3242" s="164"/>
    </row>
    <row r="3243" spans="4:4" x14ac:dyDescent="0.2">
      <c r="D3243" s="164"/>
    </row>
    <row r="3244" spans="4:4" x14ac:dyDescent="0.2">
      <c r="D3244" s="164"/>
    </row>
    <row r="3245" spans="4:4" x14ac:dyDescent="0.2">
      <c r="D3245" s="164"/>
    </row>
    <row r="3246" spans="4:4" x14ac:dyDescent="0.2">
      <c r="D3246" s="164"/>
    </row>
    <row r="3247" spans="4:4" x14ac:dyDescent="0.2">
      <c r="D3247" s="164"/>
    </row>
    <row r="3248" spans="4:4" x14ac:dyDescent="0.2">
      <c r="D3248" s="164"/>
    </row>
    <row r="3249" spans="4:4" x14ac:dyDescent="0.2">
      <c r="D3249" s="164"/>
    </row>
    <row r="3250" spans="4:4" x14ac:dyDescent="0.2">
      <c r="D3250" s="164"/>
    </row>
    <row r="3251" spans="4:4" x14ac:dyDescent="0.2">
      <c r="D3251" s="164"/>
    </row>
    <row r="3252" spans="4:4" x14ac:dyDescent="0.2">
      <c r="D3252" s="164"/>
    </row>
    <row r="3253" spans="4:4" x14ac:dyDescent="0.2">
      <c r="D3253" s="164"/>
    </row>
    <row r="3254" spans="4:4" x14ac:dyDescent="0.2">
      <c r="D3254" s="164"/>
    </row>
    <row r="3255" spans="4:4" x14ac:dyDescent="0.2">
      <c r="D3255" s="164"/>
    </row>
    <row r="3256" spans="4:4" x14ac:dyDescent="0.2">
      <c r="D3256" s="164"/>
    </row>
    <row r="3257" spans="4:4" x14ac:dyDescent="0.2">
      <c r="D3257" s="164"/>
    </row>
    <row r="3258" spans="4:4" x14ac:dyDescent="0.2">
      <c r="D3258" s="164"/>
    </row>
    <row r="3259" spans="4:4" x14ac:dyDescent="0.2">
      <c r="D3259" s="164"/>
    </row>
    <row r="3260" spans="4:4" x14ac:dyDescent="0.2">
      <c r="D3260" s="164"/>
    </row>
    <row r="3261" spans="4:4" x14ac:dyDescent="0.2">
      <c r="D3261" s="164"/>
    </row>
    <row r="3262" spans="4:4" x14ac:dyDescent="0.2">
      <c r="D3262" s="164"/>
    </row>
    <row r="3263" spans="4:4" x14ac:dyDescent="0.2">
      <c r="D3263" s="164"/>
    </row>
    <row r="3264" spans="4:4" x14ac:dyDescent="0.2">
      <c r="D3264" s="164"/>
    </row>
    <row r="3265" spans="4:4" x14ac:dyDescent="0.2">
      <c r="D3265" s="164"/>
    </row>
    <row r="3266" spans="4:4" x14ac:dyDescent="0.2">
      <c r="D3266" s="164"/>
    </row>
    <row r="3267" spans="4:4" x14ac:dyDescent="0.2">
      <c r="D3267" s="164"/>
    </row>
    <row r="3268" spans="4:4" x14ac:dyDescent="0.2">
      <c r="D3268" s="164"/>
    </row>
    <row r="3269" spans="4:4" x14ac:dyDescent="0.2">
      <c r="D3269" s="164"/>
    </row>
    <row r="3270" spans="4:4" x14ac:dyDescent="0.2">
      <c r="D3270" s="164"/>
    </row>
    <row r="3271" spans="4:4" x14ac:dyDescent="0.2">
      <c r="D3271" s="164"/>
    </row>
    <row r="3272" spans="4:4" x14ac:dyDescent="0.2">
      <c r="D3272" s="164"/>
    </row>
    <row r="3273" spans="4:4" x14ac:dyDescent="0.2">
      <c r="D3273" s="164"/>
    </row>
    <row r="3274" spans="4:4" x14ac:dyDescent="0.2">
      <c r="D3274" s="164"/>
    </row>
    <row r="3275" spans="4:4" x14ac:dyDescent="0.2">
      <c r="D3275" s="164"/>
    </row>
    <row r="3276" spans="4:4" x14ac:dyDescent="0.2">
      <c r="D3276" s="164"/>
    </row>
    <row r="3277" spans="4:4" x14ac:dyDescent="0.2">
      <c r="D3277" s="164"/>
    </row>
    <row r="3278" spans="4:4" x14ac:dyDescent="0.2">
      <c r="D3278" s="164"/>
    </row>
    <row r="3279" spans="4:4" x14ac:dyDescent="0.2">
      <c r="D3279" s="164"/>
    </row>
    <row r="3280" spans="4:4" x14ac:dyDescent="0.2">
      <c r="D3280" s="164"/>
    </row>
    <row r="3281" spans="4:4" x14ac:dyDescent="0.2">
      <c r="D3281" s="164"/>
    </row>
    <row r="3282" spans="4:4" x14ac:dyDescent="0.2">
      <c r="D3282" s="164"/>
    </row>
    <row r="3283" spans="4:4" x14ac:dyDescent="0.2">
      <c r="D3283" s="164"/>
    </row>
    <row r="3284" spans="4:4" x14ac:dyDescent="0.2">
      <c r="D3284" s="164"/>
    </row>
    <row r="3285" spans="4:4" x14ac:dyDescent="0.2">
      <c r="D3285" s="164"/>
    </row>
    <row r="3286" spans="4:4" x14ac:dyDescent="0.2">
      <c r="D3286" s="164"/>
    </row>
    <row r="3287" spans="4:4" x14ac:dyDescent="0.2">
      <c r="D3287" s="164"/>
    </row>
    <row r="3288" spans="4:4" x14ac:dyDescent="0.2">
      <c r="D3288" s="164"/>
    </row>
    <row r="3289" spans="4:4" x14ac:dyDescent="0.2">
      <c r="D3289" s="164"/>
    </row>
    <row r="3290" spans="4:4" x14ac:dyDescent="0.2">
      <c r="D3290" s="164"/>
    </row>
    <row r="3291" spans="4:4" x14ac:dyDescent="0.2">
      <c r="D3291" s="164"/>
    </row>
    <row r="3292" spans="4:4" x14ac:dyDescent="0.2">
      <c r="D3292" s="164"/>
    </row>
    <row r="3293" spans="4:4" x14ac:dyDescent="0.2">
      <c r="D3293" s="164"/>
    </row>
    <row r="3294" spans="4:4" x14ac:dyDescent="0.2">
      <c r="D3294" s="164"/>
    </row>
    <row r="3295" spans="4:4" x14ac:dyDescent="0.2">
      <c r="D3295" s="164"/>
    </row>
    <row r="3296" spans="4:4" x14ac:dyDescent="0.2">
      <c r="D3296" s="164"/>
    </row>
    <row r="3297" spans="4:4" x14ac:dyDescent="0.2">
      <c r="D3297" s="164"/>
    </row>
    <row r="3298" spans="4:4" x14ac:dyDescent="0.2">
      <c r="D3298" s="164"/>
    </row>
    <row r="3299" spans="4:4" x14ac:dyDescent="0.2">
      <c r="D3299" s="164"/>
    </row>
    <row r="3300" spans="4:4" x14ac:dyDescent="0.2">
      <c r="D3300" s="164"/>
    </row>
    <row r="3301" spans="4:4" x14ac:dyDescent="0.2">
      <c r="D3301" s="164"/>
    </row>
    <row r="3302" spans="4:4" x14ac:dyDescent="0.2">
      <c r="D3302" s="164"/>
    </row>
    <row r="3303" spans="4:4" x14ac:dyDescent="0.2">
      <c r="D3303" s="164"/>
    </row>
    <row r="3304" spans="4:4" x14ac:dyDescent="0.2">
      <c r="D3304" s="164"/>
    </row>
    <row r="3305" spans="4:4" x14ac:dyDescent="0.2">
      <c r="D3305" s="164"/>
    </row>
    <row r="3306" spans="4:4" x14ac:dyDescent="0.2">
      <c r="D3306" s="164"/>
    </row>
    <row r="3307" spans="4:4" x14ac:dyDescent="0.2">
      <c r="D3307" s="164"/>
    </row>
    <row r="3308" spans="4:4" x14ac:dyDescent="0.2">
      <c r="D3308" s="164"/>
    </row>
    <row r="3309" spans="4:4" x14ac:dyDescent="0.2">
      <c r="D3309" s="164"/>
    </row>
    <row r="3310" spans="4:4" x14ac:dyDescent="0.2">
      <c r="D3310" s="164"/>
    </row>
    <row r="3311" spans="4:4" x14ac:dyDescent="0.2">
      <c r="D3311" s="164"/>
    </row>
    <row r="3312" spans="4:4" x14ac:dyDescent="0.2">
      <c r="D3312" s="164"/>
    </row>
    <row r="3313" spans="4:4" x14ac:dyDescent="0.2">
      <c r="D3313" s="164"/>
    </row>
    <row r="3314" spans="4:4" x14ac:dyDescent="0.2">
      <c r="D3314" s="164"/>
    </row>
    <row r="3315" spans="4:4" x14ac:dyDescent="0.2">
      <c r="D3315" s="164"/>
    </row>
    <row r="3316" spans="4:4" x14ac:dyDescent="0.2">
      <c r="D3316" s="164"/>
    </row>
    <row r="3317" spans="4:4" x14ac:dyDescent="0.2">
      <c r="D3317" s="164"/>
    </row>
    <row r="3318" spans="4:4" x14ac:dyDescent="0.2">
      <c r="D3318" s="164"/>
    </row>
    <row r="3319" spans="4:4" x14ac:dyDescent="0.2">
      <c r="D3319" s="164"/>
    </row>
    <row r="3320" spans="4:4" x14ac:dyDescent="0.2">
      <c r="D3320" s="164"/>
    </row>
    <row r="3321" spans="4:4" x14ac:dyDescent="0.2">
      <c r="D3321" s="164"/>
    </row>
    <row r="3322" spans="4:4" x14ac:dyDescent="0.2">
      <c r="D3322" s="164"/>
    </row>
    <row r="3323" spans="4:4" x14ac:dyDescent="0.2">
      <c r="D3323" s="164"/>
    </row>
    <row r="3324" spans="4:4" x14ac:dyDescent="0.2">
      <c r="D3324" s="164"/>
    </row>
    <row r="3325" spans="4:4" x14ac:dyDescent="0.2">
      <c r="D3325" s="164"/>
    </row>
    <row r="3326" spans="4:4" x14ac:dyDescent="0.2">
      <c r="D3326" s="164"/>
    </row>
    <row r="3327" spans="4:4" x14ac:dyDescent="0.2">
      <c r="D3327" s="164"/>
    </row>
    <row r="3328" spans="4:4" x14ac:dyDescent="0.2">
      <c r="D3328" s="164"/>
    </row>
    <row r="3329" spans="4:4" x14ac:dyDescent="0.2">
      <c r="D3329" s="164"/>
    </row>
    <row r="3330" spans="4:4" x14ac:dyDescent="0.2">
      <c r="D3330" s="164"/>
    </row>
    <row r="3331" spans="4:4" x14ac:dyDescent="0.2">
      <c r="D3331" s="164"/>
    </row>
    <row r="3332" spans="4:4" x14ac:dyDescent="0.2">
      <c r="D3332" s="164"/>
    </row>
    <row r="3333" spans="4:4" x14ac:dyDescent="0.2">
      <c r="D3333" s="164"/>
    </row>
    <row r="3334" spans="4:4" x14ac:dyDescent="0.2">
      <c r="D3334" s="164"/>
    </row>
    <row r="3335" spans="4:4" x14ac:dyDescent="0.2">
      <c r="D3335" s="164"/>
    </row>
    <row r="3336" spans="4:4" x14ac:dyDescent="0.2">
      <c r="D3336" s="164"/>
    </row>
    <row r="3337" spans="4:4" x14ac:dyDescent="0.2">
      <c r="D3337" s="164"/>
    </row>
    <row r="3338" spans="4:4" x14ac:dyDescent="0.2">
      <c r="D3338" s="164"/>
    </row>
    <row r="3339" spans="4:4" x14ac:dyDescent="0.2">
      <c r="D3339" s="164"/>
    </row>
    <row r="3340" spans="4:4" x14ac:dyDescent="0.2">
      <c r="D3340" s="164"/>
    </row>
    <row r="3341" spans="4:4" x14ac:dyDescent="0.2">
      <c r="D3341" s="164"/>
    </row>
    <row r="3342" spans="4:4" x14ac:dyDescent="0.2">
      <c r="D3342" s="164"/>
    </row>
    <row r="3343" spans="4:4" x14ac:dyDescent="0.2">
      <c r="D3343" s="164"/>
    </row>
    <row r="3344" spans="4:4" x14ac:dyDescent="0.2">
      <c r="D3344" s="164"/>
    </row>
    <row r="3345" spans="4:4" x14ac:dyDescent="0.2">
      <c r="D3345" s="164"/>
    </row>
    <row r="3346" spans="4:4" x14ac:dyDescent="0.2">
      <c r="D3346" s="164"/>
    </row>
    <row r="3347" spans="4:4" x14ac:dyDescent="0.2">
      <c r="D3347" s="164"/>
    </row>
    <row r="3348" spans="4:4" x14ac:dyDescent="0.2">
      <c r="D3348" s="164"/>
    </row>
    <row r="3349" spans="4:4" x14ac:dyDescent="0.2">
      <c r="D3349" s="164"/>
    </row>
    <row r="3350" spans="4:4" x14ac:dyDescent="0.2">
      <c r="D3350" s="164"/>
    </row>
    <row r="3351" spans="4:4" x14ac:dyDescent="0.2">
      <c r="D3351" s="164"/>
    </row>
    <row r="3352" spans="4:4" x14ac:dyDescent="0.2">
      <c r="D3352" s="164"/>
    </row>
    <row r="3353" spans="4:4" x14ac:dyDescent="0.2">
      <c r="D3353" s="164"/>
    </row>
    <row r="3354" spans="4:4" x14ac:dyDescent="0.2">
      <c r="D3354" s="164"/>
    </row>
    <row r="3355" spans="4:4" x14ac:dyDescent="0.2">
      <c r="D3355" s="164"/>
    </row>
    <row r="3356" spans="4:4" x14ac:dyDescent="0.2">
      <c r="D3356" s="164"/>
    </row>
    <row r="3357" spans="4:4" x14ac:dyDescent="0.2">
      <c r="D3357" s="164"/>
    </row>
    <row r="3358" spans="4:4" x14ac:dyDescent="0.2">
      <c r="D3358" s="164"/>
    </row>
    <row r="3359" spans="4:4" x14ac:dyDescent="0.2">
      <c r="D3359" s="164"/>
    </row>
    <row r="3360" spans="4:4" x14ac:dyDescent="0.2">
      <c r="D3360" s="164"/>
    </row>
    <row r="3361" spans="4:4" x14ac:dyDescent="0.2">
      <c r="D3361" s="164"/>
    </row>
    <row r="3362" spans="4:4" x14ac:dyDescent="0.2">
      <c r="D3362" s="164"/>
    </row>
    <row r="3363" spans="4:4" x14ac:dyDescent="0.2">
      <c r="D3363" s="164"/>
    </row>
    <row r="3364" spans="4:4" x14ac:dyDescent="0.2">
      <c r="D3364" s="164"/>
    </row>
    <row r="3365" spans="4:4" x14ac:dyDescent="0.2">
      <c r="D3365" s="164"/>
    </row>
    <row r="3366" spans="4:4" x14ac:dyDescent="0.2">
      <c r="D3366" s="164"/>
    </row>
    <row r="3367" spans="4:4" x14ac:dyDescent="0.2">
      <c r="D3367" s="164"/>
    </row>
    <row r="3368" spans="4:4" x14ac:dyDescent="0.2">
      <c r="D3368" s="164"/>
    </row>
    <row r="3369" spans="4:4" x14ac:dyDescent="0.2">
      <c r="D3369" s="164"/>
    </row>
    <row r="3370" spans="4:4" x14ac:dyDescent="0.2">
      <c r="D3370" s="164"/>
    </row>
    <row r="3371" spans="4:4" x14ac:dyDescent="0.2">
      <c r="D3371" s="164"/>
    </row>
    <row r="3372" spans="4:4" x14ac:dyDescent="0.2">
      <c r="D3372" s="164"/>
    </row>
    <row r="3373" spans="4:4" x14ac:dyDescent="0.2">
      <c r="D3373" s="164"/>
    </row>
    <row r="3374" spans="4:4" x14ac:dyDescent="0.2">
      <c r="D3374" s="164"/>
    </row>
    <row r="3375" spans="4:4" x14ac:dyDescent="0.2">
      <c r="D3375" s="164"/>
    </row>
    <row r="3376" spans="4:4" x14ac:dyDescent="0.2">
      <c r="D3376" s="164"/>
    </row>
    <row r="3377" spans="4:4" x14ac:dyDescent="0.2">
      <c r="D3377" s="164"/>
    </row>
    <row r="3378" spans="4:4" x14ac:dyDescent="0.2">
      <c r="D3378" s="164"/>
    </row>
    <row r="3379" spans="4:4" x14ac:dyDescent="0.2">
      <c r="D3379" s="164"/>
    </row>
    <row r="3380" spans="4:4" x14ac:dyDescent="0.2">
      <c r="D3380" s="164"/>
    </row>
    <row r="3381" spans="4:4" x14ac:dyDescent="0.2">
      <c r="D3381" s="164"/>
    </row>
    <row r="3382" spans="4:4" x14ac:dyDescent="0.2">
      <c r="D3382" s="164"/>
    </row>
    <row r="3383" spans="4:4" x14ac:dyDescent="0.2">
      <c r="D3383" s="164"/>
    </row>
    <row r="3384" spans="4:4" x14ac:dyDescent="0.2">
      <c r="D3384" s="164"/>
    </row>
    <row r="3385" spans="4:4" x14ac:dyDescent="0.2">
      <c r="D3385" s="164"/>
    </row>
    <row r="3386" spans="4:4" x14ac:dyDescent="0.2">
      <c r="D3386" s="164"/>
    </row>
    <row r="3387" spans="4:4" x14ac:dyDescent="0.2">
      <c r="D3387" s="164"/>
    </row>
    <row r="3388" spans="4:4" x14ac:dyDescent="0.2">
      <c r="D3388" s="164"/>
    </row>
    <row r="3389" spans="4:4" x14ac:dyDescent="0.2">
      <c r="D3389" s="164"/>
    </row>
    <row r="3390" spans="4:4" x14ac:dyDescent="0.2">
      <c r="D3390" s="164"/>
    </row>
    <row r="3391" spans="4:4" x14ac:dyDescent="0.2">
      <c r="D3391" s="164"/>
    </row>
    <row r="3392" spans="4:4" x14ac:dyDescent="0.2">
      <c r="D3392" s="164"/>
    </row>
    <row r="3393" spans="4:4" x14ac:dyDescent="0.2">
      <c r="D3393" s="164"/>
    </row>
    <row r="3394" spans="4:4" x14ac:dyDescent="0.2">
      <c r="D3394" s="164"/>
    </row>
    <row r="3395" spans="4:4" x14ac:dyDescent="0.2">
      <c r="D3395" s="164"/>
    </row>
    <row r="3396" spans="4:4" x14ac:dyDescent="0.2">
      <c r="D3396" s="164"/>
    </row>
    <row r="3397" spans="4:4" x14ac:dyDescent="0.2">
      <c r="D3397" s="164"/>
    </row>
    <row r="3398" spans="4:4" x14ac:dyDescent="0.2">
      <c r="D3398" s="164"/>
    </row>
    <row r="3399" spans="4:4" x14ac:dyDescent="0.2">
      <c r="D3399" s="164"/>
    </row>
    <row r="3400" spans="4:4" x14ac:dyDescent="0.2">
      <c r="D3400" s="164"/>
    </row>
    <row r="3401" spans="4:4" x14ac:dyDescent="0.2">
      <c r="D3401" s="164"/>
    </row>
    <row r="3402" spans="4:4" x14ac:dyDescent="0.2">
      <c r="D3402" s="164"/>
    </row>
    <row r="3403" spans="4:4" x14ac:dyDescent="0.2">
      <c r="D3403" s="164"/>
    </row>
    <row r="3404" spans="4:4" x14ac:dyDescent="0.2">
      <c r="D3404" s="164"/>
    </row>
    <row r="3405" spans="4:4" x14ac:dyDescent="0.2">
      <c r="D3405" s="164"/>
    </row>
    <row r="3406" spans="4:4" x14ac:dyDescent="0.2">
      <c r="D3406" s="164"/>
    </row>
    <row r="3407" spans="4:4" x14ac:dyDescent="0.2">
      <c r="D3407" s="164"/>
    </row>
    <row r="3408" spans="4:4" x14ac:dyDescent="0.2">
      <c r="D3408" s="164"/>
    </row>
    <row r="3409" spans="4:4" x14ac:dyDescent="0.2">
      <c r="D3409" s="164"/>
    </row>
    <row r="3410" spans="4:4" x14ac:dyDescent="0.2">
      <c r="D3410" s="164"/>
    </row>
    <row r="3411" spans="4:4" x14ac:dyDescent="0.2">
      <c r="D3411" s="164"/>
    </row>
    <row r="3412" spans="4:4" x14ac:dyDescent="0.2">
      <c r="D3412" s="164"/>
    </row>
    <row r="3413" spans="4:4" x14ac:dyDescent="0.2">
      <c r="D3413" s="164"/>
    </row>
    <row r="3414" spans="4:4" x14ac:dyDescent="0.2">
      <c r="D3414" s="164"/>
    </row>
    <row r="3415" spans="4:4" x14ac:dyDescent="0.2">
      <c r="D3415" s="164"/>
    </row>
    <row r="3416" spans="4:4" x14ac:dyDescent="0.2">
      <c r="D3416" s="164"/>
    </row>
    <row r="3417" spans="4:4" x14ac:dyDescent="0.2">
      <c r="D3417" s="164"/>
    </row>
    <row r="3418" spans="4:4" x14ac:dyDescent="0.2">
      <c r="D3418" s="164"/>
    </row>
    <row r="3419" spans="4:4" x14ac:dyDescent="0.2">
      <c r="D3419" s="164"/>
    </row>
    <row r="3420" spans="4:4" x14ac:dyDescent="0.2">
      <c r="D3420" s="164"/>
    </row>
    <row r="3421" spans="4:4" x14ac:dyDescent="0.2">
      <c r="D3421" s="164"/>
    </row>
    <row r="3422" spans="4:4" x14ac:dyDescent="0.2">
      <c r="D3422" s="164"/>
    </row>
    <row r="3423" spans="4:4" x14ac:dyDescent="0.2">
      <c r="D3423" s="164"/>
    </row>
    <row r="3424" spans="4:4" x14ac:dyDescent="0.2">
      <c r="D3424" s="164"/>
    </row>
    <row r="3425" spans="4:4" x14ac:dyDescent="0.2">
      <c r="D3425" s="164"/>
    </row>
    <row r="3426" spans="4:4" x14ac:dyDescent="0.2">
      <c r="D3426" s="164"/>
    </row>
    <row r="3427" spans="4:4" x14ac:dyDescent="0.2">
      <c r="D3427" s="164"/>
    </row>
    <row r="3428" spans="4:4" x14ac:dyDescent="0.2">
      <c r="D3428" s="164"/>
    </row>
    <row r="3429" spans="4:4" x14ac:dyDescent="0.2">
      <c r="D3429" s="164"/>
    </row>
    <row r="3430" spans="4:4" x14ac:dyDescent="0.2">
      <c r="D3430" s="164"/>
    </row>
    <row r="3431" spans="4:4" x14ac:dyDescent="0.2">
      <c r="D3431" s="164"/>
    </row>
    <row r="3432" spans="4:4" x14ac:dyDescent="0.2">
      <c r="D3432" s="164"/>
    </row>
    <row r="3433" spans="4:4" x14ac:dyDescent="0.2">
      <c r="D3433" s="164"/>
    </row>
    <row r="3434" spans="4:4" x14ac:dyDescent="0.2">
      <c r="D3434" s="164"/>
    </row>
    <row r="3435" spans="4:4" x14ac:dyDescent="0.2">
      <c r="D3435" s="164"/>
    </row>
    <row r="3436" spans="4:4" x14ac:dyDescent="0.2">
      <c r="D3436" s="164"/>
    </row>
    <row r="3437" spans="4:4" x14ac:dyDescent="0.2">
      <c r="D3437" s="164"/>
    </row>
    <row r="3438" spans="4:4" x14ac:dyDescent="0.2">
      <c r="D3438" s="164"/>
    </row>
    <row r="3439" spans="4:4" x14ac:dyDescent="0.2">
      <c r="D3439" s="164"/>
    </row>
    <row r="3440" spans="4:4" x14ac:dyDescent="0.2">
      <c r="D3440" s="164"/>
    </row>
    <row r="3441" spans="4:4" x14ac:dyDescent="0.2">
      <c r="D3441" s="164"/>
    </row>
    <row r="3442" spans="4:4" x14ac:dyDescent="0.2">
      <c r="D3442" s="164"/>
    </row>
    <row r="3443" spans="4:4" x14ac:dyDescent="0.2">
      <c r="D3443" s="164"/>
    </row>
    <row r="3444" spans="4:4" x14ac:dyDescent="0.2">
      <c r="D3444" s="164"/>
    </row>
    <row r="3445" spans="4:4" x14ac:dyDescent="0.2">
      <c r="D3445" s="164"/>
    </row>
    <row r="3446" spans="4:4" x14ac:dyDescent="0.2">
      <c r="D3446" s="164"/>
    </row>
    <row r="3447" spans="4:4" x14ac:dyDescent="0.2">
      <c r="D3447" s="164"/>
    </row>
    <row r="3448" spans="4:4" x14ac:dyDescent="0.2">
      <c r="D3448" s="164"/>
    </row>
    <row r="3449" spans="4:4" x14ac:dyDescent="0.2">
      <c r="D3449" s="164"/>
    </row>
    <row r="3450" spans="4:4" x14ac:dyDescent="0.2">
      <c r="D3450" s="164"/>
    </row>
    <row r="3451" spans="4:4" x14ac:dyDescent="0.2">
      <c r="D3451" s="164"/>
    </row>
    <row r="3452" spans="4:4" x14ac:dyDescent="0.2">
      <c r="D3452" s="164"/>
    </row>
    <row r="3453" spans="4:4" x14ac:dyDescent="0.2">
      <c r="D3453" s="164"/>
    </row>
    <row r="3454" spans="4:4" x14ac:dyDescent="0.2">
      <c r="D3454" s="164"/>
    </row>
    <row r="3455" spans="4:4" x14ac:dyDescent="0.2">
      <c r="D3455" s="164"/>
    </row>
    <row r="3456" spans="4:4" x14ac:dyDescent="0.2">
      <c r="D3456" s="164"/>
    </row>
    <row r="3457" spans="4:4" x14ac:dyDescent="0.2">
      <c r="D3457" s="164"/>
    </row>
    <row r="3458" spans="4:4" x14ac:dyDescent="0.2">
      <c r="D3458" s="164"/>
    </row>
    <row r="3459" spans="4:4" x14ac:dyDescent="0.2">
      <c r="D3459" s="164"/>
    </row>
    <row r="3460" spans="4:4" x14ac:dyDescent="0.2">
      <c r="D3460" s="164"/>
    </row>
    <row r="3461" spans="4:4" x14ac:dyDescent="0.2">
      <c r="D3461" s="164"/>
    </row>
    <row r="3462" spans="4:4" x14ac:dyDescent="0.2">
      <c r="D3462" s="164"/>
    </row>
    <row r="3463" spans="4:4" x14ac:dyDescent="0.2">
      <c r="D3463" s="164"/>
    </row>
    <row r="3464" spans="4:4" x14ac:dyDescent="0.2">
      <c r="D3464" s="164"/>
    </row>
    <row r="3465" spans="4:4" x14ac:dyDescent="0.2">
      <c r="D3465" s="164"/>
    </row>
    <row r="3466" spans="4:4" x14ac:dyDescent="0.2">
      <c r="D3466" s="164"/>
    </row>
    <row r="3467" spans="4:4" x14ac:dyDescent="0.2">
      <c r="D3467" s="164"/>
    </row>
    <row r="3468" spans="4:4" x14ac:dyDescent="0.2">
      <c r="D3468" s="164"/>
    </row>
    <row r="3469" spans="4:4" x14ac:dyDescent="0.2">
      <c r="D3469" s="164"/>
    </row>
    <row r="3470" spans="4:4" x14ac:dyDescent="0.2">
      <c r="D3470" s="164"/>
    </row>
    <row r="3471" spans="4:4" x14ac:dyDescent="0.2">
      <c r="D3471" s="164"/>
    </row>
    <row r="3472" spans="4:4" x14ac:dyDescent="0.2">
      <c r="D3472" s="164"/>
    </row>
    <row r="3473" spans="4:4" x14ac:dyDescent="0.2">
      <c r="D3473" s="164"/>
    </row>
    <row r="3474" spans="4:4" x14ac:dyDescent="0.2">
      <c r="D3474" s="164"/>
    </row>
    <row r="3475" spans="4:4" x14ac:dyDescent="0.2">
      <c r="D3475" s="164"/>
    </row>
    <row r="3476" spans="4:4" x14ac:dyDescent="0.2">
      <c r="D3476" s="164"/>
    </row>
    <row r="3477" spans="4:4" x14ac:dyDescent="0.2">
      <c r="D3477" s="164"/>
    </row>
    <row r="3478" spans="4:4" x14ac:dyDescent="0.2">
      <c r="D3478" s="164"/>
    </row>
    <row r="3479" spans="4:4" x14ac:dyDescent="0.2">
      <c r="D3479" s="164"/>
    </row>
    <row r="3480" spans="4:4" x14ac:dyDescent="0.2">
      <c r="D3480" s="164"/>
    </row>
    <row r="3481" spans="4:4" x14ac:dyDescent="0.2">
      <c r="D3481" s="164"/>
    </row>
    <row r="3482" spans="4:4" x14ac:dyDescent="0.2">
      <c r="D3482" s="164"/>
    </row>
    <row r="3483" spans="4:4" x14ac:dyDescent="0.2">
      <c r="D3483" s="164"/>
    </row>
    <row r="3484" spans="4:4" x14ac:dyDescent="0.2">
      <c r="D3484" s="164"/>
    </row>
    <row r="3485" spans="4:4" x14ac:dyDescent="0.2">
      <c r="D3485" s="164"/>
    </row>
    <row r="3486" spans="4:4" x14ac:dyDescent="0.2">
      <c r="D3486" s="164"/>
    </row>
    <row r="3487" spans="4:4" x14ac:dyDescent="0.2">
      <c r="D3487" s="164"/>
    </row>
    <row r="3488" spans="4:4" x14ac:dyDescent="0.2">
      <c r="D3488" s="164"/>
    </row>
    <row r="3489" spans="4:4" x14ac:dyDescent="0.2">
      <c r="D3489" s="164"/>
    </row>
    <row r="3490" spans="4:4" x14ac:dyDescent="0.2">
      <c r="D3490" s="164"/>
    </row>
    <row r="3491" spans="4:4" x14ac:dyDescent="0.2">
      <c r="D3491" s="164"/>
    </row>
    <row r="3492" spans="4:4" x14ac:dyDescent="0.2">
      <c r="D3492" s="164"/>
    </row>
    <row r="3493" spans="4:4" x14ac:dyDescent="0.2">
      <c r="D3493" s="164"/>
    </row>
    <row r="3494" spans="4:4" x14ac:dyDescent="0.2">
      <c r="D3494" s="164"/>
    </row>
    <row r="3495" spans="4:4" x14ac:dyDescent="0.2">
      <c r="D3495" s="164"/>
    </row>
    <row r="3496" spans="4:4" x14ac:dyDescent="0.2">
      <c r="D3496" s="164"/>
    </row>
    <row r="3497" spans="4:4" x14ac:dyDescent="0.2">
      <c r="D3497" s="164"/>
    </row>
    <row r="3498" spans="4:4" x14ac:dyDescent="0.2">
      <c r="D3498" s="164"/>
    </row>
    <row r="3499" spans="4:4" x14ac:dyDescent="0.2">
      <c r="D3499" s="164"/>
    </row>
    <row r="3500" spans="4:4" x14ac:dyDescent="0.2">
      <c r="D3500" s="164"/>
    </row>
    <row r="3501" spans="4:4" x14ac:dyDescent="0.2">
      <c r="D3501" s="164"/>
    </row>
    <row r="3502" spans="4:4" x14ac:dyDescent="0.2">
      <c r="D3502" s="164"/>
    </row>
    <row r="3503" spans="4:4" x14ac:dyDescent="0.2">
      <c r="D3503" s="164"/>
    </row>
    <row r="3504" spans="4:4" x14ac:dyDescent="0.2">
      <c r="D3504" s="164"/>
    </row>
    <row r="3505" spans="4:4" x14ac:dyDescent="0.2">
      <c r="D3505" s="164"/>
    </row>
    <row r="3506" spans="4:4" x14ac:dyDescent="0.2">
      <c r="D3506" s="164"/>
    </row>
    <row r="3507" spans="4:4" x14ac:dyDescent="0.2">
      <c r="D3507" s="164"/>
    </row>
    <row r="3508" spans="4:4" x14ac:dyDescent="0.2">
      <c r="D3508" s="164"/>
    </row>
    <row r="3509" spans="4:4" x14ac:dyDescent="0.2">
      <c r="D3509" s="164"/>
    </row>
    <row r="3510" spans="4:4" x14ac:dyDescent="0.2">
      <c r="D3510" s="164"/>
    </row>
    <row r="3511" spans="4:4" x14ac:dyDescent="0.2">
      <c r="D3511" s="164"/>
    </row>
    <row r="3512" spans="4:4" x14ac:dyDescent="0.2">
      <c r="D3512" s="164"/>
    </row>
    <row r="3513" spans="4:4" x14ac:dyDescent="0.2">
      <c r="D3513" s="164"/>
    </row>
    <row r="3514" spans="4:4" x14ac:dyDescent="0.2">
      <c r="D3514" s="164"/>
    </row>
    <row r="3515" spans="4:4" x14ac:dyDescent="0.2">
      <c r="D3515" s="164"/>
    </row>
    <row r="3516" spans="4:4" x14ac:dyDescent="0.2">
      <c r="D3516" s="164"/>
    </row>
    <row r="3517" spans="4:4" x14ac:dyDescent="0.2">
      <c r="D3517" s="164"/>
    </row>
    <row r="3518" spans="4:4" x14ac:dyDescent="0.2">
      <c r="D3518" s="164"/>
    </row>
    <row r="3519" spans="4:4" x14ac:dyDescent="0.2">
      <c r="D3519" s="164"/>
    </row>
    <row r="3520" spans="4:4" x14ac:dyDescent="0.2">
      <c r="D3520" s="164"/>
    </row>
    <row r="3521" spans="4:4" x14ac:dyDescent="0.2">
      <c r="D3521" s="164"/>
    </row>
    <row r="3522" spans="4:4" x14ac:dyDescent="0.2">
      <c r="D3522" s="164"/>
    </row>
    <row r="3523" spans="4:4" x14ac:dyDescent="0.2">
      <c r="D3523" s="164"/>
    </row>
    <row r="3524" spans="4:4" x14ac:dyDescent="0.2">
      <c r="D3524" s="164"/>
    </row>
    <row r="3525" spans="4:4" x14ac:dyDescent="0.2">
      <c r="D3525" s="164"/>
    </row>
    <row r="3526" spans="4:4" x14ac:dyDescent="0.2">
      <c r="D3526" s="164"/>
    </row>
    <row r="3527" spans="4:4" x14ac:dyDescent="0.2">
      <c r="D3527" s="164"/>
    </row>
    <row r="3528" spans="4:4" x14ac:dyDescent="0.2">
      <c r="D3528" s="164"/>
    </row>
    <row r="3529" spans="4:4" x14ac:dyDescent="0.2">
      <c r="D3529" s="164"/>
    </row>
    <row r="3530" spans="4:4" x14ac:dyDescent="0.2">
      <c r="D3530" s="164"/>
    </row>
    <row r="3531" spans="4:4" x14ac:dyDescent="0.2">
      <c r="D3531" s="164"/>
    </row>
    <row r="3532" spans="4:4" x14ac:dyDescent="0.2">
      <c r="D3532" s="164"/>
    </row>
    <row r="3533" spans="4:4" x14ac:dyDescent="0.2">
      <c r="D3533" s="164"/>
    </row>
    <row r="3534" spans="4:4" x14ac:dyDescent="0.2">
      <c r="D3534" s="164"/>
    </row>
    <row r="3535" spans="4:4" x14ac:dyDescent="0.2">
      <c r="D3535" s="164"/>
    </row>
    <row r="3536" spans="4:4" x14ac:dyDescent="0.2">
      <c r="D3536" s="164"/>
    </row>
    <row r="3537" spans="4:4" x14ac:dyDescent="0.2">
      <c r="D3537" s="164"/>
    </row>
    <row r="3538" spans="4:4" x14ac:dyDescent="0.2">
      <c r="D3538" s="164"/>
    </row>
    <row r="3539" spans="4:4" x14ac:dyDescent="0.2">
      <c r="D3539" s="164"/>
    </row>
    <row r="3540" spans="4:4" x14ac:dyDescent="0.2">
      <c r="D3540" s="164"/>
    </row>
    <row r="3541" spans="4:4" x14ac:dyDescent="0.2">
      <c r="D3541" s="164"/>
    </row>
    <row r="3542" spans="4:4" x14ac:dyDescent="0.2">
      <c r="D3542" s="164"/>
    </row>
    <row r="3543" spans="4:4" x14ac:dyDescent="0.2">
      <c r="D3543" s="164"/>
    </row>
    <row r="3544" spans="4:4" x14ac:dyDescent="0.2">
      <c r="D3544" s="164"/>
    </row>
    <row r="3545" spans="4:4" x14ac:dyDescent="0.2">
      <c r="D3545" s="164"/>
    </row>
    <row r="3546" spans="4:4" x14ac:dyDescent="0.2">
      <c r="D3546" s="164"/>
    </row>
    <row r="3547" spans="4:4" x14ac:dyDescent="0.2">
      <c r="D3547" s="164"/>
    </row>
    <row r="3548" spans="4:4" x14ac:dyDescent="0.2">
      <c r="D3548" s="164"/>
    </row>
    <row r="3549" spans="4:4" x14ac:dyDescent="0.2">
      <c r="D3549" s="164"/>
    </row>
    <row r="3550" spans="4:4" x14ac:dyDescent="0.2">
      <c r="D3550" s="164"/>
    </row>
    <row r="3551" spans="4:4" x14ac:dyDescent="0.2">
      <c r="D3551" s="164"/>
    </row>
    <row r="3552" spans="4:4" x14ac:dyDescent="0.2">
      <c r="D3552" s="164"/>
    </row>
    <row r="3553" spans="4:4" x14ac:dyDescent="0.2">
      <c r="D3553" s="164"/>
    </row>
    <row r="3554" spans="4:4" x14ac:dyDescent="0.2">
      <c r="D3554" s="164"/>
    </row>
    <row r="3555" spans="4:4" x14ac:dyDescent="0.2">
      <c r="D3555" s="164"/>
    </row>
    <row r="3556" spans="4:4" x14ac:dyDescent="0.2">
      <c r="D3556" s="164"/>
    </row>
    <row r="3557" spans="4:4" x14ac:dyDescent="0.2">
      <c r="D3557" s="164"/>
    </row>
    <row r="3558" spans="4:4" x14ac:dyDescent="0.2">
      <c r="D3558" s="164"/>
    </row>
    <row r="3559" spans="4:4" x14ac:dyDescent="0.2">
      <c r="D3559" s="164"/>
    </row>
    <row r="3560" spans="4:4" x14ac:dyDescent="0.2">
      <c r="D3560" s="164"/>
    </row>
    <row r="3561" spans="4:4" x14ac:dyDescent="0.2">
      <c r="D3561" s="164"/>
    </row>
    <row r="3562" spans="4:4" x14ac:dyDescent="0.2">
      <c r="D3562" s="164"/>
    </row>
    <row r="3563" spans="4:4" x14ac:dyDescent="0.2">
      <c r="D3563" s="164"/>
    </row>
    <row r="3564" spans="4:4" x14ac:dyDescent="0.2">
      <c r="D3564" s="164"/>
    </row>
    <row r="3565" spans="4:4" x14ac:dyDescent="0.2">
      <c r="D3565" s="164"/>
    </row>
    <row r="3566" spans="4:4" x14ac:dyDescent="0.2">
      <c r="D3566" s="164"/>
    </row>
    <row r="3567" spans="4:4" x14ac:dyDescent="0.2">
      <c r="D3567" s="164"/>
    </row>
    <row r="3568" spans="4:4" x14ac:dyDescent="0.2">
      <c r="D3568" s="164"/>
    </row>
    <row r="3569" spans="4:4" x14ac:dyDescent="0.2">
      <c r="D3569" s="164"/>
    </row>
    <row r="3570" spans="4:4" x14ac:dyDescent="0.2">
      <c r="D3570" s="164"/>
    </row>
    <row r="3571" spans="4:4" x14ac:dyDescent="0.2">
      <c r="D3571" s="164"/>
    </row>
    <row r="3572" spans="4:4" x14ac:dyDescent="0.2">
      <c r="D3572" s="164"/>
    </row>
    <row r="3573" spans="4:4" x14ac:dyDescent="0.2">
      <c r="D3573" s="164"/>
    </row>
    <row r="3574" spans="4:4" x14ac:dyDescent="0.2">
      <c r="D3574" s="164"/>
    </row>
    <row r="3575" spans="4:4" x14ac:dyDescent="0.2">
      <c r="D3575" s="164"/>
    </row>
    <row r="3576" spans="4:4" x14ac:dyDescent="0.2">
      <c r="D3576" s="164"/>
    </row>
    <row r="3577" spans="4:4" x14ac:dyDescent="0.2">
      <c r="D3577" s="164"/>
    </row>
    <row r="3578" spans="4:4" x14ac:dyDescent="0.2">
      <c r="D3578" s="164"/>
    </row>
    <row r="3579" spans="4:4" x14ac:dyDescent="0.2">
      <c r="D3579" s="164"/>
    </row>
    <row r="3580" spans="4:4" x14ac:dyDescent="0.2">
      <c r="D3580" s="164"/>
    </row>
    <row r="3581" spans="4:4" x14ac:dyDescent="0.2">
      <c r="D3581" s="164"/>
    </row>
    <row r="3582" spans="4:4" x14ac:dyDescent="0.2">
      <c r="D3582" s="164"/>
    </row>
    <row r="3583" spans="4:4" x14ac:dyDescent="0.2">
      <c r="D3583" s="164"/>
    </row>
    <row r="3584" spans="4:4" x14ac:dyDescent="0.2">
      <c r="D3584" s="164"/>
    </row>
    <row r="3585" spans="4:4" x14ac:dyDescent="0.2">
      <c r="D3585" s="164"/>
    </row>
    <row r="3586" spans="4:4" x14ac:dyDescent="0.2">
      <c r="D3586" s="164"/>
    </row>
    <row r="3587" spans="4:4" x14ac:dyDescent="0.2">
      <c r="D3587" s="164"/>
    </row>
    <row r="3588" spans="4:4" x14ac:dyDescent="0.2">
      <c r="D3588" s="164"/>
    </row>
    <row r="3589" spans="4:4" x14ac:dyDescent="0.2">
      <c r="D3589" s="164"/>
    </row>
    <row r="3590" spans="4:4" x14ac:dyDescent="0.2">
      <c r="D3590" s="164"/>
    </row>
    <row r="3591" spans="4:4" x14ac:dyDescent="0.2">
      <c r="D3591" s="164"/>
    </row>
    <row r="3592" spans="4:4" x14ac:dyDescent="0.2">
      <c r="D3592" s="164"/>
    </row>
    <row r="3593" spans="4:4" x14ac:dyDescent="0.2">
      <c r="D3593" s="164"/>
    </row>
    <row r="3594" spans="4:4" x14ac:dyDescent="0.2">
      <c r="D3594" s="164"/>
    </row>
    <row r="3595" spans="4:4" x14ac:dyDescent="0.2">
      <c r="D3595" s="164"/>
    </row>
    <row r="3596" spans="4:4" x14ac:dyDescent="0.2">
      <c r="D3596" s="164"/>
    </row>
    <row r="3597" spans="4:4" x14ac:dyDescent="0.2">
      <c r="D3597" s="164"/>
    </row>
    <row r="3598" spans="4:4" x14ac:dyDescent="0.2">
      <c r="D3598" s="164"/>
    </row>
    <row r="3599" spans="4:4" x14ac:dyDescent="0.2">
      <c r="D3599" s="164"/>
    </row>
    <row r="3600" spans="4:4" x14ac:dyDescent="0.2">
      <c r="D3600" s="164"/>
    </row>
    <row r="3601" spans="4:4" x14ac:dyDescent="0.2">
      <c r="D3601" s="164"/>
    </row>
    <row r="3602" spans="4:4" x14ac:dyDescent="0.2">
      <c r="D3602" s="164"/>
    </row>
    <row r="3603" spans="4:4" x14ac:dyDescent="0.2">
      <c r="D3603" s="164"/>
    </row>
    <row r="3604" spans="4:4" x14ac:dyDescent="0.2">
      <c r="D3604" s="164"/>
    </row>
    <row r="3605" spans="4:4" x14ac:dyDescent="0.2">
      <c r="D3605" s="164"/>
    </row>
    <row r="3606" spans="4:4" x14ac:dyDescent="0.2">
      <c r="D3606" s="164"/>
    </row>
    <row r="3607" spans="4:4" x14ac:dyDescent="0.2">
      <c r="D3607" s="164"/>
    </row>
    <row r="3608" spans="4:4" x14ac:dyDescent="0.2">
      <c r="D3608" s="164"/>
    </row>
    <row r="3609" spans="4:4" x14ac:dyDescent="0.2">
      <c r="D3609" s="164"/>
    </row>
    <row r="3610" spans="4:4" x14ac:dyDescent="0.2">
      <c r="D3610" s="164"/>
    </row>
    <row r="3611" spans="4:4" x14ac:dyDescent="0.2">
      <c r="D3611" s="164"/>
    </row>
    <row r="3612" spans="4:4" x14ac:dyDescent="0.2">
      <c r="D3612" s="164"/>
    </row>
    <row r="3613" spans="4:4" x14ac:dyDescent="0.2">
      <c r="D3613" s="164"/>
    </row>
    <row r="3614" spans="4:4" x14ac:dyDescent="0.2">
      <c r="D3614" s="164"/>
    </row>
    <row r="3615" spans="4:4" x14ac:dyDescent="0.2">
      <c r="D3615" s="164"/>
    </row>
    <row r="3616" spans="4:4" x14ac:dyDescent="0.2">
      <c r="D3616" s="164"/>
    </row>
    <row r="3617" spans="4:4" x14ac:dyDescent="0.2">
      <c r="D3617" s="164"/>
    </row>
    <row r="3618" spans="4:4" x14ac:dyDescent="0.2">
      <c r="D3618" s="164"/>
    </row>
    <row r="3619" spans="4:4" x14ac:dyDescent="0.2">
      <c r="D3619" s="164"/>
    </row>
    <row r="3620" spans="4:4" x14ac:dyDescent="0.2">
      <c r="D3620" s="164"/>
    </row>
    <row r="3621" spans="4:4" x14ac:dyDescent="0.2">
      <c r="D3621" s="164"/>
    </row>
    <row r="3622" spans="4:4" x14ac:dyDescent="0.2">
      <c r="D3622" s="164"/>
    </row>
    <row r="3623" spans="4:4" x14ac:dyDescent="0.2">
      <c r="D3623" s="164"/>
    </row>
    <row r="3624" spans="4:4" x14ac:dyDescent="0.2">
      <c r="D3624" s="164"/>
    </row>
    <row r="3625" spans="4:4" x14ac:dyDescent="0.2">
      <c r="D3625" s="164"/>
    </row>
    <row r="3626" spans="4:4" x14ac:dyDescent="0.2">
      <c r="D3626" s="164"/>
    </row>
    <row r="3627" spans="4:4" x14ac:dyDescent="0.2">
      <c r="D3627" s="164"/>
    </row>
    <row r="3628" spans="4:4" x14ac:dyDescent="0.2">
      <c r="D3628" s="164"/>
    </row>
    <row r="3629" spans="4:4" x14ac:dyDescent="0.2">
      <c r="D3629" s="164"/>
    </row>
    <row r="3630" spans="4:4" x14ac:dyDescent="0.2">
      <c r="D3630" s="164"/>
    </row>
    <row r="3631" spans="4:4" x14ac:dyDescent="0.2">
      <c r="D3631" s="164"/>
    </row>
    <row r="3632" spans="4:4" x14ac:dyDescent="0.2">
      <c r="D3632" s="164"/>
    </row>
    <row r="3633" spans="4:4" x14ac:dyDescent="0.2">
      <c r="D3633" s="164"/>
    </row>
    <row r="3634" spans="4:4" x14ac:dyDescent="0.2">
      <c r="D3634" s="164"/>
    </row>
    <row r="3635" spans="4:4" x14ac:dyDescent="0.2">
      <c r="D3635" s="164"/>
    </row>
    <row r="3636" spans="4:4" x14ac:dyDescent="0.2">
      <c r="D3636" s="164"/>
    </row>
    <row r="3637" spans="4:4" x14ac:dyDescent="0.2">
      <c r="D3637" s="164"/>
    </row>
    <row r="3638" spans="4:4" x14ac:dyDescent="0.2">
      <c r="D3638" s="164"/>
    </row>
    <row r="3639" spans="4:4" x14ac:dyDescent="0.2">
      <c r="D3639" s="164"/>
    </row>
    <row r="3640" spans="4:4" x14ac:dyDescent="0.2">
      <c r="D3640" s="164"/>
    </row>
    <row r="3641" spans="4:4" x14ac:dyDescent="0.2">
      <c r="D3641" s="164"/>
    </row>
    <row r="3642" spans="4:4" x14ac:dyDescent="0.2">
      <c r="D3642" s="164"/>
    </row>
    <row r="3643" spans="4:4" x14ac:dyDescent="0.2">
      <c r="D3643" s="164"/>
    </row>
    <row r="3644" spans="4:4" x14ac:dyDescent="0.2">
      <c r="D3644" s="164"/>
    </row>
    <row r="3645" spans="4:4" x14ac:dyDescent="0.2">
      <c r="D3645" s="164"/>
    </row>
    <row r="3646" spans="4:4" x14ac:dyDescent="0.2">
      <c r="D3646" s="164"/>
    </row>
    <row r="3647" spans="4:4" x14ac:dyDescent="0.2">
      <c r="D3647" s="164"/>
    </row>
    <row r="3648" spans="4:4" x14ac:dyDescent="0.2">
      <c r="D3648" s="164"/>
    </row>
    <row r="3649" spans="4:4" x14ac:dyDescent="0.2">
      <c r="D3649" s="164"/>
    </row>
    <row r="3650" spans="4:4" x14ac:dyDescent="0.2">
      <c r="D3650" s="164"/>
    </row>
    <row r="3651" spans="4:4" x14ac:dyDescent="0.2">
      <c r="D3651" s="164"/>
    </row>
    <row r="3652" spans="4:4" x14ac:dyDescent="0.2">
      <c r="D3652" s="164"/>
    </row>
    <row r="3653" spans="4:4" x14ac:dyDescent="0.2">
      <c r="D3653" s="164"/>
    </row>
    <row r="3654" spans="4:4" x14ac:dyDescent="0.2">
      <c r="D3654" s="164"/>
    </row>
    <row r="3655" spans="4:4" x14ac:dyDescent="0.2">
      <c r="D3655" s="164"/>
    </row>
    <row r="3656" spans="4:4" x14ac:dyDescent="0.2">
      <c r="D3656" s="164"/>
    </row>
    <row r="3657" spans="4:4" x14ac:dyDescent="0.2">
      <c r="D3657" s="164"/>
    </row>
    <row r="3658" spans="4:4" x14ac:dyDescent="0.2">
      <c r="D3658" s="164"/>
    </row>
    <row r="3659" spans="4:4" x14ac:dyDescent="0.2">
      <c r="D3659" s="164"/>
    </row>
    <row r="3660" spans="4:4" x14ac:dyDescent="0.2">
      <c r="D3660" s="164"/>
    </row>
    <row r="3661" spans="4:4" x14ac:dyDescent="0.2">
      <c r="D3661" s="164"/>
    </row>
    <row r="3662" spans="4:4" x14ac:dyDescent="0.2">
      <c r="D3662" s="164"/>
    </row>
    <row r="3663" spans="4:4" x14ac:dyDescent="0.2">
      <c r="D3663" s="164"/>
    </row>
    <row r="3664" spans="4:4" x14ac:dyDescent="0.2">
      <c r="D3664" s="164"/>
    </row>
    <row r="3665" spans="4:4" x14ac:dyDescent="0.2">
      <c r="D3665" s="164"/>
    </row>
    <row r="3666" spans="4:4" x14ac:dyDescent="0.2">
      <c r="D3666" s="164"/>
    </row>
    <row r="3667" spans="4:4" x14ac:dyDescent="0.2">
      <c r="D3667" s="164"/>
    </row>
    <row r="3668" spans="4:4" x14ac:dyDescent="0.2">
      <c r="D3668" s="164"/>
    </row>
    <row r="3669" spans="4:4" x14ac:dyDescent="0.2">
      <c r="D3669" s="164"/>
    </row>
    <row r="3670" spans="4:4" x14ac:dyDescent="0.2">
      <c r="D3670" s="164"/>
    </row>
    <row r="3671" spans="4:4" x14ac:dyDescent="0.2">
      <c r="D3671" s="164"/>
    </row>
    <row r="3672" spans="4:4" x14ac:dyDescent="0.2">
      <c r="D3672" s="164"/>
    </row>
    <row r="3673" spans="4:4" x14ac:dyDescent="0.2">
      <c r="D3673" s="164"/>
    </row>
    <row r="3674" spans="4:4" x14ac:dyDescent="0.2">
      <c r="D3674" s="164"/>
    </row>
    <row r="3675" spans="4:4" x14ac:dyDescent="0.2">
      <c r="D3675" s="164"/>
    </row>
    <row r="3676" spans="4:4" x14ac:dyDescent="0.2">
      <c r="D3676" s="164"/>
    </row>
    <row r="3677" spans="4:4" x14ac:dyDescent="0.2">
      <c r="D3677" s="164"/>
    </row>
    <row r="3678" spans="4:4" x14ac:dyDescent="0.2">
      <c r="D3678" s="164"/>
    </row>
    <row r="3679" spans="4:4" x14ac:dyDescent="0.2">
      <c r="D3679" s="164"/>
    </row>
    <row r="3680" spans="4:4" x14ac:dyDescent="0.2">
      <c r="D3680" s="164"/>
    </row>
    <row r="3681" spans="4:4" x14ac:dyDescent="0.2">
      <c r="D3681" s="164"/>
    </row>
    <row r="3682" spans="4:4" x14ac:dyDescent="0.2">
      <c r="D3682" s="164"/>
    </row>
    <row r="3683" spans="4:4" x14ac:dyDescent="0.2">
      <c r="D3683" s="164"/>
    </row>
    <row r="3684" spans="4:4" x14ac:dyDescent="0.2">
      <c r="D3684" s="164"/>
    </row>
    <row r="3685" spans="4:4" x14ac:dyDescent="0.2">
      <c r="D3685" s="164"/>
    </row>
    <row r="3686" spans="4:4" x14ac:dyDescent="0.2">
      <c r="D3686" s="164"/>
    </row>
    <row r="3687" spans="4:4" x14ac:dyDescent="0.2">
      <c r="D3687" s="164"/>
    </row>
    <row r="3688" spans="4:4" x14ac:dyDescent="0.2">
      <c r="D3688" s="164"/>
    </row>
    <row r="3689" spans="4:4" x14ac:dyDescent="0.2">
      <c r="D3689" s="164"/>
    </row>
    <row r="3690" spans="4:4" x14ac:dyDescent="0.2">
      <c r="D3690" s="164"/>
    </row>
    <row r="3691" spans="4:4" x14ac:dyDescent="0.2">
      <c r="D3691" s="164"/>
    </row>
    <row r="3692" spans="4:4" x14ac:dyDescent="0.2">
      <c r="D3692" s="164"/>
    </row>
    <row r="3693" spans="4:4" x14ac:dyDescent="0.2">
      <c r="D3693" s="164"/>
    </row>
    <row r="3694" spans="4:4" x14ac:dyDescent="0.2">
      <c r="D3694" s="164"/>
    </row>
    <row r="3695" spans="4:4" x14ac:dyDescent="0.2">
      <c r="D3695" s="164"/>
    </row>
    <row r="3696" spans="4:4" x14ac:dyDescent="0.2">
      <c r="D3696" s="164"/>
    </row>
    <row r="3697" spans="4:4" x14ac:dyDescent="0.2">
      <c r="D3697" s="164"/>
    </row>
    <row r="3698" spans="4:4" x14ac:dyDescent="0.2">
      <c r="D3698" s="164"/>
    </row>
    <row r="3699" spans="4:4" x14ac:dyDescent="0.2">
      <c r="D3699" s="164"/>
    </row>
    <row r="3700" spans="4:4" x14ac:dyDescent="0.2">
      <c r="D3700" s="164"/>
    </row>
    <row r="3701" spans="4:4" x14ac:dyDescent="0.2">
      <c r="D3701" s="164"/>
    </row>
    <row r="3702" spans="4:4" x14ac:dyDescent="0.2">
      <c r="D3702" s="164"/>
    </row>
    <row r="3703" spans="4:4" x14ac:dyDescent="0.2">
      <c r="D3703" s="164"/>
    </row>
    <row r="3704" spans="4:4" x14ac:dyDescent="0.2">
      <c r="D3704" s="164"/>
    </row>
    <row r="3705" spans="4:4" x14ac:dyDescent="0.2">
      <c r="D3705" s="164"/>
    </row>
    <row r="3706" spans="4:4" x14ac:dyDescent="0.2">
      <c r="D3706" s="164"/>
    </row>
    <row r="3707" spans="4:4" x14ac:dyDescent="0.2">
      <c r="D3707" s="164"/>
    </row>
    <row r="3708" spans="4:4" x14ac:dyDescent="0.2">
      <c r="D3708" s="164"/>
    </row>
    <row r="3709" spans="4:4" x14ac:dyDescent="0.2">
      <c r="D3709" s="164"/>
    </row>
    <row r="3710" spans="4:4" x14ac:dyDescent="0.2">
      <c r="D3710" s="164"/>
    </row>
    <row r="3711" spans="4:4" x14ac:dyDescent="0.2">
      <c r="D3711" s="164"/>
    </row>
    <row r="3712" spans="4:4" x14ac:dyDescent="0.2">
      <c r="D3712" s="164"/>
    </row>
    <row r="3713" spans="4:4" x14ac:dyDescent="0.2">
      <c r="D3713" s="164"/>
    </row>
    <row r="3714" spans="4:4" x14ac:dyDescent="0.2">
      <c r="D3714" s="164"/>
    </row>
    <row r="3715" spans="4:4" x14ac:dyDescent="0.2">
      <c r="D3715" s="164"/>
    </row>
    <row r="3716" spans="4:4" x14ac:dyDescent="0.2">
      <c r="D3716" s="164"/>
    </row>
    <row r="3717" spans="4:4" x14ac:dyDescent="0.2">
      <c r="D3717" s="164"/>
    </row>
    <row r="3718" spans="4:4" x14ac:dyDescent="0.2">
      <c r="D3718" s="164"/>
    </row>
    <row r="3719" spans="4:4" x14ac:dyDescent="0.2">
      <c r="D3719" s="164"/>
    </row>
    <row r="3720" spans="4:4" x14ac:dyDescent="0.2">
      <c r="D3720" s="164"/>
    </row>
    <row r="3721" spans="4:4" x14ac:dyDescent="0.2">
      <c r="D3721" s="164"/>
    </row>
    <row r="3722" spans="4:4" x14ac:dyDescent="0.2">
      <c r="D3722" s="164"/>
    </row>
    <row r="3723" spans="4:4" x14ac:dyDescent="0.2">
      <c r="D3723" s="164"/>
    </row>
    <row r="3724" spans="4:4" x14ac:dyDescent="0.2">
      <c r="D3724" s="164"/>
    </row>
    <row r="3725" spans="4:4" x14ac:dyDescent="0.2">
      <c r="D3725" s="164"/>
    </row>
    <row r="3726" spans="4:4" x14ac:dyDescent="0.2">
      <c r="D3726" s="164"/>
    </row>
    <row r="3727" spans="4:4" x14ac:dyDescent="0.2">
      <c r="D3727" s="164"/>
    </row>
    <row r="3728" spans="4:4" x14ac:dyDescent="0.2">
      <c r="D3728" s="164"/>
    </row>
    <row r="3729" spans="4:4" x14ac:dyDescent="0.2">
      <c r="D3729" s="164"/>
    </row>
    <row r="3730" spans="4:4" x14ac:dyDescent="0.2">
      <c r="D3730" s="164"/>
    </row>
    <row r="3731" spans="4:4" x14ac:dyDescent="0.2">
      <c r="D3731" s="164"/>
    </row>
    <row r="3732" spans="4:4" x14ac:dyDescent="0.2">
      <c r="D3732" s="164"/>
    </row>
    <row r="3733" spans="4:4" x14ac:dyDescent="0.2">
      <c r="D3733" s="164"/>
    </row>
    <row r="3734" spans="4:4" x14ac:dyDescent="0.2">
      <c r="D3734" s="164"/>
    </row>
    <row r="3735" spans="4:4" x14ac:dyDescent="0.2">
      <c r="D3735" s="164"/>
    </row>
    <row r="3736" spans="4:4" x14ac:dyDescent="0.2">
      <c r="D3736" s="164"/>
    </row>
    <row r="3737" spans="4:4" x14ac:dyDescent="0.2">
      <c r="D3737" s="164"/>
    </row>
    <row r="3738" spans="4:4" x14ac:dyDescent="0.2">
      <c r="D3738" s="164"/>
    </row>
    <row r="3739" spans="4:4" x14ac:dyDescent="0.2">
      <c r="D3739" s="164"/>
    </row>
    <row r="3740" spans="4:4" x14ac:dyDescent="0.2">
      <c r="D3740" s="164"/>
    </row>
    <row r="3741" spans="4:4" x14ac:dyDescent="0.2">
      <c r="D3741" s="164"/>
    </row>
    <row r="3742" spans="4:4" x14ac:dyDescent="0.2">
      <c r="D3742" s="164"/>
    </row>
    <row r="3743" spans="4:4" x14ac:dyDescent="0.2">
      <c r="D3743" s="164"/>
    </row>
    <row r="3744" spans="4:4" x14ac:dyDescent="0.2">
      <c r="D3744" s="164"/>
    </row>
    <row r="3745" spans="4:4" x14ac:dyDescent="0.2">
      <c r="D3745" s="164"/>
    </row>
    <row r="3746" spans="4:4" x14ac:dyDescent="0.2">
      <c r="D3746" s="164"/>
    </row>
    <row r="3747" spans="4:4" x14ac:dyDescent="0.2">
      <c r="D3747" s="164"/>
    </row>
    <row r="3748" spans="4:4" x14ac:dyDescent="0.2">
      <c r="D3748" s="164"/>
    </row>
    <row r="3749" spans="4:4" x14ac:dyDescent="0.2">
      <c r="D3749" s="164"/>
    </row>
    <row r="3750" spans="4:4" x14ac:dyDescent="0.2">
      <c r="D3750" s="164"/>
    </row>
    <row r="3751" spans="4:4" x14ac:dyDescent="0.2">
      <c r="D3751" s="164"/>
    </row>
    <row r="3752" spans="4:4" x14ac:dyDescent="0.2">
      <c r="D3752" s="164"/>
    </row>
    <row r="3753" spans="4:4" x14ac:dyDescent="0.2">
      <c r="D3753" s="164"/>
    </row>
    <row r="3754" spans="4:4" x14ac:dyDescent="0.2">
      <c r="D3754" s="164"/>
    </row>
    <row r="3755" spans="4:4" x14ac:dyDescent="0.2">
      <c r="D3755" s="164"/>
    </row>
    <row r="3756" spans="4:4" x14ac:dyDescent="0.2">
      <c r="D3756" s="164"/>
    </row>
    <row r="3757" spans="4:4" x14ac:dyDescent="0.2">
      <c r="D3757" s="164"/>
    </row>
    <row r="3758" spans="4:4" x14ac:dyDescent="0.2">
      <c r="D3758" s="164"/>
    </row>
    <row r="3759" spans="4:4" x14ac:dyDescent="0.2">
      <c r="D3759" s="164"/>
    </row>
    <row r="3760" spans="4:4" x14ac:dyDescent="0.2">
      <c r="D3760" s="164"/>
    </row>
    <row r="3761" spans="4:4" x14ac:dyDescent="0.2">
      <c r="D3761" s="164"/>
    </row>
    <row r="3762" spans="4:4" x14ac:dyDescent="0.2">
      <c r="D3762" s="164"/>
    </row>
    <row r="3763" spans="4:4" x14ac:dyDescent="0.2">
      <c r="D3763" s="164"/>
    </row>
    <row r="3764" spans="4:4" x14ac:dyDescent="0.2">
      <c r="D3764" s="164"/>
    </row>
    <row r="3765" spans="4:4" x14ac:dyDescent="0.2">
      <c r="D3765" s="164"/>
    </row>
    <row r="3766" spans="4:4" x14ac:dyDescent="0.2">
      <c r="D3766" s="164"/>
    </row>
    <row r="3767" spans="4:4" x14ac:dyDescent="0.2">
      <c r="D3767" s="164"/>
    </row>
    <row r="3768" spans="4:4" x14ac:dyDescent="0.2">
      <c r="D3768" s="164"/>
    </row>
    <row r="3769" spans="4:4" x14ac:dyDescent="0.2">
      <c r="D3769" s="164"/>
    </row>
    <row r="3770" spans="4:4" x14ac:dyDescent="0.2">
      <c r="D3770" s="164"/>
    </row>
    <row r="3771" spans="4:4" x14ac:dyDescent="0.2">
      <c r="D3771" s="164"/>
    </row>
    <row r="3772" spans="4:4" x14ac:dyDescent="0.2">
      <c r="D3772" s="164"/>
    </row>
    <row r="3773" spans="4:4" x14ac:dyDescent="0.2">
      <c r="D3773" s="164"/>
    </row>
    <row r="3774" spans="4:4" x14ac:dyDescent="0.2">
      <c r="D3774" s="164"/>
    </row>
    <row r="3775" spans="4:4" x14ac:dyDescent="0.2">
      <c r="D3775" s="164"/>
    </row>
    <row r="3776" spans="4:4" x14ac:dyDescent="0.2">
      <c r="D3776" s="164"/>
    </row>
    <row r="3777" spans="4:4" x14ac:dyDescent="0.2">
      <c r="D3777" s="164"/>
    </row>
    <row r="3778" spans="4:4" x14ac:dyDescent="0.2">
      <c r="D3778" s="164"/>
    </row>
    <row r="3779" spans="4:4" x14ac:dyDescent="0.2">
      <c r="D3779" s="164"/>
    </row>
    <row r="3780" spans="4:4" x14ac:dyDescent="0.2">
      <c r="D3780" s="164"/>
    </row>
    <row r="3781" spans="4:4" x14ac:dyDescent="0.2">
      <c r="D3781" s="164"/>
    </row>
    <row r="3782" spans="4:4" x14ac:dyDescent="0.2">
      <c r="D3782" s="164"/>
    </row>
    <row r="3783" spans="4:4" x14ac:dyDescent="0.2">
      <c r="D3783" s="164"/>
    </row>
    <row r="3784" spans="4:4" x14ac:dyDescent="0.2">
      <c r="D3784" s="164"/>
    </row>
    <row r="3785" spans="4:4" x14ac:dyDescent="0.2">
      <c r="D3785" s="164"/>
    </row>
    <row r="3786" spans="4:4" x14ac:dyDescent="0.2">
      <c r="D3786" s="164"/>
    </row>
    <row r="3787" spans="4:4" x14ac:dyDescent="0.2">
      <c r="D3787" s="164"/>
    </row>
    <row r="3788" spans="4:4" x14ac:dyDescent="0.2">
      <c r="D3788" s="164"/>
    </row>
    <row r="3789" spans="4:4" x14ac:dyDescent="0.2">
      <c r="D3789" s="164"/>
    </row>
    <row r="3790" spans="4:4" x14ac:dyDescent="0.2">
      <c r="D3790" s="164"/>
    </row>
    <row r="3791" spans="4:4" x14ac:dyDescent="0.2">
      <c r="D3791" s="164"/>
    </row>
    <row r="3792" spans="4:4" x14ac:dyDescent="0.2">
      <c r="D3792" s="164"/>
    </row>
    <row r="3793" spans="4:4" x14ac:dyDescent="0.2">
      <c r="D3793" s="164"/>
    </row>
    <row r="3794" spans="4:4" x14ac:dyDescent="0.2">
      <c r="D3794" s="164"/>
    </row>
    <row r="3795" spans="4:4" x14ac:dyDescent="0.2">
      <c r="D3795" s="164"/>
    </row>
    <row r="3796" spans="4:4" x14ac:dyDescent="0.2">
      <c r="D3796" s="164"/>
    </row>
    <row r="3797" spans="4:4" x14ac:dyDescent="0.2">
      <c r="D3797" s="164"/>
    </row>
    <row r="3798" spans="4:4" x14ac:dyDescent="0.2">
      <c r="D3798" s="164"/>
    </row>
    <row r="3799" spans="4:4" x14ac:dyDescent="0.2">
      <c r="D3799" s="164"/>
    </row>
    <row r="3800" spans="4:4" x14ac:dyDescent="0.2">
      <c r="D3800" s="164"/>
    </row>
    <row r="3801" spans="4:4" x14ac:dyDescent="0.2">
      <c r="D3801" s="164"/>
    </row>
    <row r="3802" spans="4:4" x14ac:dyDescent="0.2">
      <c r="D3802" s="164"/>
    </row>
    <row r="3803" spans="4:4" x14ac:dyDescent="0.2">
      <c r="D3803" s="164"/>
    </row>
    <row r="3804" spans="4:4" x14ac:dyDescent="0.2">
      <c r="D3804" s="164"/>
    </row>
    <row r="3805" spans="4:4" x14ac:dyDescent="0.2">
      <c r="D3805" s="164"/>
    </row>
    <row r="3806" spans="4:4" x14ac:dyDescent="0.2">
      <c r="D3806" s="164"/>
    </row>
    <row r="3807" spans="4:4" x14ac:dyDescent="0.2">
      <c r="D3807" s="164"/>
    </row>
    <row r="3808" spans="4:4" x14ac:dyDescent="0.2">
      <c r="D3808" s="164"/>
    </row>
    <row r="3809" spans="4:4" x14ac:dyDescent="0.2">
      <c r="D3809" s="164"/>
    </row>
    <row r="3810" spans="4:4" x14ac:dyDescent="0.2">
      <c r="D3810" s="164"/>
    </row>
    <row r="3811" spans="4:4" x14ac:dyDescent="0.2">
      <c r="D3811" s="164"/>
    </row>
    <row r="3812" spans="4:4" x14ac:dyDescent="0.2">
      <c r="D3812" s="164"/>
    </row>
    <row r="3813" spans="4:4" x14ac:dyDescent="0.2">
      <c r="D3813" s="164"/>
    </row>
    <row r="3814" spans="4:4" x14ac:dyDescent="0.2">
      <c r="D3814" s="164"/>
    </row>
    <row r="3815" spans="4:4" x14ac:dyDescent="0.2">
      <c r="D3815" s="164"/>
    </row>
    <row r="3816" spans="4:4" x14ac:dyDescent="0.2">
      <c r="D3816" s="164"/>
    </row>
    <row r="3817" spans="4:4" x14ac:dyDescent="0.2">
      <c r="D3817" s="164"/>
    </row>
    <row r="3818" spans="4:4" x14ac:dyDescent="0.2">
      <c r="D3818" s="164"/>
    </row>
    <row r="3819" spans="4:4" x14ac:dyDescent="0.2">
      <c r="D3819" s="164"/>
    </row>
    <row r="3820" spans="4:4" x14ac:dyDescent="0.2">
      <c r="D3820" s="164"/>
    </row>
    <row r="3821" spans="4:4" x14ac:dyDescent="0.2">
      <c r="D3821" s="164"/>
    </row>
    <row r="3822" spans="4:4" x14ac:dyDescent="0.2">
      <c r="D3822" s="164"/>
    </row>
    <row r="3823" spans="4:4" x14ac:dyDescent="0.2">
      <c r="D3823" s="164"/>
    </row>
    <row r="3824" spans="4:4" x14ac:dyDescent="0.2">
      <c r="D3824" s="164"/>
    </row>
    <row r="3825" spans="4:4" x14ac:dyDescent="0.2">
      <c r="D3825" s="164"/>
    </row>
    <row r="3826" spans="4:4" x14ac:dyDescent="0.2">
      <c r="D3826" s="164"/>
    </row>
    <row r="3827" spans="4:4" x14ac:dyDescent="0.2">
      <c r="D3827" s="164"/>
    </row>
    <row r="3828" spans="4:4" x14ac:dyDescent="0.2">
      <c r="D3828" s="164"/>
    </row>
    <row r="3829" spans="4:4" x14ac:dyDescent="0.2">
      <c r="D3829" s="164"/>
    </row>
    <row r="3830" spans="4:4" x14ac:dyDescent="0.2">
      <c r="D3830" s="164"/>
    </row>
    <row r="3831" spans="4:4" x14ac:dyDescent="0.2">
      <c r="D3831" s="164"/>
    </row>
    <row r="3832" spans="4:4" x14ac:dyDescent="0.2">
      <c r="D3832" s="164"/>
    </row>
    <row r="3833" spans="4:4" x14ac:dyDescent="0.2">
      <c r="D3833" s="164"/>
    </row>
    <row r="3834" spans="4:4" x14ac:dyDescent="0.2">
      <c r="D3834" s="164"/>
    </row>
    <row r="3835" spans="4:4" x14ac:dyDescent="0.2">
      <c r="D3835" s="164"/>
    </row>
    <row r="3836" spans="4:4" x14ac:dyDescent="0.2">
      <c r="D3836" s="164"/>
    </row>
    <row r="3837" spans="4:4" x14ac:dyDescent="0.2">
      <c r="D3837" s="164"/>
    </row>
    <row r="3838" spans="4:4" x14ac:dyDescent="0.2">
      <c r="D3838" s="164"/>
    </row>
    <row r="3839" spans="4:4" x14ac:dyDescent="0.2">
      <c r="D3839" s="164"/>
    </row>
    <row r="3840" spans="4:4" x14ac:dyDescent="0.2">
      <c r="D3840" s="164"/>
    </row>
    <row r="3841" spans="4:4" x14ac:dyDescent="0.2">
      <c r="D3841" s="164"/>
    </row>
    <row r="3842" spans="4:4" x14ac:dyDescent="0.2">
      <c r="D3842" s="164"/>
    </row>
    <row r="3843" spans="4:4" x14ac:dyDescent="0.2">
      <c r="D3843" s="164"/>
    </row>
    <row r="3844" spans="4:4" x14ac:dyDescent="0.2">
      <c r="D3844" s="164"/>
    </row>
    <row r="3845" spans="4:4" x14ac:dyDescent="0.2">
      <c r="D3845" s="164"/>
    </row>
    <row r="3846" spans="4:4" x14ac:dyDescent="0.2">
      <c r="D3846" s="164"/>
    </row>
    <row r="3847" spans="4:4" x14ac:dyDescent="0.2">
      <c r="D3847" s="164"/>
    </row>
    <row r="3848" spans="4:4" x14ac:dyDescent="0.2">
      <c r="D3848" s="164"/>
    </row>
    <row r="3849" spans="4:4" x14ac:dyDescent="0.2">
      <c r="D3849" s="164"/>
    </row>
    <row r="3850" spans="4:4" x14ac:dyDescent="0.2">
      <c r="D3850" s="164"/>
    </row>
    <row r="3851" spans="4:4" x14ac:dyDescent="0.2">
      <c r="D3851" s="164"/>
    </row>
    <row r="3852" spans="4:4" x14ac:dyDescent="0.2">
      <c r="D3852" s="164"/>
    </row>
    <row r="3853" spans="4:4" x14ac:dyDescent="0.2">
      <c r="D3853" s="164"/>
    </row>
    <row r="3854" spans="4:4" x14ac:dyDescent="0.2">
      <c r="D3854" s="164"/>
    </row>
    <row r="3855" spans="4:4" x14ac:dyDescent="0.2">
      <c r="D3855" s="164"/>
    </row>
    <row r="3856" spans="4:4" x14ac:dyDescent="0.2">
      <c r="D3856" s="164"/>
    </row>
    <row r="3857" spans="4:4" x14ac:dyDescent="0.2">
      <c r="D3857" s="164"/>
    </row>
    <row r="3858" spans="4:4" x14ac:dyDescent="0.2">
      <c r="D3858" s="164"/>
    </row>
    <row r="3859" spans="4:4" x14ac:dyDescent="0.2">
      <c r="D3859" s="164"/>
    </row>
    <row r="3860" spans="4:4" x14ac:dyDescent="0.2">
      <c r="D3860" s="164"/>
    </row>
    <row r="3861" spans="4:4" x14ac:dyDescent="0.2">
      <c r="D3861" s="164"/>
    </row>
    <row r="3862" spans="4:4" x14ac:dyDescent="0.2">
      <c r="D3862" s="164"/>
    </row>
    <row r="3863" spans="4:4" x14ac:dyDescent="0.2">
      <c r="D3863" s="164"/>
    </row>
    <row r="3864" spans="4:4" x14ac:dyDescent="0.2">
      <c r="D3864" s="164"/>
    </row>
    <row r="3865" spans="4:4" x14ac:dyDescent="0.2">
      <c r="D3865" s="164"/>
    </row>
    <row r="3866" spans="4:4" x14ac:dyDescent="0.2">
      <c r="D3866" s="164"/>
    </row>
    <row r="3867" spans="4:4" x14ac:dyDescent="0.2">
      <c r="D3867" s="164"/>
    </row>
    <row r="3868" spans="4:4" x14ac:dyDescent="0.2">
      <c r="D3868" s="164"/>
    </row>
    <row r="3869" spans="4:4" x14ac:dyDescent="0.2">
      <c r="D3869" s="164"/>
    </row>
    <row r="3870" spans="4:4" x14ac:dyDescent="0.2">
      <c r="D3870" s="164"/>
    </row>
    <row r="3871" spans="4:4" x14ac:dyDescent="0.2">
      <c r="D3871" s="164"/>
    </row>
    <row r="3872" spans="4:4" x14ac:dyDescent="0.2">
      <c r="D3872" s="164"/>
    </row>
    <row r="3873" spans="4:4" x14ac:dyDescent="0.2">
      <c r="D3873" s="164"/>
    </row>
    <row r="3874" spans="4:4" x14ac:dyDescent="0.2">
      <c r="D3874" s="164"/>
    </row>
    <row r="3875" spans="4:4" x14ac:dyDescent="0.2">
      <c r="D3875" s="164"/>
    </row>
    <row r="3876" spans="4:4" x14ac:dyDescent="0.2">
      <c r="D3876" s="164"/>
    </row>
    <row r="3877" spans="4:4" x14ac:dyDescent="0.2">
      <c r="D3877" s="164"/>
    </row>
    <row r="3878" spans="4:4" x14ac:dyDescent="0.2">
      <c r="D3878" s="164"/>
    </row>
    <row r="3879" spans="4:4" x14ac:dyDescent="0.2">
      <c r="D3879" s="164"/>
    </row>
    <row r="3880" spans="4:4" x14ac:dyDescent="0.2">
      <c r="D3880" s="164"/>
    </row>
    <row r="3881" spans="4:4" x14ac:dyDescent="0.2">
      <c r="D3881" s="164"/>
    </row>
    <row r="3882" spans="4:4" x14ac:dyDescent="0.2">
      <c r="D3882" s="164"/>
    </row>
    <row r="3883" spans="4:4" x14ac:dyDescent="0.2">
      <c r="D3883" s="164"/>
    </row>
    <row r="3884" spans="4:4" x14ac:dyDescent="0.2">
      <c r="D3884" s="164"/>
    </row>
    <row r="3885" spans="4:4" x14ac:dyDescent="0.2">
      <c r="D3885" s="164"/>
    </row>
    <row r="3886" spans="4:4" x14ac:dyDescent="0.2">
      <c r="D3886" s="164"/>
    </row>
    <row r="3887" spans="4:4" x14ac:dyDescent="0.2">
      <c r="D3887" s="164"/>
    </row>
    <row r="3888" spans="4:4" x14ac:dyDescent="0.2">
      <c r="D3888" s="164"/>
    </row>
    <row r="3889" spans="4:4" x14ac:dyDescent="0.2">
      <c r="D3889" s="164"/>
    </row>
    <row r="3890" spans="4:4" x14ac:dyDescent="0.2">
      <c r="D3890" s="164"/>
    </row>
    <row r="3891" spans="4:4" x14ac:dyDescent="0.2">
      <c r="D3891" s="164"/>
    </row>
    <row r="3892" spans="4:4" x14ac:dyDescent="0.2">
      <c r="D3892" s="164"/>
    </row>
    <row r="3893" spans="4:4" x14ac:dyDescent="0.2">
      <c r="D3893" s="164"/>
    </row>
    <row r="3894" spans="4:4" x14ac:dyDescent="0.2">
      <c r="D3894" s="164"/>
    </row>
    <row r="3895" spans="4:4" x14ac:dyDescent="0.2">
      <c r="D3895" s="164"/>
    </row>
    <row r="3896" spans="4:4" x14ac:dyDescent="0.2">
      <c r="D3896" s="164"/>
    </row>
    <row r="3897" spans="4:4" x14ac:dyDescent="0.2">
      <c r="D3897" s="164"/>
    </row>
    <row r="3898" spans="4:4" x14ac:dyDescent="0.2">
      <c r="D3898" s="164"/>
    </row>
    <row r="3899" spans="4:4" x14ac:dyDescent="0.2">
      <c r="D3899" s="164"/>
    </row>
    <row r="3900" spans="4:4" x14ac:dyDescent="0.2">
      <c r="D3900" s="164"/>
    </row>
    <row r="3901" spans="4:4" x14ac:dyDescent="0.2">
      <c r="D3901" s="164"/>
    </row>
    <row r="3902" spans="4:4" x14ac:dyDescent="0.2">
      <c r="D3902" s="164"/>
    </row>
    <row r="3903" spans="4:4" x14ac:dyDescent="0.2">
      <c r="D3903" s="164"/>
    </row>
    <row r="3904" spans="4:4" x14ac:dyDescent="0.2">
      <c r="D3904" s="164"/>
    </row>
    <row r="3905" spans="4:4" x14ac:dyDescent="0.2">
      <c r="D3905" s="164"/>
    </row>
    <row r="3906" spans="4:4" x14ac:dyDescent="0.2">
      <c r="D3906" s="164"/>
    </row>
    <row r="3907" spans="4:4" x14ac:dyDescent="0.2">
      <c r="D3907" s="164"/>
    </row>
    <row r="3908" spans="4:4" x14ac:dyDescent="0.2">
      <c r="D3908" s="164"/>
    </row>
    <row r="3909" spans="4:4" x14ac:dyDescent="0.2">
      <c r="D3909" s="164"/>
    </row>
    <row r="3910" spans="4:4" x14ac:dyDescent="0.2">
      <c r="D3910" s="164"/>
    </row>
    <row r="3911" spans="4:4" x14ac:dyDescent="0.2">
      <c r="D3911" s="164"/>
    </row>
    <row r="3912" spans="4:4" x14ac:dyDescent="0.2">
      <c r="D3912" s="164"/>
    </row>
    <row r="3913" spans="4:4" x14ac:dyDescent="0.2">
      <c r="D3913" s="164"/>
    </row>
    <row r="3914" spans="4:4" x14ac:dyDescent="0.2">
      <c r="D3914" s="164"/>
    </row>
    <row r="3915" spans="4:4" x14ac:dyDescent="0.2">
      <c r="D3915" s="164"/>
    </row>
    <row r="3916" spans="4:4" x14ac:dyDescent="0.2">
      <c r="D3916" s="164"/>
    </row>
    <row r="3917" spans="4:4" x14ac:dyDescent="0.2">
      <c r="D3917" s="164"/>
    </row>
    <row r="3918" spans="4:4" x14ac:dyDescent="0.2">
      <c r="D3918" s="164"/>
    </row>
    <row r="3919" spans="4:4" x14ac:dyDescent="0.2">
      <c r="D3919" s="164"/>
    </row>
    <row r="3920" spans="4:4" x14ac:dyDescent="0.2">
      <c r="D3920" s="164"/>
    </row>
    <row r="3921" spans="4:4" x14ac:dyDescent="0.2">
      <c r="D3921" s="164"/>
    </row>
    <row r="3922" spans="4:4" x14ac:dyDescent="0.2">
      <c r="D3922" s="164"/>
    </row>
    <row r="3923" spans="4:4" x14ac:dyDescent="0.2">
      <c r="D3923" s="164"/>
    </row>
    <row r="3924" spans="4:4" x14ac:dyDescent="0.2">
      <c r="D3924" s="164"/>
    </row>
    <row r="3925" spans="4:4" x14ac:dyDescent="0.2">
      <c r="D3925" s="164"/>
    </row>
    <row r="3926" spans="4:4" x14ac:dyDescent="0.2">
      <c r="D3926" s="164"/>
    </row>
    <row r="3927" spans="4:4" x14ac:dyDescent="0.2">
      <c r="D3927" s="164"/>
    </row>
    <row r="3928" spans="4:4" x14ac:dyDescent="0.2">
      <c r="D3928" s="164"/>
    </row>
    <row r="3929" spans="4:4" x14ac:dyDescent="0.2">
      <c r="D3929" s="164"/>
    </row>
    <row r="3930" spans="4:4" x14ac:dyDescent="0.2">
      <c r="D3930" s="164"/>
    </row>
    <row r="3931" spans="4:4" x14ac:dyDescent="0.2">
      <c r="D3931" s="164"/>
    </row>
    <row r="3932" spans="4:4" x14ac:dyDescent="0.2">
      <c r="D3932" s="164"/>
    </row>
    <row r="3933" spans="4:4" x14ac:dyDescent="0.2">
      <c r="D3933" s="164"/>
    </row>
    <row r="3934" spans="4:4" x14ac:dyDescent="0.2">
      <c r="D3934" s="164"/>
    </row>
    <row r="3935" spans="4:4" x14ac:dyDescent="0.2">
      <c r="D3935" s="164"/>
    </row>
    <row r="3936" spans="4:4" x14ac:dyDescent="0.2">
      <c r="D3936" s="164"/>
    </row>
    <row r="3937" spans="4:4" x14ac:dyDescent="0.2">
      <c r="D3937" s="164"/>
    </row>
    <row r="3938" spans="4:4" x14ac:dyDescent="0.2">
      <c r="D3938" s="164"/>
    </row>
    <row r="3939" spans="4:4" x14ac:dyDescent="0.2">
      <c r="D3939" s="164"/>
    </row>
    <row r="3940" spans="4:4" x14ac:dyDescent="0.2">
      <c r="D3940" s="164"/>
    </row>
    <row r="3941" spans="4:4" x14ac:dyDescent="0.2">
      <c r="D3941" s="164"/>
    </row>
    <row r="3942" spans="4:4" x14ac:dyDescent="0.2">
      <c r="D3942" s="164"/>
    </row>
    <row r="3943" spans="4:4" x14ac:dyDescent="0.2">
      <c r="D3943" s="164"/>
    </row>
    <row r="3944" spans="4:4" x14ac:dyDescent="0.2">
      <c r="D3944" s="164"/>
    </row>
    <row r="3945" spans="4:4" x14ac:dyDescent="0.2">
      <c r="D3945" s="164"/>
    </row>
    <row r="3946" spans="4:4" x14ac:dyDescent="0.2">
      <c r="D3946" s="164"/>
    </row>
    <row r="3947" spans="4:4" x14ac:dyDescent="0.2">
      <c r="D3947" s="164"/>
    </row>
    <row r="3948" spans="4:4" x14ac:dyDescent="0.2">
      <c r="D3948" s="164"/>
    </row>
    <row r="3949" spans="4:4" x14ac:dyDescent="0.2">
      <c r="D3949" s="164"/>
    </row>
    <row r="3950" spans="4:4" x14ac:dyDescent="0.2">
      <c r="D3950" s="164"/>
    </row>
    <row r="3951" spans="4:4" x14ac:dyDescent="0.2">
      <c r="D3951" s="164"/>
    </row>
    <row r="3952" spans="4:4" x14ac:dyDescent="0.2">
      <c r="D3952" s="164"/>
    </row>
    <row r="3953" spans="4:4" x14ac:dyDescent="0.2">
      <c r="D3953" s="164"/>
    </row>
    <row r="3954" spans="4:4" x14ac:dyDescent="0.2">
      <c r="D3954" s="164"/>
    </row>
    <row r="3955" spans="4:4" x14ac:dyDescent="0.2">
      <c r="D3955" s="164"/>
    </row>
    <row r="3956" spans="4:4" x14ac:dyDescent="0.2">
      <c r="D3956" s="164"/>
    </row>
    <row r="3957" spans="4:4" x14ac:dyDescent="0.2">
      <c r="D3957" s="164"/>
    </row>
    <row r="3958" spans="4:4" x14ac:dyDescent="0.2">
      <c r="D3958" s="164"/>
    </row>
    <row r="3959" spans="4:4" x14ac:dyDescent="0.2">
      <c r="D3959" s="164"/>
    </row>
    <row r="3960" spans="4:4" x14ac:dyDescent="0.2">
      <c r="D3960" s="164"/>
    </row>
    <row r="3961" spans="4:4" x14ac:dyDescent="0.2">
      <c r="D3961" s="164"/>
    </row>
    <row r="3962" spans="4:4" x14ac:dyDescent="0.2">
      <c r="D3962" s="164"/>
    </row>
    <row r="3963" spans="4:4" x14ac:dyDescent="0.2">
      <c r="D3963" s="164"/>
    </row>
    <row r="3964" spans="4:4" x14ac:dyDescent="0.2">
      <c r="D3964" s="164"/>
    </row>
    <row r="3965" spans="4:4" x14ac:dyDescent="0.2">
      <c r="D3965" s="164"/>
    </row>
    <row r="3966" spans="4:4" x14ac:dyDescent="0.2">
      <c r="D3966" s="164"/>
    </row>
    <row r="3967" spans="4:4" x14ac:dyDescent="0.2">
      <c r="D3967" s="164"/>
    </row>
    <row r="3968" spans="4:4" x14ac:dyDescent="0.2">
      <c r="D3968" s="164"/>
    </row>
    <row r="3969" spans="4:4" x14ac:dyDescent="0.2">
      <c r="D3969" s="164"/>
    </row>
    <row r="3970" spans="4:4" x14ac:dyDescent="0.2">
      <c r="D3970" s="164"/>
    </row>
    <row r="3971" spans="4:4" x14ac:dyDescent="0.2">
      <c r="D3971" s="164"/>
    </row>
    <row r="3972" spans="4:4" x14ac:dyDescent="0.2">
      <c r="D3972" s="164"/>
    </row>
    <row r="3973" spans="4:4" x14ac:dyDescent="0.2">
      <c r="D3973" s="164"/>
    </row>
    <row r="3974" spans="4:4" x14ac:dyDescent="0.2">
      <c r="D3974" s="164"/>
    </row>
    <row r="3975" spans="4:4" x14ac:dyDescent="0.2">
      <c r="D3975" s="164"/>
    </row>
    <row r="3976" spans="4:4" x14ac:dyDescent="0.2">
      <c r="D3976" s="164"/>
    </row>
    <row r="3977" spans="4:4" x14ac:dyDescent="0.2">
      <c r="D3977" s="164"/>
    </row>
    <row r="3978" spans="4:4" x14ac:dyDescent="0.2">
      <c r="D3978" s="164"/>
    </row>
    <row r="3979" spans="4:4" x14ac:dyDescent="0.2">
      <c r="D3979" s="164"/>
    </row>
    <row r="3980" spans="4:4" x14ac:dyDescent="0.2">
      <c r="D3980" s="164"/>
    </row>
    <row r="3981" spans="4:4" x14ac:dyDescent="0.2">
      <c r="D3981" s="164"/>
    </row>
    <row r="3982" spans="4:4" x14ac:dyDescent="0.2">
      <c r="D3982" s="164"/>
    </row>
    <row r="3983" spans="4:4" x14ac:dyDescent="0.2">
      <c r="D3983" s="164"/>
    </row>
    <row r="3984" spans="4:4" x14ac:dyDescent="0.2">
      <c r="D3984" s="164"/>
    </row>
    <row r="3985" spans="4:4" x14ac:dyDescent="0.2">
      <c r="D3985" s="164"/>
    </row>
    <row r="3986" spans="4:4" x14ac:dyDescent="0.2">
      <c r="D3986" s="164"/>
    </row>
    <row r="3987" spans="4:4" x14ac:dyDescent="0.2">
      <c r="D3987" s="164"/>
    </row>
    <row r="3988" spans="4:4" x14ac:dyDescent="0.2">
      <c r="D3988" s="164"/>
    </row>
    <row r="3989" spans="4:4" x14ac:dyDescent="0.2">
      <c r="D3989" s="164"/>
    </row>
    <row r="3990" spans="4:4" x14ac:dyDescent="0.2">
      <c r="D3990" s="164"/>
    </row>
    <row r="3991" spans="4:4" x14ac:dyDescent="0.2">
      <c r="D3991" s="164"/>
    </row>
    <row r="3992" spans="4:4" x14ac:dyDescent="0.2">
      <c r="D3992" s="164"/>
    </row>
    <row r="3993" spans="4:4" x14ac:dyDescent="0.2">
      <c r="D3993" s="164"/>
    </row>
    <row r="3994" spans="4:4" x14ac:dyDescent="0.2">
      <c r="D3994" s="164"/>
    </row>
    <row r="3995" spans="4:4" x14ac:dyDescent="0.2">
      <c r="D3995" s="164"/>
    </row>
    <row r="3996" spans="4:4" x14ac:dyDescent="0.2">
      <c r="D3996" s="164"/>
    </row>
    <row r="3997" spans="4:4" x14ac:dyDescent="0.2">
      <c r="D3997" s="164"/>
    </row>
    <row r="3998" spans="4:4" x14ac:dyDescent="0.2">
      <c r="D3998" s="164"/>
    </row>
    <row r="3999" spans="4:4" x14ac:dyDescent="0.2">
      <c r="D3999" s="164"/>
    </row>
    <row r="4000" spans="4:4" x14ac:dyDescent="0.2">
      <c r="D4000" s="164"/>
    </row>
    <row r="4001" spans="4:4" x14ac:dyDescent="0.2">
      <c r="D4001" s="164"/>
    </row>
    <row r="4002" spans="4:4" x14ac:dyDescent="0.2">
      <c r="D4002" s="164"/>
    </row>
    <row r="4003" spans="4:4" x14ac:dyDescent="0.2">
      <c r="D4003" s="164"/>
    </row>
    <row r="4004" spans="4:4" x14ac:dyDescent="0.2">
      <c r="D4004" s="164"/>
    </row>
    <row r="4005" spans="4:4" x14ac:dyDescent="0.2">
      <c r="D4005" s="164"/>
    </row>
    <row r="4006" spans="4:4" x14ac:dyDescent="0.2">
      <c r="D4006" s="164"/>
    </row>
    <row r="4007" spans="4:4" x14ac:dyDescent="0.2">
      <c r="D4007" s="164"/>
    </row>
    <row r="4008" spans="4:4" x14ac:dyDescent="0.2">
      <c r="D4008" s="164"/>
    </row>
    <row r="4009" spans="4:4" x14ac:dyDescent="0.2">
      <c r="D4009" s="164"/>
    </row>
    <row r="4010" spans="4:4" x14ac:dyDescent="0.2">
      <c r="D4010" s="164"/>
    </row>
    <row r="4011" spans="4:4" x14ac:dyDescent="0.2">
      <c r="D4011" s="164"/>
    </row>
    <row r="4012" spans="4:4" x14ac:dyDescent="0.2">
      <c r="D4012" s="164"/>
    </row>
    <row r="4013" spans="4:4" x14ac:dyDescent="0.2">
      <c r="D4013" s="164"/>
    </row>
    <row r="4014" spans="4:4" x14ac:dyDescent="0.2">
      <c r="D4014" s="164"/>
    </row>
    <row r="4015" spans="4:4" x14ac:dyDescent="0.2">
      <c r="D4015" s="164"/>
    </row>
    <row r="4016" spans="4:4" x14ac:dyDescent="0.2">
      <c r="D4016" s="164"/>
    </row>
    <row r="4017" spans="4:4" x14ac:dyDescent="0.2">
      <c r="D4017" s="164"/>
    </row>
    <row r="4018" spans="4:4" x14ac:dyDescent="0.2">
      <c r="D4018" s="164"/>
    </row>
    <row r="4019" spans="4:4" x14ac:dyDescent="0.2">
      <c r="D4019" s="164"/>
    </row>
    <row r="4020" spans="4:4" x14ac:dyDescent="0.2">
      <c r="D4020" s="164"/>
    </row>
    <row r="4021" spans="4:4" x14ac:dyDescent="0.2">
      <c r="D4021" s="164"/>
    </row>
    <row r="4022" spans="4:4" x14ac:dyDescent="0.2">
      <c r="D4022" s="164"/>
    </row>
    <row r="4023" spans="4:4" x14ac:dyDescent="0.2">
      <c r="D4023" s="164"/>
    </row>
    <row r="4024" spans="4:4" x14ac:dyDescent="0.2">
      <c r="D4024" s="164"/>
    </row>
    <row r="4025" spans="4:4" x14ac:dyDescent="0.2">
      <c r="D4025" s="164"/>
    </row>
    <row r="4026" spans="4:4" x14ac:dyDescent="0.2">
      <c r="D4026" s="164"/>
    </row>
    <row r="4027" spans="4:4" x14ac:dyDescent="0.2">
      <c r="D4027" s="164"/>
    </row>
    <row r="4028" spans="4:4" x14ac:dyDescent="0.2">
      <c r="D4028" s="164"/>
    </row>
    <row r="4029" spans="4:4" x14ac:dyDescent="0.2">
      <c r="D4029" s="164"/>
    </row>
    <row r="4030" spans="4:4" x14ac:dyDescent="0.2">
      <c r="D4030" s="164"/>
    </row>
    <row r="4031" spans="4:4" x14ac:dyDescent="0.2">
      <c r="D4031" s="164"/>
    </row>
    <row r="4032" spans="4:4" x14ac:dyDescent="0.2">
      <c r="D4032" s="164"/>
    </row>
    <row r="4033" spans="4:4" x14ac:dyDescent="0.2">
      <c r="D4033" s="164"/>
    </row>
    <row r="4034" spans="4:4" x14ac:dyDescent="0.2">
      <c r="D4034" s="164"/>
    </row>
    <row r="4035" spans="4:4" x14ac:dyDescent="0.2">
      <c r="D4035" s="164"/>
    </row>
    <row r="4036" spans="4:4" x14ac:dyDescent="0.2">
      <c r="D4036" s="164"/>
    </row>
    <row r="4037" spans="4:4" x14ac:dyDescent="0.2">
      <c r="D4037" s="164"/>
    </row>
    <row r="4038" spans="4:4" x14ac:dyDescent="0.2">
      <c r="D4038" s="164"/>
    </row>
    <row r="4039" spans="4:4" x14ac:dyDescent="0.2">
      <c r="D4039" s="164"/>
    </row>
    <row r="4040" spans="4:4" x14ac:dyDescent="0.2">
      <c r="D4040" s="164"/>
    </row>
    <row r="4041" spans="4:4" x14ac:dyDescent="0.2">
      <c r="D4041" s="164"/>
    </row>
    <row r="4042" spans="4:4" x14ac:dyDescent="0.2">
      <c r="D4042" s="164"/>
    </row>
    <row r="4043" spans="4:4" x14ac:dyDescent="0.2">
      <c r="D4043" s="164"/>
    </row>
    <row r="4044" spans="4:4" x14ac:dyDescent="0.2">
      <c r="D4044" s="164"/>
    </row>
    <row r="4045" spans="4:4" x14ac:dyDescent="0.2">
      <c r="D4045" s="164"/>
    </row>
    <row r="4046" spans="4:4" x14ac:dyDescent="0.2">
      <c r="D4046" s="164"/>
    </row>
    <row r="4047" spans="4:4" x14ac:dyDescent="0.2">
      <c r="D4047" s="164"/>
    </row>
    <row r="4048" spans="4:4" x14ac:dyDescent="0.2">
      <c r="D4048" s="164"/>
    </row>
    <row r="4049" spans="4:4" x14ac:dyDescent="0.2">
      <c r="D4049" s="164"/>
    </row>
    <row r="4050" spans="4:4" x14ac:dyDescent="0.2">
      <c r="D4050" s="164"/>
    </row>
    <row r="4051" spans="4:4" x14ac:dyDescent="0.2">
      <c r="D4051" s="164"/>
    </row>
    <row r="4052" spans="4:4" x14ac:dyDescent="0.2">
      <c r="D4052" s="164"/>
    </row>
    <row r="4053" spans="4:4" x14ac:dyDescent="0.2">
      <c r="D4053" s="164"/>
    </row>
    <row r="4054" spans="4:4" x14ac:dyDescent="0.2">
      <c r="D4054" s="164"/>
    </row>
    <row r="4055" spans="4:4" x14ac:dyDescent="0.2">
      <c r="D4055" s="164"/>
    </row>
    <row r="4056" spans="4:4" x14ac:dyDescent="0.2">
      <c r="D4056" s="164"/>
    </row>
    <row r="4057" spans="4:4" x14ac:dyDescent="0.2">
      <c r="D4057" s="164"/>
    </row>
    <row r="4058" spans="4:4" x14ac:dyDescent="0.2">
      <c r="D4058" s="164"/>
    </row>
    <row r="4059" spans="4:4" x14ac:dyDescent="0.2">
      <c r="D4059" s="164"/>
    </row>
    <row r="4060" spans="4:4" x14ac:dyDescent="0.2">
      <c r="D4060" s="164"/>
    </row>
    <row r="4061" spans="4:4" x14ac:dyDescent="0.2">
      <c r="D4061" s="164"/>
    </row>
    <row r="4062" spans="4:4" x14ac:dyDescent="0.2">
      <c r="D4062" s="164"/>
    </row>
    <row r="4063" spans="4:4" x14ac:dyDescent="0.2">
      <c r="D4063" s="164"/>
    </row>
    <row r="4064" spans="4:4" x14ac:dyDescent="0.2">
      <c r="D4064" s="164"/>
    </row>
    <row r="4065" spans="4:4" x14ac:dyDescent="0.2">
      <c r="D4065" s="164"/>
    </row>
    <row r="4066" spans="4:4" x14ac:dyDescent="0.2">
      <c r="D4066" s="164"/>
    </row>
    <row r="4067" spans="4:4" x14ac:dyDescent="0.2">
      <c r="D4067" s="164"/>
    </row>
    <row r="4068" spans="4:4" x14ac:dyDescent="0.2">
      <c r="D4068" s="164"/>
    </row>
    <row r="4069" spans="4:4" x14ac:dyDescent="0.2">
      <c r="D4069" s="164"/>
    </row>
    <row r="4070" spans="4:4" x14ac:dyDescent="0.2">
      <c r="D4070" s="164"/>
    </row>
    <row r="4071" spans="4:4" x14ac:dyDescent="0.2">
      <c r="D4071" s="164"/>
    </row>
    <row r="4072" spans="4:4" x14ac:dyDescent="0.2">
      <c r="D4072" s="164"/>
    </row>
    <row r="4073" spans="4:4" x14ac:dyDescent="0.2">
      <c r="D4073" s="164"/>
    </row>
    <row r="4074" spans="4:4" x14ac:dyDescent="0.2">
      <c r="D4074" s="164"/>
    </row>
    <row r="4075" spans="4:4" x14ac:dyDescent="0.2">
      <c r="D4075" s="164"/>
    </row>
    <row r="4076" spans="4:4" x14ac:dyDescent="0.2">
      <c r="D4076" s="164"/>
    </row>
    <row r="4077" spans="4:4" x14ac:dyDescent="0.2">
      <c r="D4077" s="164"/>
    </row>
    <row r="4078" spans="4:4" x14ac:dyDescent="0.2">
      <c r="D4078" s="164"/>
    </row>
    <row r="4079" spans="4:4" x14ac:dyDescent="0.2">
      <c r="D4079" s="164"/>
    </row>
    <row r="4080" spans="4:4" x14ac:dyDescent="0.2">
      <c r="D4080" s="164"/>
    </row>
    <row r="4081" spans="4:4" x14ac:dyDescent="0.2">
      <c r="D4081" s="164"/>
    </row>
    <row r="4082" spans="4:4" x14ac:dyDescent="0.2">
      <c r="D4082" s="164"/>
    </row>
    <row r="4083" spans="4:4" x14ac:dyDescent="0.2">
      <c r="D4083" s="164"/>
    </row>
    <row r="4084" spans="4:4" x14ac:dyDescent="0.2">
      <c r="D4084" s="164"/>
    </row>
    <row r="4085" spans="4:4" x14ac:dyDescent="0.2">
      <c r="D4085" s="164"/>
    </row>
    <row r="4086" spans="4:4" x14ac:dyDescent="0.2">
      <c r="D4086" s="164"/>
    </row>
    <row r="4087" spans="4:4" x14ac:dyDescent="0.2">
      <c r="D4087" s="164"/>
    </row>
    <row r="4088" spans="4:4" x14ac:dyDescent="0.2">
      <c r="D4088" s="164"/>
    </row>
    <row r="4089" spans="4:4" x14ac:dyDescent="0.2">
      <c r="D4089" s="164"/>
    </row>
    <row r="4090" spans="4:4" x14ac:dyDescent="0.2">
      <c r="D4090" s="164"/>
    </row>
    <row r="4091" spans="4:4" x14ac:dyDescent="0.2">
      <c r="D4091" s="164"/>
    </row>
    <row r="4092" spans="4:4" x14ac:dyDescent="0.2">
      <c r="D4092" s="164"/>
    </row>
    <row r="4093" spans="4:4" x14ac:dyDescent="0.2">
      <c r="D4093" s="164"/>
    </row>
    <row r="4094" spans="4:4" x14ac:dyDescent="0.2">
      <c r="D4094" s="164"/>
    </row>
    <row r="4095" spans="4:4" x14ac:dyDescent="0.2">
      <c r="D4095" s="164"/>
    </row>
    <row r="4096" spans="4:4" x14ac:dyDescent="0.2">
      <c r="D4096" s="164"/>
    </row>
    <row r="4097" spans="4:4" x14ac:dyDescent="0.2">
      <c r="D4097" s="164"/>
    </row>
    <row r="4098" spans="4:4" x14ac:dyDescent="0.2">
      <c r="D4098" s="164"/>
    </row>
    <row r="4099" spans="4:4" x14ac:dyDescent="0.2">
      <c r="D4099" s="164"/>
    </row>
    <row r="4100" spans="4:4" x14ac:dyDescent="0.2">
      <c r="D4100" s="164"/>
    </row>
    <row r="4101" spans="4:4" x14ac:dyDescent="0.2">
      <c r="D4101" s="164"/>
    </row>
    <row r="4102" spans="4:4" x14ac:dyDescent="0.2">
      <c r="D4102" s="164"/>
    </row>
    <row r="4103" spans="4:4" x14ac:dyDescent="0.2">
      <c r="D4103" s="164"/>
    </row>
    <row r="4104" spans="4:4" x14ac:dyDescent="0.2">
      <c r="D4104" s="164"/>
    </row>
    <row r="4105" spans="4:4" x14ac:dyDescent="0.2">
      <c r="D4105" s="164"/>
    </row>
    <row r="4106" spans="4:4" x14ac:dyDescent="0.2">
      <c r="D4106" s="164"/>
    </row>
    <row r="4107" spans="4:4" x14ac:dyDescent="0.2">
      <c r="D4107" s="164"/>
    </row>
    <row r="4108" spans="4:4" x14ac:dyDescent="0.2">
      <c r="D4108" s="164"/>
    </row>
    <row r="4109" spans="4:4" x14ac:dyDescent="0.2">
      <c r="D4109" s="164"/>
    </row>
    <row r="4110" spans="4:4" x14ac:dyDescent="0.2">
      <c r="D4110" s="164"/>
    </row>
    <row r="4111" spans="4:4" x14ac:dyDescent="0.2">
      <c r="D4111" s="164"/>
    </row>
    <row r="4112" spans="4:4" x14ac:dyDescent="0.2">
      <c r="D4112" s="164"/>
    </row>
    <row r="4113" spans="4:4" x14ac:dyDescent="0.2">
      <c r="D4113" s="164"/>
    </row>
    <row r="4114" spans="4:4" x14ac:dyDescent="0.2">
      <c r="D4114" s="164"/>
    </row>
    <row r="4115" spans="4:4" x14ac:dyDescent="0.2">
      <c r="D4115" s="164"/>
    </row>
    <row r="4116" spans="4:4" x14ac:dyDescent="0.2">
      <c r="D4116" s="164"/>
    </row>
    <row r="4117" spans="4:4" x14ac:dyDescent="0.2">
      <c r="D4117" s="164"/>
    </row>
    <row r="4118" spans="4:4" x14ac:dyDescent="0.2">
      <c r="D4118" s="164"/>
    </row>
    <row r="4119" spans="4:4" x14ac:dyDescent="0.2">
      <c r="D4119" s="164"/>
    </row>
    <row r="4120" spans="4:4" x14ac:dyDescent="0.2">
      <c r="D4120" s="164"/>
    </row>
    <row r="4121" spans="4:4" x14ac:dyDescent="0.2">
      <c r="D4121" s="164"/>
    </row>
    <row r="4122" spans="4:4" x14ac:dyDescent="0.2">
      <c r="D4122" s="164"/>
    </row>
    <row r="4123" spans="4:4" x14ac:dyDescent="0.2">
      <c r="D4123" s="164"/>
    </row>
    <row r="4124" spans="4:4" x14ac:dyDescent="0.2">
      <c r="D4124" s="164"/>
    </row>
    <row r="4125" spans="4:4" x14ac:dyDescent="0.2">
      <c r="D4125" s="164"/>
    </row>
    <row r="4126" spans="4:4" x14ac:dyDescent="0.2">
      <c r="D4126" s="164"/>
    </row>
    <row r="4127" spans="4:4" x14ac:dyDescent="0.2">
      <c r="D4127" s="164"/>
    </row>
    <row r="4128" spans="4:4" x14ac:dyDescent="0.2">
      <c r="D4128" s="164"/>
    </row>
    <row r="4129" spans="4:4" x14ac:dyDescent="0.2">
      <c r="D4129" s="164"/>
    </row>
    <row r="4130" spans="4:4" x14ac:dyDescent="0.2">
      <c r="D4130" s="164"/>
    </row>
    <row r="4131" spans="4:4" x14ac:dyDescent="0.2">
      <c r="D4131" s="164"/>
    </row>
    <row r="4132" spans="4:4" x14ac:dyDescent="0.2">
      <c r="D4132" s="164"/>
    </row>
    <row r="4133" spans="4:4" x14ac:dyDescent="0.2">
      <c r="D4133" s="164"/>
    </row>
    <row r="4134" spans="4:4" x14ac:dyDescent="0.2">
      <c r="D4134" s="164"/>
    </row>
    <row r="4135" spans="4:4" x14ac:dyDescent="0.2">
      <c r="D4135" s="164"/>
    </row>
    <row r="4136" spans="4:4" x14ac:dyDescent="0.2">
      <c r="D4136" s="164"/>
    </row>
    <row r="4137" spans="4:4" x14ac:dyDescent="0.2">
      <c r="D4137" s="164"/>
    </row>
    <row r="4138" spans="4:4" x14ac:dyDescent="0.2">
      <c r="D4138" s="164"/>
    </row>
    <row r="4139" spans="4:4" x14ac:dyDescent="0.2">
      <c r="D4139" s="164"/>
    </row>
    <row r="4140" spans="4:4" x14ac:dyDescent="0.2">
      <c r="D4140" s="164"/>
    </row>
    <row r="4141" spans="4:4" x14ac:dyDescent="0.2">
      <c r="D4141" s="164"/>
    </row>
    <row r="4142" spans="4:4" x14ac:dyDescent="0.2">
      <c r="D4142" s="164"/>
    </row>
    <row r="4143" spans="4:4" x14ac:dyDescent="0.2">
      <c r="D4143" s="164"/>
    </row>
    <row r="4144" spans="4:4" x14ac:dyDescent="0.2">
      <c r="D4144" s="164"/>
    </row>
    <row r="4145" spans="4:4" x14ac:dyDescent="0.2">
      <c r="D4145" s="164"/>
    </row>
    <row r="4146" spans="4:4" x14ac:dyDescent="0.2">
      <c r="D4146" s="164"/>
    </row>
    <row r="4147" spans="4:4" x14ac:dyDescent="0.2">
      <c r="D4147" s="164"/>
    </row>
    <row r="4148" spans="4:4" x14ac:dyDescent="0.2">
      <c r="D4148" s="164"/>
    </row>
    <row r="4149" spans="4:4" x14ac:dyDescent="0.2">
      <c r="D4149" s="164"/>
    </row>
    <row r="4150" spans="4:4" x14ac:dyDescent="0.2">
      <c r="D4150" s="164"/>
    </row>
    <row r="4151" spans="4:4" x14ac:dyDescent="0.2">
      <c r="D4151" s="164"/>
    </row>
    <row r="4152" spans="4:4" x14ac:dyDescent="0.2">
      <c r="D4152" s="164"/>
    </row>
    <row r="4153" spans="4:4" x14ac:dyDescent="0.2">
      <c r="D4153" s="164"/>
    </row>
    <row r="4154" spans="4:4" x14ac:dyDescent="0.2">
      <c r="D4154" s="164"/>
    </row>
    <row r="4155" spans="4:4" x14ac:dyDescent="0.2">
      <c r="D4155" s="164"/>
    </row>
    <row r="4156" spans="4:4" x14ac:dyDescent="0.2">
      <c r="D4156" s="164"/>
    </row>
    <row r="4157" spans="4:4" x14ac:dyDescent="0.2">
      <c r="D4157" s="164"/>
    </row>
    <row r="4158" spans="4:4" x14ac:dyDescent="0.2">
      <c r="D4158" s="164"/>
    </row>
    <row r="4159" spans="4:4" x14ac:dyDescent="0.2">
      <c r="D4159" s="164"/>
    </row>
    <row r="4160" spans="4:4" x14ac:dyDescent="0.2">
      <c r="D4160" s="164"/>
    </row>
    <row r="4161" spans="4:4" x14ac:dyDescent="0.2">
      <c r="D4161" s="164"/>
    </row>
    <row r="4162" spans="4:4" x14ac:dyDescent="0.2">
      <c r="D4162" s="164"/>
    </row>
    <row r="4163" spans="4:4" x14ac:dyDescent="0.2">
      <c r="D4163" s="164"/>
    </row>
    <row r="4164" spans="4:4" x14ac:dyDescent="0.2">
      <c r="D4164" s="164"/>
    </row>
    <row r="4165" spans="4:4" x14ac:dyDescent="0.2">
      <c r="D4165" s="164"/>
    </row>
    <row r="4166" spans="4:4" x14ac:dyDescent="0.2">
      <c r="D4166" s="164"/>
    </row>
    <row r="4167" spans="4:4" x14ac:dyDescent="0.2">
      <c r="D4167" s="164"/>
    </row>
    <row r="4168" spans="4:4" x14ac:dyDescent="0.2">
      <c r="D4168" s="164"/>
    </row>
    <row r="4169" spans="4:4" x14ac:dyDescent="0.2">
      <c r="D4169" s="164"/>
    </row>
    <row r="4170" spans="4:4" x14ac:dyDescent="0.2">
      <c r="D4170" s="164"/>
    </row>
    <row r="4171" spans="4:4" x14ac:dyDescent="0.2">
      <c r="D4171" s="164"/>
    </row>
    <row r="4172" spans="4:4" x14ac:dyDescent="0.2">
      <c r="D4172" s="164"/>
    </row>
    <row r="4173" spans="4:4" x14ac:dyDescent="0.2">
      <c r="D4173" s="164"/>
    </row>
    <row r="4174" spans="4:4" x14ac:dyDescent="0.2">
      <c r="D4174" s="164"/>
    </row>
    <row r="4175" spans="4:4" x14ac:dyDescent="0.2">
      <c r="D4175" s="164"/>
    </row>
    <row r="4176" spans="4:4" x14ac:dyDescent="0.2">
      <c r="D4176" s="164"/>
    </row>
    <row r="4177" spans="4:4" x14ac:dyDescent="0.2">
      <c r="D4177" s="164"/>
    </row>
    <row r="4178" spans="4:4" x14ac:dyDescent="0.2">
      <c r="D4178" s="164"/>
    </row>
    <row r="4179" spans="4:4" x14ac:dyDescent="0.2">
      <c r="D4179" s="164"/>
    </row>
    <row r="4180" spans="4:4" x14ac:dyDescent="0.2">
      <c r="D4180" s="164"/>
    </row>
    <row r="4181" spans="4:4" x14ac:dyDescent="0.2">
      <c r="D4181" s="164"/>
    </row>
    <row r="4182" spans="4:4" x14ac:dyDescent="0.2">
      <c r="D4182" s="164"/>
    </row>
    <row r="4183" spans="4:4" x14ac:dyDescent="0.2">
      <c r="D4183" s="164"/>
    </row>
    <row r="4184" spans="4:4" x14ac:dyDescent="0.2">
      <c r="D4184" s="164"/>
    </row>
    <row r="4185" spans="4:4" x14ac:dyDescent="0.2">
      <c r="D4185" s="164"/>
    </row>
    <row r="4186" spans="4:4" x14ac:dyDescent="0.2">
      <c r="D4186" s="164"/>
    </row>
    <row r="4187" spans="4:4" x14ac:dyDescent="0.2">
      <c r="D4187" s="164"/>
    </row>
    <row r="4188" spans="4:4" x14ac:dyDescent="0.2">
      <c r="D4188" s="164"/>
    </row>
    <row r="4189" spans="4:4" x14ac:dyDescent="0.2">
      <c r="D4189" s="164"/>
    </row>
    <row r="4190" spans="4:4" x14ac:dyDescent="0.2">
      <c r="D4190" s="164"/>
    </row>
    <row r="4191" spans="4:4" x14ac:dyDescent="0.2">
      <c r="D4191" s="164"/>
    </row>
    <row r="4192" spans="4:4" x14ac:dyDescent="0.2">
      <c r="D4192" s="164"/>
    </row>
    <row r="4193" spans="4:4" x14ac:dyDescent="0.2">
      <c r="D4193" s="164"/>
    </row>
    <row r="4194" spans="4:4" x14ac:dyDescent="0.2">
      <c r="D4194" s="164"/>
    </row>
    <row r="4195" spans="4:4" x14ac:dyDescent="0.2">
      <c r="D4195" s="164"/>
    </row>
    <row r="4196" spans="4:4" x14ac:dyDescent="0.2">
      <c r="D4196" s="164"/>
    </row>
    <row r="4197" spans="4:4" x14ac:dyDescent="0.2">
      <c r="D4197" s="164"/>
    </row>
    <row r="4198" spans="4:4" x14ac:dyDescent="0.2">
      <c r="D4198" s="164"/>
    </row>
    <row r="4199" spans="4:4" x14ac:dyDescent="0.2">
      <c r="D4199" s="164"/>
    </row>
    <row r="4200" spans="4:4" x14ac:dyDescent="0.2">
      <c r="D4200" s="164"/>
    </row>
    <row r="4201" spans="4:4" x14ac:dyDescent="0.2">
      <c r="D4201" s="164"/>
    </row>
    <row r="4202" spans="4:4" x14ac:dyDescent="0.2">
      <c r="D4202" s="164"/>
    </row>
    <row r="4203" spans="4:4" x14ac:dyDescent="0.2">
      <c r="D4203" s="164"/>
    </row>
    <row r="4204" spans="4:4" x14ac:dyDescent="0.2">
      <c r="D4204" s="164"/>
    </row>
    <row r="4205" spans="4:4" x14ac:dyDescent="0.2">
      <c r="D4205" s="164"/>
    </row>
    <row r="4206" spans="4:4" x14ac:dyDescent="0.2">
      <c r="D4206" s="164"/>
    </row>
    <row r="4207" spans="4:4" x14ac:dyDescent="0.2">
      <c r="D4207" s="164"/>
    </row>
    <row r="4208" spans="4:4" x14ac:dyDescent="0.2">
      <c r="D4208" s="164"/>
    </row>
    <row r="4209" spans="4:4" x14ac:dyDescent="0.2">
      <c r="D4209" s="164"/>
    </row>
    <row r="4210" spans="4:4" x14ac:dyDescent="0.2">
      <c r="D4210" s="164"/>
    </row>
    <row r="4211" spans="4:4" x14ac:dyDescent="0.2">
      <c r="D4211" s="164"/>
    </row>
    <row r="4212" spans="4:4" x14ac:dyDescent="0.2">
      <c r="D4212" s="164"/>
    </row>
    <row r="4213" spans="4:4" x14ac:dyDescent="0.2">
      <c r="D4213" s="164"/>
    </row>
    <row r="4214" spans="4:4" x14ac:dyDescent="0.2">
      <c r="D4214" s="164"/>
    </row>
    <row r="4215" spans="4:4" x14ac:dyDescent="0.2">
      <c r="D4215" s="164"/>
    </row>
    <row r="4216" spans="4:4" x14ac:dyDescent="0.2">
      <c r="D4216" s="164"/>
    </row>
    <row r="4217" spans="4:4" x14ac:dyDescent="0.2">
      <c r="D4217" s="164"/>
    </row>
    <row r="4218" spans="4:4" x14ac:dyDescent="0.2">
      <c r="D4218" s="164"/>
    </row>
    <row r="4219" spans="4:4" x14ac:dyDescent="0.2">
      <c r="D4219" s="164"/>
    </row>
    <row r="4220" spans="4:4" x14ac:dyDescent="0.2">
      <c r="D4220" s="164"/>
    </row>
    <row r="4221" spans="4:4" x14ac:dyDescent="0.2">
      <c r="D4221" s="164"/>
    </row>
    <row r="4222" spans="4:4" x14ac:dyDescent="0.2">
      <c r="D4222" s="164"/>
    </row>
    <row r="4223" spans="4:4" x14ac:dyDescent="0.2">
      <c r="D4223" s="164"/>
    </row>
    <row r="4224" spans="4:4" x14ac:dyDescent="0.2">
      <c r="D4224" s="164"/>
    </row>
    <row r="4225" spans="4:4" x14ac:dyDescent="0.2">
      <c r="D4225" s="164"/>
    </row>
    <row r="4226" spans="4:4" x14ac:dyDescent="0.2">
      <c r="D4226" s="164"/>
    </row>
    <row r="4227" spans="4:4" x14ac:dyDescent="0.2">
      <c r="D4227" s="164"/>
    </row>
    <row r="4228" spans="4:4" x14ac:dyDescent="0.2">
      <c r="D4228" s="164"/>
    </row>
    <row r="4229" spans="4:4" x14ac:dyDescent="0.2">
      <c r="D4229" s="164"/>
    </row>
    <row r="4230" spans="4:4" x14ac:dyDescent="0.2">
      <c r="D4230" s="164"/>
    </row>
    <row r="4231" spans="4:4" x14ac:dyDescent="0.2">
      <c r="D4231" s="164"/>
    </row>
    <row r="4232" spans="4:4" x14ac:dyDescent="0.2">
      <c r="D4232" s="164"/>
    </row>
    <row r="4233" spans="4:4" x14ac:dyDescent="0.2">
      <c r="D4233" s="164"/>
    </row>
    <row r="4234" spans="4:4" x14ac:dyDescent="0.2">
      <c r="D4234" s="164"/>
    </row>
    <row r="4235" spans="4:4" x14ac:dyDescent="0.2">
      <c r="D4235" s="164"/>
    </row>
    <row r="4236" spans="4:4" x14ac:dyDescent="0.2">
      <c r="D4236" s="164"/>
    </row>
    <row r="4237" spans="4:4" x14ac:dyDescent="0.2">
      <c r="D4237" s="164"/>
    </row>
    <row r="4238" spans="4:4" x14ac:dyDescent="0.2">
      <c r="D4238" s="164"/>
    </row>
    <row r="4239" spans="4:4" x14ac:dyDescent="0.2">
      <c r="D4239" s="164"/>
    </row>
    <row r="4240" spans="4:4" x14ac:dyDescent="0.2">
      <c r="D4240" s="164"/>
    </row>
    <row r="4241" spans="4:4" x14ac:dyDescent="0.2">
      <c r="D4241" s="164"/>
    </row>
    <row r="4242" spans="4:4" x14ac:dyDescent="0.2">
      <c r="D4242" s="164"/>
    </row>
    <row r="4243" spans="4:4" x14ac:dyDescent="0.2">
      <c r="D4243" s="164"/>
    </row>
    <row r="4244" spans="4:4" x14ac:dyDescent="0.2">
      <c r="D4244" s="164"/>
    </row>
    <row r="4245" spans="4:4" x14ac:dyDescent="0.2">
      <c r="D4245" s="164"/>
    </row>
    <row r="4246" spans="4:4" x14ac:dyDescent="0.2">
      <c r="D4246" s="164"/>
    </row>
    <row r="4247" spans="4:4" x14ac:dyDescent="0.2">
      <c r="D4247" s="164"/>
    </row>
    <row r="4248" spans="4:4" x14ac:dyDescent="0.2">
      <c r="D4248" s="164"/>
    </row>
    <row r="4249" spans="4:4" x14ac:dyDescent="0.2">
      <c r="D4249" s="164"/>
    </row>
    <row r="4250" spans="4:4" x14ac:dyDescent="0.2">
      <c r="D4250" s="164"/>
    </row>
    <row r="4251" spans="4:4" x14ac:dyDescent="0.2">
      <c r="D4251" s="164"/>
    </row>
    <row r="4252" spans="4:4" x14ac:dyDescent="0.2">
      <c r="D4252" s="164"/>
    </row>
    <row r="4253" spans="4:4" x14ac:dyDescent="0.2">
      <c r="D4253" s="164"/>
    </row>
    <row r="4254" spans="4:4" x14ac:dyDescent="0.2">
      <c r="D4254" s="164"/>
    </row>
    <row r="4255" spans="4:4" x14ac:dyDescent="0.2">
      <c r="D4255" s="164"/>
    </row>
    <row r="4256" spans="4:4" x14ac:dyDescent="0.2">
      <c r="D4256" s="164"/>
    </row>
    <row r="4257" spans="4:4" x14ac:dyDescent="0.2">
      <c r="D4257" s="164"/>
    </row>
    <row r="4258" spans="4:4" x14ac:dyDescent="0.2">
      <c r="D4258" s="164"/>
    </row>
    <row r="4259" spans="4:4" x14ac:dyDescent="0.2">
      <c r="D4259" s="164"/>
    </row>
    <row r="4260" spans="4:4" x14ac:dyDescent="0.2">
      <c r="D4260" s="164"/>
    </row>
    <row r="4261" spans="4:4" x14ac:dyDescent="0.2">
      <c r="D4261" s="164"/>
    </row>
    <row r="4262" spans="4:4" x14ac:dyDescent="0.2">
      <c r="D4262" s="164"/>
    </row>
    <row r="4263" spans="4:4" x14ac:dyDescent="0.2">
      <c r="D4263" s="164"/>
    </row>
    <row r="4264" spans="4:4" x14ac:dyDescent="0.2">
      <c r="D4264" s="164"/>
    </row>
    <row r="4265" spans="4:4" x14ac:dyDescent="0.2">
      <c r="D4265" s="164"/>
    </row>
    <row r="4266" spans="4:4" x14ac:dyDescent="0.2">
      <c r="D4266" s="164"/>
    </row>
    <row r="4267" spans="4:4" x14ac:dyDescent="0.2">
      <c r="D4267" s="164"/>
    </row>
    <row r="4268" spans="4:4" x14ac:dyDescent="0.2">
      <c r="D4268" s="164"/>
    </row>
    <row r="4269" spans="4:4" x14ac:dyDescent="0.2">
      <c r="D4269" s="164"/>
    </row>
    <row r="4270" spans="4:4" x14ac:dyDescent="0.2">
      <c r="D4270" s="164"/>
    </row>
    <row r="4271" spans="4:4" x14ac:dyDescent="0.2">
      <c r="D4271" s="164"/>
    </row>
    <row r="4272" spans="4:4" x14ac:dyDescent="0.2">
      <c r="D4272" s="164"/>
    </row>
    <row r="4273" spans="4:4" x14ac:dyDescent="0.2">
      <c r="D4273" s="164"/>
    </row>
    <row r="4274" spans="4:4" x14ac:dyDescent="0.2">
      <c r="D4274" s="164"/>
    </row>
    <row r="4275" spans="4:4" x14ac:dyDescent="0.2">
      <c r="D4275" s="164"/>
    </row>
    <row r="4276" spans="4:4" x14ac:dyDescent="0.2">
      <c r="D4276" s="164"/>
    </row>
    <row r="4277" spans="4:4" x14ac:dyDescent="0.2">
      <c r="D4277" s="164"/>
    </row>
    <row r="4278" spans="4:4" x14ac:dyDescent="0.2">
      <c r="D4278" s="164"/>
    </row>
    <row r="4279" spans="4:4" x14ac:dyDescent="0.2">
      <c r="D4279" s="164"/>
    </row>
    <row r="4280" spans="4:4" x14ac:dyDescent="0.2">
      <c r="D4280" s="164"/>
    </row>
    <row r="4281" spans="4:4" x14ac:dyDescent="0.2">
      <c r="D4281" s="164"/>
    </row>
    <row r="4282" spans="4:4" x14ac:dyDescent="0.2">
      <c r="D4282" s="164"/>
    </row>
    <row r="4283" spans="4:4" x14ac:dyDescent="0.2">
      <c r="D4283" s="164"/>
    </row>
    <row r="4284" spans="4:4" x14ac:dyDescent="0.2">
      <c r="D4284" s="164"/>
    </row>
    <row r="4285" spans="4:4" x14ac:dyDescent="0.2">
      <c r="D4285" s="164"/>
    </row>
    <row r="4286" spans="4:4" x14ac:dyDescent="0.2">
      <c r="D4286" s="164"/>
    </row>
    <row r="4287" spans="4:4" x14ac:dyDescent="0.2">
      <c r="D4287" s="164"/>
    </row>
    <row r="4288" spans="4:4" x14ac:dyDescent="0.2">
      <c r="D4288" s="164"/>
    </row>
    <row r="4289" spans="4:4" x14ac:dyDescent="0.2">
      <c r="D4289" s="164"/>
    </row>
    <row r="4290" spans="4:4" x14ac:dyDescent="0.2">
      <c r="D4290" s="164"/>
    </row>
    <row r="4291" spans="4:4" x14ac:dyDescent="0.2">
      <c r="D4291" s="164"/>
    </row>
    <row r="4292" spans="4:4" x14ac:dyDescent="0.2">
      <c r="D4292" s="164"/>
    </row>
    <row r="4293" spans="4:4" x14ac:dyDescent="0.2">
      <c r="D4293" s="164"/>
    </row>
    <row r="4294" spans="4:4" x14ac:dyDescent="0.2">
      <c r="D4294" s="164"/>
    </row>
    <row r="4295" spans="4:4" x14ac:dyDescent="0.2">
      <c r="D4295" s="164"/>
    </row>
    <row r="4296" spans="4:4" x14ac:dyDescent="0.2">
      <c r="D4296" s="164"/>
    </row>
    <row r="4297" spans="4:4" x14ac:dyDescent="0.2">
      <c r="D4297" s="164"/>
    </row>
    <row r="4298" spans="4:4" x14ac:dyDescent="0.2">
      <c r="D4298" s="164"/>
    </row>
    <row r="4299" spans="4:4" x14ac:dyDescent="0.2">
      <c r="D4299" s="164"/>
    </row>
    <row r="4300" spans="4:4" x14ac:dyDescent="0.2">
      <c r="D4300" s="164"/>
    </row>
    <row r="4301" spans="4:4" x14ac:dyDescent="0.2">
      <c r="D4301" s="164"/>
    </row>
    <row r="4302" spans="4:4" x14ac:dyDescent="0.2">
      <c r="D4302" s="164"/>
    </row>
    <row r="4303" spans="4:4" x14ac:dyDescent="0.2">
      <c r="D4303" s="164"/>
    </row>
    <row r="4304" spans="4:4" x14ac:dyDescent="0.2">
      <c r="D4304" s="164"/>
    </row>
    <row r="4305" spans="4:4" x14ac:dyDescent="0.2">
      <c r="D4305" s="164"/>
    </row>
    <row r="4306" spans="4:4" x14ac:dyDescent="0.2">
      <c r="D4306" s="164"/>
    </row>
    <row r="4307" spans="4:4" x14ac:dyDescent="0.2">
      <c r="D4307" s="164"/>
    </row>
    <row r="4308" spans="4:4" x14ac:dyDescent="0.2">
      <c r="D4308" s="164"/>
    </row>
    <row r="4309" spans="4:4" x14ac:dyDescent="0.2">
      <c r="D4309" s="164"/>
    </row>
    <row r="4310" spans="4:4" x14ac:dyDescent="0.2">
      <c r="D4310" s="164"/>
    </row>
    <row r="4311" spans="4:4" x14ac:dyDescent="0.2">
      <c r="D4311" s="164"/>
    </row>
    <row r="4312" spans="4:4" x14ac:dyDescent="0.2">
      <c r="D4312" s="164"/>
    </row>
    <row r="4313" spans="4:4" x14ac:dyDescent="0.2">
      <c r="D4313" s="164"/>
    </row>
    <row r="4314" spans="4:4" x14ac:dyDescent="0.2">
      <c r="D4314" s="164"/>
    </row>
    <row r="4315" spans="4:4" x14ac:dyDescent="0.2">
      <c r="D4315" s="164"/>
    </row>
    <row r="4316" spans="4:4" x14ac:dyDescent="0.2">
      <c r="D4316" s="164"/>
    </row>
    <row r="4317" spans="4:4" x14ac:dyDescent="0.2">
      <c r="D4317" s="164"/>
    </row>
    <row r="4318" spans="4:4" x14ac:dyDescent="0.2">
      <c r="D4318" s="164"/>
    </row>
    <row r="4319" spans="4:4" x14ac:dyDescent="0.2">
      <c r="D4319" s="164"/>
    </row>
    <row r="4320" spans="4:4" x14ac:dyDescent="0.2">
      <c r="D4320" s="164"/>
    </row>
    <row r="4321" spans="4:4" x14ac:dyDescent="0.2">
      <c r="D4321" s="164"/>
    </row>
    <row r="4322" spans="4:4" x14ac:dyDescent="0.2">
      <c r="D4322" s="164"/>
    </row>
    <row r="4323" spans="4:4" x14ac:dyDescent="0.2">
      <c r="D4323" s="164"/>
    </row>
    <row r="4324" spans="4:4" x14ac:dyDescent="0.2">
      <c r="D4324" s="164"/>
    </row>
    <row r="4325" spans="4:4" x14ac:dyDescent="0.2">
      <c r="D4325" s="164"/>
    </row>
    <row r="4326" spans="4:4" x14ac:dyDescent="0.2">
      <c r="D4326" s="164"/>
    </row>
    <row r="4327" spans="4:4" x14ac:dyDescent="0.2">
      <c r="D4327" s="164"/>
    </row>
    <row r="4328" spans="4:4" x14ac:dyDescent="0.2">
      <c r="D4328" s="164"/>
    </row>
    <row r="4329" spans="4:4" x14ac:dyDescent="0.2">
      <c r="D4329" s="164"/>
    </row>
    <row r="4330" spans="4:4" x14ac:dyDescent="0.2">
      <c r="D4330" s="164"/>
    </row>
    <row r="4331" spans="4:4" x14ac:dyDescent="0.2">
      <c r="D4331" s="164"/>
    </row>
    <row r="4332" spans="4:4" x14ac:dyDescent="0.2">
      <c r="D4332" s="164"/>
    </row>
    <row r="4333" spans="4:4" x14ac:dyDescent="0.2">
      <c r="D4333" s="164"/>
    </row>
    <row r="4334" spans="4:4" x14ac:dyDescent="0.2">
      <c r="D4334" s="164"/>
    </row>
    <row r="4335" spans="4:4" x14ac:dyDescent="0.2">
      <c r="D4335" s="164"/>
    </row>
    <row r="4336" spans="4:4" x14ac:dyDescent="0.2">
      <c r="D4336" s="164"/>
    </row>
    <row r="4337" spans="4:4" x14ac:dyDescent="0.2">
      <c r="D4337" s="164"/>
    </row>
    <row r="4338" spans="4:4" x14ac:dyDescent="0.2">
      <c r="D4338" s="164"/>
    </row>
    <row r="4339" spans="4:4" x14ac:dyDescent="0.2">
      <c r="D4339" s="164"/>
    </row>
    <row r="4340" spans="4:4" x14ac:dyDescent="0.2">
      <c r="D4340" s="164"/>
    </row>
    <row r="4341" spans="4:4" x14ac:dyDescent="0.2">
      <c r="D4341" s="164"/>
    </row>
    <row r="4342" spans="4:4" x14ac:dyDescent="0.2">
      <c r="D4342" s="164"/>
    </row>
    <row r="4343" spans="4:4" x14ac:dyDescent="0.2">
      <c r="D4343" s="164"/>
    </row>
    <row r="4344" spans="4:4" x14ac:dyDescent="0.2">
      <c r="D4344" s="164"/>
    </row>
    <row r="4345" spans="4:4" x14ac:dyDescent="0.2">
      <c r="D4345" s="164"/>
    </row>
    <row r="4346" spans="4:4" x14ac:dyDescent="0.2">
      <c r="D4346" s="164"/>
    </row>
    <row r="4347" spans="4:4" x14ac:dyDescent="0.2">
      <c r="D4347" s="164"/>
    </row>
    <row r="4348" spans="4:4" x14ac:dyDescent="0.2">
      <c r="D4348" s="164"/>
    </row>
    <row r="4349" spans="4:4" x14ac:dyDescent="0.2">
      <c r="D4349" s="164"/>
    </row>
    <row r="4350" spans="4:4" x14ac:dyDescent="0.2">
      <c r="D4350" s="164"/>
    </row>
    <row r="4351" spans="4:4" x14ac:dyDescent="0.2">
      <c r="D4351" s="164"/>
    </row>
    <row r="4352" spans="4:4" x14ac:dyDescent="0.2">
      <c r="D4352" s="164"/>
    </row>
    <row r="4353" spans="4:4" x14ac:dyDescent="0.2">
      <c r="D4353" s="164"/>
    </row>
    <row r="4354" spans="4:4" x14ac:dyDescent="0.2">
      <c r="D4354" s="164"/>
    </row>
    <row r="4355" spans="4:4" x14ac:dyDescent="0.2">
      <c r="D4355" s="164"/>
    </row>
    <row r="4356" spans="4:4" x14ac:dyDescent="0.2">
      <c r="D4356" s="164"/>
    </row>
    <row r="4357" spans="4:4" x14ac:dyDescent="0.2">
      <c r="D4357" s="164"/>
    </row>
    <row r="4358" spans="4:4" x14ac:dyDescent="0.2">
      <c r="D4358" s="164"/>
    </row>
    <row r="4359" spans="4:4" x14ac:dyDescent="0.2">
      <c r="D4359" s="164"/>
    </row>
    <row r="4360" spans="4:4" x14ac:dyDescent="0.2">
      <c r="D4360" s="164"/>
    </row>
    <row r="4361" spans="4:4" x14ac:dyDescent="0.2">
      <c r="D4361" s="164"/>
    </row>
    <row r="4362" spans="4:4" x14ac:dyDescent="0.2">
      <c r="D4362" s="164"/>
    </row>
    <row r="4363" spans="4:4" x14ac:dyDescent="0.2">
      <c r="D4363" s="164"/>
    </row>
    <row r="4364" spans="4:4" x14ac:dyDescent="0.2">
      <c r="D4364" s="164"/>
    </row>
    <row r="4365" spans="4:4" x14ac:dyDescent="0.2">
      <c r="D4365" s="164"/>
    </row>
    <row r="4366" spans="4:4" x14ac:dyDescent="0.2">
      <c r="D4366" s="164"/>
    </row>
    <row r="4367" spans="4:4" x14ac:dyDescent="0.2">
      <c r="D4367" s="164"/>
    </row>
    <row r="4368" spans="4:4" x14ac:dyDescent="0.2">
      <c r="D4368" s="164"/>
    </row>
    <row r="4369" spans="4:4" x14ac:dyDescent="0.2">
      <c r="D4369" s="164"/>
    </row>
    <row r="4370" spans="4:4" x14ac:dyDescent="0.2">
      <c r="D4370" s="164"/>
    </row>
    <row r="4371" spans="4:4" x14ac:dyDescent="0.2">
      <c r="D4371" s="164"/>
    </row>
    <row r="4372" spans="4:4" x14ac:dyDescent="0.2">
      <c r="D4372" s="164"/>
    </row>
    <row r="4373" spans="4:4" x14ac:dyDescent="0.2">
      <c r="D4373" s="164"/>
    </row>
    <row r="4374" spans="4:4" x14ac:dyDescent="0.2">
      <c r="D4374" s="164"/>
    </row>
    <row r="4375" spans="4:4" x14ac:dyDescent="0.2">
      <c r="D4375" s="164"/>
    </row>
    <row r="4376" spans="4:4" x14ac:dyDescent="0.2">
      <c r="D4376" s="164"/>
    </row>
    <row r="4377" spans="4:4" x14ac:dyDescent="0.2">
      <c r="D4377" s="164"/>
    </row>
    <row r="4378" spans="4:4" x14ac:dyDescent="0.2">
      <c r="D4378" s="164"/>
    </row>
    <row r="4379" spans="4:4" x14ac:dyDescent="0.2">
      <c r="D4379" s="164"/>
    </row>
    <row r="4380" spans="4:4" x14ac:dyDescent="0.2">
      <c r="D4380" s="164"/>
    </row>
    <row r="4381" spans="4:4" x14ac:dyDescent="0.2">
      <c r="D4381" s="164"/>
    </row>
    <row r="4382" spans="4:4" x14ac:dyDescent="0.2">
      <c r="D4382" s="164"/>
    </row>
    <row r="4383" spans="4:4" x14ac:dyDescent="0.2">
      <c r="D4383" s="164"/>
    </row>
    <row r="4384" spans="4:4" x14ac:dyDescent="0.2">
      <c r="D4384" s="164"/>
    </row>
    <row r="4385" spans="4:4" x14ac:dyDescent="0.2">
      <c r="D4385" s="164"/>
    </row>
    <row r="4386" spans="4:4" x14ac:dyDescent="0.2">
      <c r="D4386" s="164"/>
    </row>
    <row r="4387" spans="4:4" x14ac:dyDescent="0.2">
      <c r="D4387" s="164"/>
    </row>
    <row r="4388" spans="4:4" x14ac:dyDescent="0.2">
      <c r="D4388" s="164"/>
    </row>
    <row r="4389" spans="4:4" x14ac:dyDescent="0.2">
      <c r="D4389" s="164"/>
    </row>
    <row r="4390" spans="4:4" x14ac:dyDescent="0.2">
      <c r="D4390" s="164"/>
    </row>
    <row r="4391" spans="4:4" x14ac:dyDescent="0.2">
      <c r="D4391" s="164"/>
    </row>
    <row r="4392" spans="4:4" x14ac:dyDescent="0.2">
      <c r="D4392" s="164"/>
    </row>
    <row r="4393" spans="4:4" x14ac:dyDescent="0.2">
      <c r="D4393" s="164"/>
    </row>
    <row r="4394" spans="4:4" x14ac:dyDescent="0.2">
      <c r="D4394" s="164"/>
    </row>
    <row r="4395" spans="4:4" x14ac:dyDescent="0.2">
      <c r="D4395" s="164"/>
    </row>
    <row r="4396" spans="4:4" x14ac:dyDescent="0.2">
      <c r="D4396" s="164"/>
    </row>
    <row r="4397" spans="4:4" x14ac:dyDescent="0.2">
      <c r="D4397" s="164"/>
    </row>
    <row r="4398" spans="4:4" x14ac:dyDescent="0.2">
      <c r="D4398" s="164"/>
    </row>
    <row r="4399" spans="4:4" x14ac:dyDescent="0.2">
      <c r="D4399" s="164"/>
    </row>
    <row r="4400" spans="4:4" x14ac:dyDescent="0.2">
      <c r="D4400" s="164"/>
    </row>
    <row r="4401" spans="4:4" x14ac:dyDescent="0.2">
      <c r="D4401" s="164"/>
    </row>
    <row r="4402" spans="4:4" x14ac:dyDescent="0.2">
      <c r="D4402" s="164"/>
    </row>
    <row r="4403" spans="4:4" x14ac:dyDescent="0.2">
      <c r="D4403" s="164"/>
    </row>
    <row r="4404" spans="4:4" x14ac:dyDescent="0.2">
      <c r="D4404" s="164"/>
    </row>
    <row r="4405" spans="4:4" x14ac:dyDescent="0.2">
      <c r="D4405" s="164"/>
    </row>
    <row r="4406" spans="4:4" x14ac:dyDescent="0.2">
      <c r="D4406" s="164"/>
    </row>
    <row r="4407" spans="4:4" x14ac:dyDescent="0.2">
      <c r="D4407" s="164"/>
    </row>
    <row r="4408" spans="4:4" x14ac:dyDescent="0.2">
      <c r="D4408" s="164"/>
    </row>
    <row r="4409" spans="4:4" x14ac:dyDescent="0.2">
      <c r="D4409" s="164"/>
    </row>
    <row r="4410" spans="4:4" x14ac:dyDescent="0.2">
      <c r="D4410" s="164"/>
    </row>
    <row r="4411" spans="4:4" x14ac:dyDescent="0.2">
      <c r="D4411" s="164"/>
    </row>
    <row r="4412" spans="4:4" x14ac:dyDescent="0.2">
      <c r="D4412" s="164"/>
    </row>
    <row r="4413" spans="4:4" x14ac:dyDescent="0.2">
      <c r="D4413" s="164"/>
    </row>
    <row r="4414" spans="4:4" x14ac:dyDescent="0.2">
      <c r="D4414" s="164"/>
    </row>
    <row r="4415" spans="4:4" x14ac:dyDescent="0.2">
      <c r="D4415" s="164"/>
    </row>
    <row r="4416" spans="4:4" x14ac:dyDescent="0.2">
      <c r="D4416" s="164"/>
    </row>
    <row r="4417" spans="4:4" x14ac:dyDescent="0.2">
      <c r="D4417" s="164"/>
    </row>
    <row r="4418" spans="4:4" x14ac:dyDescent="0.2">
      <c r="D4418" s="164"/>
    </row>
    <row r="4419" spans="4:4" x14ac:dyDescent="0.2">
      <c r="D4419" s="164"/>
    </row>
    <row r="4420" spans="4:4" x14ac:dyDescent="0.2">
      <c r="D4420" s="164"/>
    </row>
    <row r="4421" spans="4:4" x14ac:dyDescent="0.2">
      <c r="D4421" s="164"/>
    </row>
    <row r="4422" spans="4:4" x14ac:dyDescent="0.2">
      <c r="D4422" s="164"/>
    </row>
    <row r="4423" spans="4:4" x14ac:dyDescent="0.2">
      <c r="D4423" s="164"/>
    </row>
    <row r="4424" spans="4:4" x14ac:dyDescent="0.2">
      <c r="D4424" s="164"/>
    </row>
    <row r="4425" spans="4:4" x14ac:dyDescent="0.2">
      <c r="D4425" s="164"/>
    </row>
    <row r="4426" spans="4:4" x14ac:dyDescent="0.2">
      <c r="D4426" s="164"/>
    </row>
    <row r="4427" spans="4:4" x14ac:dyDescent="0.2">
      <c r="D4427" s="164"/>
    </row>
    <row r="4428" spans="4:4" x14ac:dyDescent="0.2">
      <c r="D4428" s="164"/>
    </row>
    <row r="4429" spans="4:4" x14ac:dyDescent="0.2">
      <c r="D4429" s="164"/>
    </row>
    <row r="4430" spans="4:4" x14ac:dyDescent="0.2">
      <c r="D4430" s="164"/>
    </row>
    <row r="4431" spans="4:4" x14ac:dyDescent="0.2">
      <c r="D4431" s="164"/>
    </row>
    <row r="4432" spans="4:4" x14ac:dyDescent="0.2">
      <c r="D4432" s="164"/>
    </row>
    <row r="4433" spans="4:4" x14ac:dyDescent="0.2">
      <c r="D4433" s="164"/>
    </row>
    <row r="4434" spans="4:4" x14ac:dyDescent="0.2">
      <c r="D4434" s="164"/>
    </row>
    <row r="4435" spans="4:4" x14ac:dyDescent="0.2">
      <c r="D4435" s="164"/>
    </row>
    <row r="4436" spans="4:4" x14ac:dyDescent="0.2">
      <c r="D4436" s="164"/>
    </row>
    <row r="4437" spans="4:4" x14ac:dyDescent="0.2">
      <c r="D4437" s="164"/>
    </row>
    <row r="4438" spans="4:4" x14ac:dyDescent="0.2">
      <c r="D4438" s="164"/>
    </row>
    <row r="4439" spans="4:4" x14ac:dyDescent="0.2">
      <c r="D4439" s="164"/>
    </row>
    <row r="4440" spans="4:4" x14ac:dyDescent="0.2">
      <c r="D4440" s="164"/>
    </row>
    <row r="4441" spans="4:4" x14ac:dyDescent="0.2">
      <c r="D4441" s="164"/>
    </row>
    <row r="4442" spans="4:4" x14ac:dyDescent="0.2">
      <c r="D4442" s="164"/>
    </row>
    <row r="4443" spans="4:4" x14ac:dyDescent="0.2">
      <c r="D4443" s="164"/>
    </row>
    <row r="4444" spans="4:4" x14ac:dyDescent="0.2">
      <c r="D4444" s="164"/>
    </row>
    <row r="4445" spans="4:4" x14ac:dyDescent="0.2">
      <c r="D4445" s="164"/>
    </row>
    <row r="4446" spans="4:4" x14ac:dyDescent="0.2">
      <c r="D4446" s="164"/>
    </row>
    <row r="4447" spans="4:4" x14ac:dyDescent="0.2">
      <c r="D4447" s="164"/>
    </row>
    <row r="4448" spans="4:4" x14ac:dyDescent="0.2">
      <c r="D4448" s="164"/>
    </row>
    <row r="4449" spans="4:4" x14ac:dyDescent="0.2">
      <c r="D4449" s="164"/>
    </row>
    <row r="4450" spans="4:4" x14ac:dyDescent="0.2">
      <c r="D4450" s="164"/>
    </row>
    <row r="4451" spans="4:4" x14ac:dyDescent="0.2">
      <c r="D4451" s="164"/>
    </row>
    <row r="4452" spans="4:4" x14ac:dyDescent="0.2">
      <c r="D4452" s="164"/>
    </row>
    <row r="4453" spans="4:4" x14ac:dyDescent="0.2">
      <c r="D4453" s="164"/>
    </row>
    <row r="4454" spans="4:4" x14ac:dyDescent="0.2">
      <c r="D4454" s="164"/>
    </row>
    <row r="4455" spans="4:4" x14ac:dyDescent="0.2">
      <c r="D4455" s="164"/>
    </row>
    <row r="4456" spans="4:4" x14ac:dyDescent="0.2">
      <c r="D4456" s="164"/>
    </row>
    <row r="4457" spans="4:4" x14ac:dyDescent="0.2">
      <c r="D4457" s="164"/>
    </row>
    <row r="4458" spans="4:4" x14ac:dyDescent="0.2">
      <c r="D4458" s="164"/>
    </row>
    <row r="4459" spans="4:4" x14ac:dyDescent="0.2">
      <c r="D4459" s="164"/>
    </row>
    <row r="4460" spans="4:4" x14ac:dyDescent="0.2">
      <c r="D4460" s="164"/>
    </row>
    <row r="4461" spans="4:4" x14ac:dyDescent="0.2">
      <c r="D4461" s="164"/>
    </row>
    <row r="4462" spans="4:4" x14ac:dyDescent="0.2">
      <c r="D4462" s="164"/>
    </row>
    <row r="4463" spans="4:4" x14ac:dyDescent="0.2">
      <c r="D4463" s="164"/>
    </row>
    <row r="4464" spans="4:4" x14ac:dyDescent="0.2">
      <c r="D4464" s="164"/>
    </row>
    <row r="4465" spans="4:4" x14ac:dyDescent="0.2">
      <c r="D4465" s="164"/>
    </row>
    <row r="4466" spans="4:4" x14ac:dyDescent="0.2">
      <c r="D4466" s="164"/>
    </row>
    <row r="4467" spans="4:4" x14ac:dyDescent="0.2">
      <c r="D4467" s="164"/>
    </row>
    <row r="4468" spans="4:4" x14ac:dyDescent="0.2">
      <c r="D4468" s="164"/>
    </row>
    <row r="4469" spans="4:4" x14ac:dyDescent="0.2">
      <c r="D4469" s="164"/>
    </row>
    <row r="4470" spans="4:4" x14ac:dyDescent="0.2">
      <c r="D4470" s="164"/>
    </row>
    <row r="4471" spans="4:4" x14ac:dyDescent="0.2">
      <c r="D4471" s="164"/>
    </row>
    <row r="4472" spans="4:4" x14ac:dyDescent="0.2">
      <c r="D4472" s="164"/>
    </row>
    <row r="4473" spans="4:4" x14ac:dyDescent="0.2">
      <c r="D4473" s="164"/>
    </row>
    <row r="4474" spans="4:4" x14ac:dyDescent="0.2">
      <c r="D4474" s="164"/>
    </row>
    <row r="4475" spans="4:4" x14ac:dyDescent="0.2">
      <c r="D4475" s="164"/>
    </row>
    <row r="4476" spans="4:4" x14ac:dyDescent="0.2">
      <c r="D4476" s="164"/>
    </row>
    <row r="4477" spans="4:4" x14ac:dyDescent="0.2">
      <c r="D4477" s="164"/>
    </row>
    <row r="4478" spans="4:4" x14ac:dyDescent="0.2">
      <c r="D4478" s="164"/>
    </row>
    <row r="4479" spans="4:4" x14ac:dyDescent="0.2">
      <c r="D4479" s="164"/>
    </row>
    <row r="4480" spans="4:4" x14ac:dyDescent="0.2">
      <c r="D4480" s="164"/>
    </row>
    <row r="4481" spans="4:4" x14ac:dyDescent="0.2">
      <c r="D4481" s="164"/>
    </row>
    <row r="4482" spans="4:4" x14ac:dyDescent="0.2">
      <c r="D4482" s="164"/>
    </row>
    <row r="4483" spans="4:4" x14ac:dyDescent="0.2">
      <c r="D4483" s="164"/>
    </row>
    <row r="4484" spans="4:4" x14ac:dyDescent="0.2">
      <c r="D4484" s="164"/>
    </row>
    <row r="4485" spans="4:4" x14ac:dyDescent="0.2">
      <c r="D4485" s="164"/>
    </row>
    <row r="4486" spans="4:4" x14ac:dyDescent="0.2">
      <c r="D4486" s="164"/>
    </row>
    <row r="4487" spans="4:4" x14ac:dyDescent="0.2">
      <c r="D4487" s="164"/>
    </row>
    <row r="4488" spans="4:4" x14ac:dyDescent="0.2">
      <c r="D4488" s="164"/>
    </row>
    <row r="4489" spans="4:4" x14ac:dyDescent="0.2">
      <c r="D4489" s="164"/>
    </row>
    <row r="4490" spans="4:4" x14ac:dyDescent="0.2">
      <c r="D4490" s="164"/>
    </row>
    <row r="4491" spans="4:4" x14ac:dyDescent="0.2">
      <c r="D4491" s="164"/>
    </row>
    <row r="4492" spans="4:4" x14ac:dyDescent="0.2">
      <c r="D4492" s="164"/>
    </row>
    <row r="4493" spans="4:4" x14ac:dyDescent="0.2">
      <c r="D4493" s="164"/>
    </row>
    <row r="4494" spans="4:4" x14ac:dyDescent="0.2">
      <c r="D4494" s="164"/>
    </row>
    <row r="4495" spans="4:4" x14ac:dyDescent="0.2">
      <c r="D4495" s="164"/>
    </row>
    <row r="4496" spans="4:4" x14ac:dyDescent="0.2">
      <c r="D4496" s="164"/>
    </row>
    <row r="4497" spans="4:4" x14ac:dyDescent="0.2">
      <c r="D4497" s="164"/>
    </row>
    <row r="4498" spans="4:4" x14ac:dyDescent="0.2">
      <c r="D4498" s="164"/>
    </row>
    <row r="4499" spans="4:4" x14ac:dyDescent="0.2">
      <c r="D4499" s="164"/>
    </row>
    <row r="4500" spans="4:4" x14ac:dyDescent="0.2">
      <c r="D4500" s="164"/>
    </row>
    <row r="4501" spans="4:4" x14ac:dyDescent="0.2">
      <c r="D4501" s="164"/>
    </row>
    <row r="4502" spans="4:4" x14ac:dyDescent="0.2">
      <c r="D4502" s="164"/>
    </row>
    <row r="4503" spans="4:4" x14ac:dyDescent="0.2">
      <c r="D4503" s="164"/>
    </row>
    <row r="4504" spans="4:4" x14ac:dyDescent="0.2">
      <c r="D4504" s="164"/>
    </row>
    <row r="4505" spans="4:4" x14ac:dyDescent="0.2">
      <c r="D4505" s="164"/>
    </row>
    <row r="4506" spans="4:4" x14ac:dyDescent="0.2">
      <c r="D4506" s="164"/>
    </row>
    <row r="4507" spans="4:4" x14ac:dyDescent="0.2">
      <c r="D4507" s="164"/>
    </row>
    <row r="4508" spans="4:4" x14ac:dyDescent="0.2">
      <c r="D4508" s="164"/>
    </row>
    <row r="4509" spans="4:4" x14ac:dyDescent="0.2">
      <c r="D4509" s="164"/>
    </row>
    <row r="4510" spans="4:4" x14ac:dyDescent="0.2">
      <c r="D4510" s="164"/>
    </row>
    <row r="4511" spans="4:4" x14ac:dyDescent="0.2">
      <c r="D4511" s="164"/>
    </row>
    <row r="4512" spans="4:4" x14ac:dyDescent="0.2">
      <c r="D4512" s="164"/>
    </row>
    <row r="4513" spans="4:4" x14ac:dyDescent="0.2">
      <c r="D4513" s="164"/>
    </row>
    <row r="4514" spans="4:4" x14ac:dyDescent="0.2">
      <c r="D4514" s="164"/>
    </row>
    <row r="4515" spans="4:4" x14ac:dyDescent="0.2">
      <c r="D4515" s="164"/>
    </row>
    <row r="4516" spans="4:4" x14ac:dyDescent="0.2">
      <c r="D4516" s="164"/>
    </row>
    <row r="4517" spans="4:4" x14ac:dyDescent="0.2">
      <c r="D4517" s="164"/>
    </row>
    <row r="4518" spans="4:4" x14ac:dyDescent="0.2">
      <c r="D4518" s="164"/>
    </row>
    <row r="4519" spans="4:4" x14ac:dyDescent="0.2">
      <c r="D4519" s="164"/>
    </row>
    <row r="4520" spans="4:4" x14ac:dyDescent="0.2">
      <c r="D4520" s="164"/>
    </row>
    <row r="4521" spans="4:4" x14ac:dyDescent="0.2">
      <c r="D4521" s="164"/>
    </row>
    <row r="4522" spans="4:4" x14ac:dyDescent="0.2">
      <c r="D4522" s="164"/>
    </row>
    <row r="4523" spans="4:4" x14ac:dyDescent="0.2">
      <c r="D4523" s="164"/>
    </row>
    <row r="4524" spans="4:4" x14ac:dyDescent="0.2">
      <c r="D4524" s="164"/>
    </row>
    <row r="4525" spans="4:4" x14ac:dyDescent="0.2">
      <c r="D4525" s="164"/>
    </row>
    <row r="4526" spans="4:4" x14ac:dyDescent="0.2">
      <c r="D4526" s="164"/>
    </row>
    <row r="4527" spans="4:4" x14ac:dyDescent="0.2">
      <c r="D4527" s="164"/>
    </row>
    <row r="4528" spans="4:4" x14ac:dyDescent="0.2">
      <c r="D4528" s="164"/>
    </row>
    <row r="4529" spans="4:4" x14ac:dyDescent="0.2">
      <c r="D4529" s="164"/>
    </row>
    <row r="4530" spans="4:4" x14ac:dyDescent="0.2">
      <c r="D4530" s="164"/>
    </row>
    <row r="4531" spans="4:4" x14ac:dyDescent="0.2">
      <c r="D4531" s="164"/>
    </row>
    <row r="4532" spans="4:4" x14ac:dyDescent="0.2">
      <c r="D4532" s="164"/>
    </row>
    <row r="4533" spans="4:4" x14ac:dyDescent="0.2">
      <c r="D4533" s="164"/>
    </row>
    <row r="4534" spans="4:4" x14ac:dyDescent="0.2">
      <c r="D4534" s="164"/>
    </row>
    <row r="4535" spans="4:4" x14ac:dyDescent="0.2">
      <c r="D4535" s="164"/>
    </row>
    <row r="4536" spans="4:4" x14ac:dyDescent="0.2">
      <c r="D4536" s="164"/>
    </row>
    <row r="4537" spans="4:4" x14ac:dyDescent="0.2">
      <c r="D4537" s="164"/>
    </row>
    <row r="4538" spans="4:4" x14ac:dyDescent="0.2">
      <c r="D4538" s="164"/>
    </row>
    <row r="4539" spans="4:4" x14ac:dyDescent="0.2">
      <c r="D4539" s="164"/>
    </row>
    <row r="4540" spans="4:4" x14ac:dyDescent="0.2">
      <c r="D4540" s="164"/>
    </row>
    <row r="4541" spans="4:4" x14ac:dyDescent="0.2">
      <c r="D4541" s="164"/>
    </row>
    <row r="4542" spans="4:4" x14ac:dyDescent="0.2">
      <c r="D4542" s="164"/>
    </row>
    <row r="4543" spans="4:4" x14ac:dyDescent="0.2">
      <c r="D4543" s="164"/>
    </row>
    <row r="4544" spans="4:4" x14ac:dyDescent="0.2">
      <c r="D4544" s="164"/>
    </row>
    <row r="4545" spans="4:4" x14ac:dyDescent="0.2">
      <c r="D4545" s="164"/>
    </row>
    <row r="4546" spans="4:4" x14ac:dyDescent="0.2">
      <c r="D4546" s="164"/>
    </row>
    <row r="4547" spans="4:4" x14ac:dyDescent="0.2">
      <c r="D4547" s="164"/>
    </row>
    <row r="4548" spans="4:4" x14ac:dyDescent="0.2">
      <c r="D4548" s="164"/>
    </row>
    <row r="4549" spans="4:4" x14ac:dyDescent="0.2">
      <c r="D4549" s="164"/>
    </row>
    <row r="4550" spans="4:4" x14ac:dyDescent="0.2">
      <c r="D4550" s="164"/>
    </row>
    <row r="4551" spans="4:4" x14ac:dyDescent="0.2">
      <c r="D4551" s="164"/>
    </row>
    <row r="4552" spans="4:4" x14ac:dyDescent="0.2">
      <c r="D4552" s="164"/>
    </row>
    <row r="4553" spans="4:4" x14ac:dyDescent="0.2">
      <c r="D4553" s="164"/>
    </row>
    <row r="4554" spans="4:4" x14ac:dyDescent="0.2">
      <c r="D4554" s="164"/>
    </row>
    <row r="4555" spans="4:4" x14ac:dyDescent="0.2">
      <c r="D4555" s="164"/>
    </row>
    <row r="4556" spans="4:4" x14ac:dyDescent="0.2">
      <c r="D4556" s="164"/>
    </row>
    <row r="4557" spans="4:4" x14ac:dyDescent="0.2">
      <c r="D4557" s="164"/>
    </row>
    <row r="4558" spans="4:4" x14ac:dyDescent="0.2">
      <c r="D4558" s="164"/>
    </row>
    <row r="4559" spans="4:4" x14ac:dyDescent="0.2">
      <c r="D4559" s="164"/>
    </row>
    <row r="4560" spans="4:4" x14ac:dyDescent="0.2">
      <c r="D4560" s="164"/>
    </row>
    <row r="4561" spans="4:4" x14ac:dyDescent="0.2">
      <c r="D4561" s="164"/>
    </row>
    <row r="4562" spans="4:4" x14ac:dyDescent="0.2">
      <c r="D4562" s="164"/>
    </row>
    <row r="4563" spans="4:4" x14ac:dyDescent="0.2">
      <c r="D4563" s="164"/>
    </row>
    <row r="4564" spans="4:4" x14ac:dyDescent="0.2">
      <c r="D4564" s="164"/>
    </row>
    <row r="4565" spans="4:4" x14ac:dyDescent="0.2">
      <c r="D4565" s="164"/>
    </row>
    <row r="4566" spans="4:4" x14ac:dyDescent="0.2">
      <c r="D4566" s="164"/>
    </row>
    <row r="4567" spans="4:4" x14ac:dyDescent="0.2">
      <c r="D4567" s="164"/>
    </row>
    <row r="4568" spans="4:4" x14ac:dyDescent="0.2">
      <c r="D4568" s="164"/>
    </row>
    <row r="4569" spans="4:4" x14ac:dyDescent="0.2">
      <c r="D4569" s="164"/>
    </row>
    <row r="4570" spans="4:4" x14ac:dyDescent="0.2">
      <c r="D4570" s="164"/>
    </row>
    <row r="4571" spans="4:4" x14ac:dyDescent="0.2">
      <c r="D4571" s="164"/>
    </row>
    <row r="4572" spans="4:4" x14ac:dyDescent="0.2">
      <c r="D4572" s="164"/>
    </row>
    <row r="4573" spans="4:4" x14ac:dyDescent="0.2">
      <c r="D4573" s="164"/>
    </row>
    <row r="4574" spans="4:4" x14ac:dyDescent="0.2">
      <c r="D4574" s="164"/>
    </row>
    <row r="4575" spans="4:4" x14ac:dyDescent="0.2">
      <c r="D4575" s="164"/>
    </row>
    <row r="4576" spans="4:4" x14ac:dyDescent="0.2">
      <c r="D4576" s="164"/>
    </row>
    <row r="4577" spans="4:4" x14ac:dyDescent="0.2">
      <c r="D4577" s="164"/>
    </row>
    <row r="4578" spans="4:4" x14ac:dyDescent="0.2">
      <c r="D4578" s="164"/>
    </row>
    <row r="4579" spans="4:4" x14ac:dyDescent="0.2">
      <c r="D4579" s="164"/>
    </row>
    <row r="4580" spans="4:4" x14ac:dyDescent="0.2">
      <c r="D4580" s="164"/>
    </row>
    <row r="4581" spans="4:4" x14ac:dyDescent="0.2">
      <c r="D4581" s="164"/>
    </row>
    <row r="4582" spans="4:4" x14ac:dyDescent="0.2">
      <c r="D4582" s="164"/>
    </row>
    <row r="4583" spans="4:4" x14ac:dyDescent="0.2">
      <c r="D4583" s="164"/>
    </row>
    <row r="4584" spans="4:4" x14ac:dyDescent="0.2">
      <c r="D4584" s="164"/>
    </row>
    <row r="4585" spans="4:4" x14ac:dyDescent="0.2">
      <c r="D4585" s="164"/>
    </row>
    <row r="4586" spans="4:4" x14ac:dyDescent="0.2">
      <c r="D4586" s="164"/>
    </row>
    <row r="4587" spans="4:4" x14ac:dyDescent="0.2">
      <c r="D4587" s="164"/>
    </row>
    <row r="4588" spans="4:4" x14ac:dyDescent="0.2">
      <c r="D4588" s="164"/>
    </row>
    <row r="4589" spans="4:4" x14ac:dyDescent="0.2">
      <c r="D4589" s="164"/>
    </row>
    <row r="4590" spans="4:4" x14ac:dyDescent="0.2">
      <c r="D4590" s="164"/>
    </row>
    <row r="4591" spans="4:4" x14ac:dyDescent="0.2">
      <c r="D4591" s="164"/>
    </row>
    <row r="4592" spans="4:4" x14ac:dyDescent="0.2">
      <c r="D4592" s="164"/>
    </row>
    <row r="4593" spans="4:4" x14ac:dyDescent="0.2">
      <c r="D4593" s="164"/>
    </row>
    <row r="4594" spans="4:4" x14ac:dyDescent="0.2">
      <c r="D4594" s="164"/>
    </row>
    <row r="4595" spans="4:4" x14ac:dyDescent="0.2">
      <c r="D4595" s="164"/>
    </row>
    <row r="4596" spans="4:4" x14ac:dyDescent="0.2">
      <c r="D4596" s="164"/>
    </row>
    <row r="4597" spans="4:4" x14ac:dyDescent="0.2">
      <c r="D4597" s="164"/>
    </row>
    <row r="4598" spans="4:4" x14ac:dyDescent="0.2">
      <c r="D4598" s="164"/>
    </row>
    <row r="4599" spans="4:4" x14ac:dyDescent="0.2">
      <c r="D4599" s="164"/>
    </row>
    <row r="4600" spans="4:4" x14ac:dyDescent="0.2">
      <c r="D4600" s="164"/>
    </row>
    <row r="4601" spans="4:4" x14ac:dyDescent="0.2">
      <c r="D4601" s="164"/>
    </row>
    <row r="4602" spans="4:4" x14ac:dyDescent="0.2">
      <c r="D4602" s="164"/>
    </row>
    <row r="4603" spans="4:4" x14ac:dyDescent="0.2">
      <c r="D4603" s="164"/>
    </row>
    <row r="4604" spans="4:4" x14ac:dyDescent="0.2">
      <c r="D4604" s="164"/>
    </row>
    <row r="4605" spans="4:4" x14ac:dyDescent="0.2">
      <c r="D4605" s="164"/>
    </row>
    <row r="4606" spans="4:4" x14ac:dyDescent="0.2">
      <c r="D4606" s="164"/>
    </row>
    <row r="4607" spans="4:4" x14ac:dyDescent="0.2">
      <c r="D4607" s="164"/>
    </row>
    <row r="4608" spans="4:4" x14ac:dyDescent="0.2">
      <c r="D4608" s="164"/>
    </row>
    <row r="4609" spans="4:4" x14ac:dyDescent="0.2">
      <c r="D4609" s="164"/>
    </row>
    <row r="4610" spans="4:4" x14ac:dyDescent="0.2">
      <c r="D4610" s="164"/>
    </row>
    <row r="4611" spans="4:4" x14ac:dyDescent="0.2">
      <c r="D4611" s="164"/>
    </row>
    <row r="4612" spans="4:4" x14ac:dyDescent="0.2">
      <c r="D4612" s="164"/>
    </row>
    <row r="4613" spans="4:4" x14ac:dyDescent="0.2">
      <c r="D4613" s="164"/>
    </row>
    <row r="4614" spans="4:4" x14ac:dyDescent="0.2">
      <c r="D4614" s="164"/>
    </row>
    <row r="4615" spans="4:4" x14ac:dyDescent="0.2">
      <c r="D4615" s="164"/>
    </row>
    <row r="4616" spans="4:4" x14ac:dyDescent="0.2">
      <c r="D4616" s="164"/>
    </row>
    <row r="4617" spans="4:4" x14ac:dyDescent="0.2">
      <c r="D4617" s="164"/>
    </row>
    <row r="4618" spans="4:4" x14ac:dyDescent="0.2">
      <c r="D4618" s="164"/>
    </row>
    <row r="4619" spans="4:4" x14ac:dyDescent="0.2">
      <c r="D4619" s="164"/>
    </row>
    <row r="4620" spans="4:4" x14ac:dyDescent="0.2">
      <c r="D4620" s="164"/>
    </row>
    <row r="4621" spans="4:4" x14ac:dyDescent="0.2">
      <c r="D4621" s="164"/>
    </row>
    <row r="4622" spans="4:4" x14ac:dyDescent="0.2">
      <c r="D4622" s="164"/>
    </row>
    <row r="4623" spans="4:4" x14ac:dyDescent="0.2">
      <c r="D4623" s="164"/>
    </row>
    <row r="4624" spans="4:4" x14ac:dyDescent="0.2">
      <c r="D4624" s="164"/>
    </row>
    <row r="4625" spans="4:4" x14ac:dyDescent="0.2">
      <c r="D4625" s="164"/>
    </row>
    <row r="4626" spans="4:4" x14ac:dyDescent="0.2">
      <c r="D4626" s="164"/>
    </row>
    <row r="4627" spans="4:4" x14ac:dyDescent="0.2">
      <c r="D4627" s="164"/>
    </row>
    <row r="4628" spans="4:4" x14ac:dyDescent="0.2">
      <c r="D4628" s="164"/>
    </row>
    <row r="4629" spans="4:4" x14ac:dyDescent="0.2">
      <c r="D4629" s="164"/>
    </row>
    <row r="4630" spans="4:4" x14ac:dyDescent="0.2">
      <c r="D4630" s="164"/>
    </row>
    <row r="4631" spans="4:4" x14ac:dyDescent="0.2">
      <c r="D4631" s="164"/>
    </row>
    <row r="4632" spans="4:4" x14ac:dyDescent="0.2">
      <c r="D4632" s="164"/>
    </row>
    <row r="4633" spans="4:4" x14ac:dyDescent="0.2">
      <c r="D4633" s="164"/>
    </row>
    <row r="4634" spans="4:4" x14ac:dyDescent="0.2">
      <c r="D4634" s="164"/>
    </row>
    <row r="4635" spans="4:4" x14ac:dyDescent="0.2">
      <c r="D4635" s="164"/>
    </row>
    <row r="4636" spans="4:4" x14ac:dyDescent="0.2">
      <c r="D4636" s="164"/>
    </row>
    <row r="4637" spans="4:4" x14ac:dyDescent="0.2">
      <c r="D4637" s="164"/>
    </row>
    <row r="4638" spans="4:4" x14ac:dyDescent="0.2">
      <c r="D4638" s="164"/>
    </row>
    <row r="4639" spans="4:4" x14ac:dyDescent="0.2">
      <c r="D4639" s="164"/>
    </row>
    <row r="4640" spans="4:4" x14ac:dyDescent="0.2">
      <c r="D4640" s="164"/>
    </row>
    <row r="4641" spans="4:4" x14ac:dyDescent="0.2">
      <c r="D4641" s="164"/>
    </row>
    <row r="4642" spans="4:4" x14ac:dyDescent="0.2">
      <c r="D4642" s="164"/>
    </row>
    <row r="4643" spans="4:4" x14ac:dyDescent="0.2">
      <c r="D4643" s="164"/>
    </row>
    <row r="4644" spans="4:4" x14ac:dyDescent="0.2">
      <c r="D4644" s="164"/>
    </row>
    <row r="4645" spans="4:4" x14ac:dyDescent="0.2">
      <c r="D4645" s="164"/>
    </row>
    <row r="4646" spans="4:4" x14ac:dyDescent="0.2">
      <c r="D4646" s="164"/>
    </row>
    <row r="4647" spans="4:4" x14ac:dyDescent="0.2">
      <c r="D4647" s="164"/>
    </row>
    <row r="4648" spans="4:4" x14ac:dyDescent="0.2">
      <c r="D4648" s="164"/>
    </row>
    <row r="4649" spans="4:4" x14ac:dyDescent="0.2">
      <c r="D4649" s="164"/>
    </row>
    <row r="4650" spans="4:4" x14ac:dyDescent="0.2">
      <c r="D4650" s="164"/>
    </row>
    <row r="4651" spans="4:4" x14ac:dyDescent="0.2">
      <c r="D4651" s="164"/>
    </row>
    <row r="4652" spans="4:4" x14ac:dyDescent="0.2">
      <c r="D4652" s="164"/>
    </row>
    <row r="4653" spans="4:4" x14ac:dyDescent="0.2">
      <c r="D4653" s="164"/>
    </row>
    <row r="4654" spans="4:4" x14ac:dyDescent="0.2">
      <c r="D4654" s="164"/>
    </row>
    <row r="4655" spans="4:4" x14ac:dyDescent="0.2">
      <c r="D4655" s="164"/>
    </row>
    <row r="4656" spans="4:4" x14ac:dyDescent="0.2">
      <c r="D4656" s="164"/>
    </row>
    <row r="4657" spans="4:4" x14ac:dyDescent="0.2">
      <c r="D4657" s="164"/>
    </row>
    <row r="4658" spans="4:4" x14ac:dyDescent="0.2">
      <c r="D4658" s="164"/>
    </row>
    <row r="4659" spans="4:4" x14ac:dyDescent="0.2">
      <c r="D4659" s="164"/>
    </row>
    <row r="4660" spans="4:4" x14ac:dyDescent="0.2">
      <c r="D4660" s="164"/>
    </row>
    <row r="4661" spans="4:4" x14ac:dyDescent="0.2">
      <c r="D4661" s="164"/>
    </row>
    <row r="4662" spans="4:4" x14ac:dyDescent="0.2">
      <c r="D4662" s="164"/>
    </row>
    <row r="4663" spans="4:4" x14ac:dyDescent="0.2">
      <c r="D4663" s="164"/>
    </row>
    <row r="4664" spans="4:4" x14ac:dyDescent="0.2">
      <c r="D4664" s="164"/>
    </row>
    <row r="4665" spans="4:4" x14ac:dyDescent="0.2">
      <c r="D4665" s="164"/>
    </row>
    <row r="4666" spans="4:4" x14ac:dyDescent="0.2">
      <c r="D4666" s="164"/>
    </row>
    <row r="4667" spans="4:4" x14ac:dyDescent="0.2">
      <c r="D4667" s="164"/>
    </row>
    <row r="4668" spans="4:4" x14ac:dyDescent="0.2">
      <c r="D4668" s="164"/>
    </row>
    <row r="4669" spans="4:4" x14ac:dyDescent="0.2">
      <c r="D4669" s="164"/>
    </row>
    <row r="4670" spans="4:4" x14ac:dyDescent="0.2">
      <c r="D4670" s="164"/>
    </row>
    <row r="4671" spans="4:4" x14ac:dyDescent="0.2">
      <c r="D4671" s="164"/>
    </row>
    <row r="4672" spans="4:4" x14ac:dyDescent="0.2">
      <c r="D4672" s="164"/>
    </row>
    <row r="4673" spans="4:4" x14ac:dyDescent="0.2">
      <c r="D4673" s="164"/>
    </row>
    <row r="4674" spans="4:4" x14ac:dyDescent="0.2">
      <c r="D4674" s="164"/>
    </row>
    <row r="4675" spans="4:4" x14ac:dyDescent="0.2">
      <c r="D4675" s="164"/>
    </row>
    <row r="4676" spans="4:4" x14ac:dyDescent="0.2">
      <c r="D4676" s="164"/>
    </row>
    <row r="4677" spans="4:4" x14ac:dyDescent="0.2">
      <c r="D4677" s="164"/>
    </row>
    <row r="4678" spans="4:4" x14ac:dyDescent="0.2">
      <c r="D4678" s="164"/>
    </row>
    <row r="4679" spans="4:4" x14ac:dyDescent="0.2">
      <c r="D4679" s="164"/>
    </row>
    <row r="4680" spans="4:4" x14ac:dyDescent="0.2">
      <c r="D4680" s="164"/>
    </row>
    <row r="4681" spans="4:4" x14ac:dyDescent="0.2">
      <c r="D4681" s="164"/>
    </row>
    <row r="4682" spans="4:4" x14ac:dyDescent="0.2">
      <c r="D4682" s="164"/>
    </row>
    <row r="4683" spans="4:4" x14ac:dyDescent="0.2">
      <c r="D4683" s="164"/>
    </row>
    <row r="4684" spans="4:4" x14ac:dyDescent="0.2">
      <c r="D4684" s="164"/>
    </row>
    <row r="4685" spans="4:4" x14ac:dyDescent="0.2">
      <c r="D4685" s="164"/>
    </row>
    <row r="4686" spans="4:4" x14ac:dyDescent="0.2">
      <c r="D4686" s="164"/>
    </row>
    <row r="4687" spans="4:4" x14ac:dyDescent="0.2">
      <c r="D4687" s="164"/>
    </row>
    <row r="4688" spans="4:4" x14ac:dyDescent="0.2">
      <c r="D4688" s="164"/>
    </row>
    <row r="4689" spans="4:4" x14ac:dyDescent="0.2">
      <c r="D4689" s="164"/>
    </row>
    <row r="4690" spans="4:4" x14ac:dyDescent="0.2">
      <c r="D4690" s="164"/>
    </row>
    <row r="4691" spans="4:4" x14ac:dyDescent="0.2">
      <c r="D4691" s="164"/>
    </row>
    <row r="4692" spans="4:4" x14ac:dyDescent="0.2">
      <c r="D4692" s="164"/>
    </row>
    <row r="4693" spans="4:4" x14ac:dyDescent="0.2">
      <c r="D4693" s="164"/>
    </row>
    <row r="4694" spans="4:4" x14ac:dyDescent="0.2">
      <c r="D4694" s="164"/>
    </row>
    <row r="4695" spans="4:4" x14ac:dyDescent="0.2">
      <c r="D4695" s="164"/>
    </row>
    <row r="4696" spans="4:4" x14ac:dyDescent="0.2">
      <c r="D4696" s="164"/>
    </row>
    <row r="4697" spans="4:4" x14ac:dyDescent="0.2">
      <c r="D4697" s="164"/>
    </row>
    <row r="4698" spans="4:4" x14ac:dyDescent="0.2">
      <c r="D4698" s="164"/>
    </row>
    <row r="4699" spans="4:4" x14ac:dyDescent="0.2">
      <c r="D4699" s="164"/>
    </row>
    <row r="4700" spans="4:4" x14ac:dyDescent="0.2">
      <c r="D4700" s="164"/>
    </row>
    <row r="4701" spans="4:4" x14ac:dyDescent="0.2">
      <c r="D4701" s="164"/>
    </row>
    <row r="4702" spans="4:4" x14ac:dyDescent="0.2">
      <c r="D4702" s="164"/>
    </row>
    <row r="4703" spans="4:4" x14ac:dyDescent="0.2">
      <c r="D4703" s="164"/>
    </row>
    <row r="4704" spans="4:4" x14ac:dyDescent="0.2">
      <c r="D4704" s="164"/>
    </row>
    <row r="4705" spans="4:4" x14ac:dyDescent="0.2">
      <c r="D4705" s="164"/>
    </row>
    <row r="4706" spans="4:4" x14ac:dyDescent="0.2">
      <c r="D4706" s="164"/>
    </row>
    <row r="4707" spans="4:4" x14ac:dyDescent="0.2">
      <c r="D4707" s="164"/>
    </row>
    <row r="4708" spans="4:4" x14ac:dyDescent="0.2">
      <c r="D4708" s="164"/>
    </row>
    <row r="4709" spans="4:4" x14ac:dyDescent="0.2">
      <c r="D4709" s="164"/>
    </row>
    <row r="4710" spans="4:4" x14ac:dyDescent="0.2">
      <c r="D4710" s="164"/>
    </row>
    <row r="4711" spans="4:4" x14ac:dyDescent="0.2">
      <c r="D4711" s="164"/>
    </row>
    <row r="4712" spans="4:4" x14ac:dyDescent="0.2">
      <c r="D4712" s="164"/>
    </row>
    <row r="4713" spans="4:4" x14ac:dyDescent="0.2">
      <c r="D4713" s="164"/>
    </row>
    <row r="4714" spans="4:4" x14ac:dyDescent="0.2">
      <c r="D4714" s="164"/>
    </row>
    <row r="4715" spans="4:4" x14ac:dyDescent="0.2">
      <c r="D4715" s="164"/>
    </row>
    <row r="4716" spans="4:4" x14ac:dyDescent="0.2">
      <c r="D4716" s="164"/>
    </row>
    <row r="4717" spans="4:4" x14ac:dyDescent="0.2">
      <c r="D4717" s="164"/>
    </row>
    <row r="4718" spans="4:4" x14ac:dyDescent="0.2">
      <c r="D4718" s="164"/>
    </row>
    <row r="4719" spans="4:4" x14ac:dyDescent="0.2">
      <c r="D4719" s="164"/>
    </row>
    <row r="4720" spans="4:4" x14ac:dyDescent="0.2">
      <c r="D4720" s="164"/>
    </row>
    <row r="4721" spans="4:4" x14ac:dyDescent="0.2">
      <c r="D4721" s="164"/>
    </row>
    <row r="4722" spans="4:4" x14ac:dyDescent="0.2">
      <c r="D4722" s="164"/>
    </row>
    <row r="4723" spans="4:4" x14ac:dyDescent="0.2">
      <c r="D4723" s="164"/>
    </row>
    <row r="4724" spans="4:4" x14ac:dyDescent="0.2">
      <c r="D4724" s="164"/>
    </row>
    <row r="4725" spans="4:4" x14ac:dyDescent="0.2">
      <c r="D4725" s="164"/>
    </row>
    <row r="4726" spans="4:4" x14ac:dyDescent="0.2">
      <c r="D4726" s="164"/>
    </row>
    <row r="4727" spans="4:4" x14ac:dyDescent="0.2">
      <c r="D4727" s="164"/>
    </row>
    <row r="4728" spans="4:4" x14ac:dyDescent="0.2">
      <c r="D4728" s="164"/>
    </row>
    <row r="4729" spans="4:4" x14ac:dyDescent="0.2">
      <c r="D4729" s="164"/>
    </row>
    <row r="4730" spans="4:4" x14ac:dyDescent="0.2">
      <c r="D4730" s="164"/>
    </row>
    <row r="4731" spans="4:4" x14ac:dyDescent="0.2">
      <c r="D4731" s="164"/>
    </row>
    <row r="4732" spans="4:4" x14ac:dyDescent="0.2">
      <c r="D4732" s="164"/>
    </row>
    <row r="4733" spans="4:4" x14ac:dyDescent="0.2">
      <c r="D4733" s="164"/>
    </row>
    <row r="4734" spans="4:4" x14ac:dyDescent="0.2">
      <c r="D4734" s="164"/>
    </row>
    <row r="4735" spans="4:4" x14ac:dyDescent="0.2">
      <c r="D4735" s="164"/>
    </row>
    <row r="4736" spans="4:4" x14ac:dyDescent="0.2">
      <c r="D4736" s="164"/>
    </row>
    <row r="4737" spans="4:4" x14ac:dyDescent="0.2">
      <c r="D4737" s="164"/>
    </row>
    <row r="4738" spans="4:4" x14ac:dyDescent="0.2">
      <c r="D4738" s="164"/>
    </row>
    <row r="4739" spans="4:4" x14ac:dyDescent="0.2">
      <c r="D4739" s="164"/>
    </row>
    <row r="4740" spans="4:4" x14ac:dyDescent="0.2">
      <c r="D4740" s="164"/>
    </row>
    <row r="4741" spans="4:4" x14ac:dyDescent="0.2">
      <c r="D4741" s="164"/>
    </row>
    <row r="4742" spans="4:4" x14ac:dyDescent="0.2">
      <c r="D4742" s="164"/>
    </row>
    <row r="4743" spans="4:4" x14ac:dyDescent="0.2">
      <c r="D4743" s="164"/>
    </row>
    <row r="4744" spans="4:4" x14ac:dyDescent="0.2">
      <c r="D4744" s="164"/>
    </row>
    <row r="4745" spans="4:4" x14ac:dyDescent="0.2">
      <c r="D4745" s="164"/>
    </row>
    <row r="4746" spans="4:4" x14ac:dyDescent="0.2">
      <c r="D4746" s="164"/>
    </row>
    <row r="4747" spans="4:4" x14ac:dyDescent="0.2">
      <c r="D4747" s="164"/>
    </row>
    <row r="4748" spans="4:4" x14ac:dyDescent="0.2">
      <c r="D4748" s="164"/>
    </row>
    <row r="4749" spans="4:4" x14ac:dyDescent="0.2">
      <c r="D4749" s="164"/>
    </row>
    <row r="4750" spans="4:4" x14ac:dyDescent="0.2">
      <c r="D4750" s="164"/>
    </row>
    <row r="4751" spans="4:4" x14ac:dyDescent="0.2">
      <c r="D4751" s="164"/>
    </row>
    <row r="4752" spans="4:4" x14ac:dyDescent="0.2">
      <c r="D4752" s="164"/>
    </row>
    <row r="4753" spans="4:4" x14ac:dyDescent="0.2">
      <c r="D4753" s="164"/>
    </row>
    <row r="4754" spans="4:4" x14ac:dyDescent="0.2">
      <c r="D4754" s="164"/>
    </row>
    <row r="4755" spans="4:4" x14ac:dyDescent="0.2">
      <c r="D4755" s="164"/>
    </row>
    <row r="4756" spans="4:4" x14ac:dyDescent="0.2">
      <c r="D4756" s="164"/>
    </row>
    <row r="4757" spans="4:4" x14ac:dyDescent="0.2">
      <c r="D4757" s="164"/>
    </row>
    <row r="4758" spans="4:4" x14ac:dyDescent="0.2">
      <c r="D4758" s="164"/>
    </row>
    <row r="4759" spans="4:4" x14ac:dyDescent="0.2">
      <c r="D4759" s="164"/>
    </row>
    <row r="4760" spans="4:4" x14ac:dyDescent="0.2">
      <c r="D4760" s="164"/>
    </row>
    <row r="4761" spans="4:4" x14ac:dyDescent="0.2">
      <c r="D4761" s="164"/>
    </row>
    <row r="4762" spans="4:4" x14ac:dyDescent="0.2">
      <c r="D4762" s="164"/>
    </row>
    <row r="4763" spans="4:4" x14ac:dyDescent="0.2">
      <c r="D4763" s="164"/>
    </row>
    <row r="4764" spans="4:4" x14ac:dyDescent="0.2">
      <c r="D4764" s="164"/>
    </row>
    <row r="4765" spans="4:4" x14ac:dyDescent="0.2">
      <c r="D4765" s="164"/>
    </row>
    <row r="4766" spans="4:4" x14ac:dyDescent="0.2">
      <c r="D4766" s="164"/>
    </row>
    <row r="4767" spans="4:4" x14ac:dyDescent="0.2">
      <c r="D4767" s="164"/>
    </row>
    <row r="4768" spans="4:4" x14ac:dyDescent="0.2">
      <c r="D4768" s="164"/>
    </row>
    <row r="4769" spans="4:4" x14ac:dyDescent="0.2">
      <c r="D4769" s="164"/>
    </row>
    <row r="4770" spans="4:4" x14ac:dyDescent="0.2">
      <c r="D4770" s="164"/>
    </row>
    <row r="4771" spans="4:4" x14ac:dyDescent="0.2">
      <c r="D4771" s="164"/>
    </row>
    <row r="4772" spans="4:4" x14ac:dyDescent="0.2">
      <c r="D4772" s="164"/>
    </row>
    <row r="4773" spans="4:4" x14ac:dyDescent="0.2">
      <c r="D4773" s="164"/>
    </row>
    <row r="4774" spans="4:4" x14ac:dyDescent="0.2">
      <c r="D4774" s="164"/>
    </row>
    <row r="4775" spans="4:4" x14ac:dyDescent="0.2">
      <c r="D4775" s="164"/>
    </row>
    <row r="4776" spans="4:4" x14ac:dyDescent="0.2">
      <c r="D4776" s="164"/>
    </row>
    <row r="4777" spans="4:4" x14ac:dyDescent="0.2">
      <c r="D4777" s="164"/>
    </row>
    <row r="4778" spans="4:4" x14ac:dyDescent="0.2">
      <c r="D4778" s="164"/>
    </row>
    <row r="4779" spans="4:4" x14ac:dyDescent="0.2">
      <c r="D4779" s="164"/>
    </row>
    <row r="4780" spans="4:4" x14ac:dyDescent="0.2">
      <c r="D4780" s="164"/>
    </row>
    <row r="4781" spans="4:4" x14ac:dyDescent="0.2">
      <c r="D4781" s="164"/>
    </row>
    <row r="4782" spans="4:4" x14ac:dyDescent="0.2">
      <c r="D4782" s="164"/>
    </row>
    <row r="4783" spans="4:4" x14ac:dyDescent="0.2">
      <c r="D4783" s="164"/>
    </row>
    <row r="4784" spans="4:4" x14ac:dyDescent="0.2">
      <c r="D4784" s="164"/>
    </row>
    <row r="4785" spans="4:4" x14ac:dyDescent="0.2">
      <c r="D4785" s="164"/>
    </row>
    <row r="4786" spans="4:4" x14ac:dyDescent="0.2">
      <c r="D4786" s="164"/>
    </row>
    <row r="4787" spans="4:4" x14ac:dyDescent="0.2">
      <c r="D4787" s="164"/>
    </row>
    <row r="4788" spans="4:4" x14ac:dyDescent="0.2">
      <c r="D4788" s="164"/>
    </row>
    <row r="4789" spans="4:4" x14ac:dyDescent="0.2">
      <c r="D4789" s="164"/>
    </row>
    <row r="4790" spans="4:4" x14ac:dyDescent="0.2">
      <c r="D4790" s="164"/>
    </row>
    <row r="4791" spans="4:4" x14ac:dyDescent="0.2">
      <c r="D4791" s="164"/>
    </row>
    <row r="4792" spans="4:4" x14ac:dyDescent="0.2">
      <c r="D4792" s="164"/>
    </row>
    <row r="4793" spans="4:4" x14ac:dyDescent="0.2">
      <c r="D4793" s="164"/>
    </row>
    <row r="4794" spans="4:4" x14ac:dyDescent="0.2">
      <c r="D4794" s="164"/>
    </row>
    <row r="4795" spans="4:4" x14ac:dyDescent="0.2">
      <c r="D4795" s="164"/>
    </row>
    <row r="4796" spans="4:4" x14ac:dyDescent="0.2">
      <c r="D4796" s="164"/>
    </row>
    <row r="4797" spans="4:4" x14ac:dyDescent="0.2">
      <c r="D4797" s="164"/>
    </row>
    <row r="4798" spans="4:4" x14ac:dyDescent="0.2">
      <c r="D4798" s="164"/>
    </row>
    <row r="4799" spans="4:4" x14ac:dyDescent="0.2">
      <c r="D4799" s="164"/>
    </row>
    <row r="4800" spans="4:4" x14ac:dyDescent="0.2">
      <c r="D4800" s="164"/>
    </row>
    <row r="4801" spans="4:4" x14ac:dyDescent="0.2">
      <c r="D4801" s="164"/>
    </row>
    <row r="4802" spans="4:4" x14ac:dyDescent="0.2">
      <c r="D4802" s="164"/>
    </row>
    <row r="4803" spans="4:4" x14ac:dyDescent="0.2">
      <c r="D4803" s="164"/>
    </row>
    <row r="4804" spans="4:4" x14ac:dyDescent="0.2">
      <c r="D4804" s="164"/>
    </row>
    <row r="4805" spans="4:4" x14ac:dyDescent="0.2">
      <c r="D4805" s="164"/>
    </row>
    <row r="4806" spans="4:4" x14ac:dyDescent="0.2">
      <c r="D4806" s="164"/>
    </row>
    <row r="4807" spans="4:4" x14ac:dyDescent="0.2">
      <c r="D4807" s="164"/>
    </row>
    <row r="4808" spans="4:4" x14ac:dyDescent="0.2">
      <c r="D4808" s="164"/>
    </row>
    <row r="4809" spans="4:4" x14ac:dyDescent="0.2">
      <c r="D4809" s="164"/>
    </row>
    <row r="4810" spans="4:4" x14ac:dyDescent="0.2">
      <c r="D4810" s="164"/>
    </row>
    <row r="4811" spans="4:4" x14ac:dyDescent="0.2">
      <c r="D4811" s="164"/>
    </row>
    <row r="4812" spans="4:4" x14ac:dyDescent="0.2">
      <c r="D4812" s="164"/>
    </row>
    <row r="4813" spans="4:4" x14ac:dyDescent="0.2">
      <c r="D4813" s="164"/>
    </row>
    <row r="4814" spans="4:4" x14ac:dyDescent="0.2">
      <c r="D4814" s="164"/>
    </row>
    <row r="4815" spans="4:4" x14ac:dyDescent="0.2">
      <c r="D4815" s="164"/>
    </row>
    <row r="4816" spans="4:4" x14ac:dyDescent="0.2">
      <c r="D4816" s="164"/>
    </row>
    <row r="4817" spans="4:4" x14ac:dyDescent="0.2">
      <c r="D4817" s="164"/>
    </row>
    <row r="4818" spans="4:4" x14ac:dyDescent="0.2">
      <c r="D4818" s="164"/>
    </row>
    <row r="4819" spans="4:4" x14ac:dyDescent="0.2">
      <c r="D4819" s="164"/>
    </row>
    <row r="4820" spans="4:4" x14ac:dyDescent="0.2">
      <c r="D4820" s="164"/>
    </row>
    <row r="4821" spans="4:4" x14ac:dyDescent="0.2">
      <c r="D4821" s="164"/>
    </row>
    <row r="4822" spans="4:4" x14ac:dyDescent="0.2">
      <c r="D4822" s="164"/>
    </row>
    <row r="4823" spans="4:4" x14ac:dyDescent="0.2">
      <c r="D4823" s="164"/>
    </row>
    <row r="4824" spans="4:4" x14ac:dyDescent="0.2">
      <c r="D4824" s="164"/>
    </row>
    <row r="4825" spans="4:4" x14ac:dyDescent="0.2">
      <c r="D4825" s="164"/>
    </row>
    <row r="4826" spans="4:4" x14ac:dyDescent="0.2">
      <c r="D4826" s="164"/>
    </row>
    <row r="4827" spans="4:4" x14ac:dyDescent="0.2">
      <c r="D4827" s="164"/>
    </row>
    <row r="4828" spans="4:4" x14ac:dyDescent="0.2">
      <c r="D4828" s="164"/>
    </row>
    <row r="4829" spans="4:4" x14ac:dyDescent="0.2">
      <c r="D4829" s="164"/>
    </row>
    <row r="4830" spans="4:4" x14ac:dyDescent="0.2">
      <c r="D4830" s="164"/>
    </row>
    <row r="4831" spans="4:4" x14ac:dyDescent="0.2">
      <c r="D4831" s="164"/>
    </row>
    <row r="4832" spans="4:4" x14ac:dyDescent="0.2">
      <c r="D4832" s="164"/>
    </row>
    <row r="4833" spans="4:4" x14ac:dyDescent="0.2">
      <c r="D4833" s="164"/>
    </row>
    <row r="4834" spans="4:4" x14ac:dyDescent="0.2">
      <c r="D4834" s="164"/>
    </row>
    <row r="4835" spans="4:4" x14ac:dyDescent="0.2">
      <c r="D4835" s="164"/>
    </row>
    <row r="4836" spans="4:4" x14ac:dyDescent="0.2">
      <c r="D4836" s="164"/>
    </row>
    <row r="4837" spans="4:4" x14ac:dyDescent="0.2">
      <c r="D4837" s="164"/>
    </row>
    <row r="4838" spans="4:4" x14ac:dyDescent="0.2">
      <c r="D4838" s="164"/>
    </row>
    <row r="4839" spans="4:4" x14ac:dyDescent="0.2">
      <c r="D4839" s="164"/>
    </row>
    <row r="4840" spans="4:4" x14ac:dyDescent="0.2">
      <c r="D4840" s="164"/>
    </row>
    <row r="4841" spans="4:4" x14ac:dyDescent="0.2">
      <c r="D4841" s="164"/>
    </row>
    <row r="4842" spans="4:4" x14ac:dyDescent="0.2">
      <c r="D4842" s="164"/>
    </row>
    <row r="4843" spans="4:4" x14ac:dyDescent="0.2">
      <c r="D4843" s="164"/>
    </row>
    <row r="4844" spans="4:4" x14ac:dyDescent="0.2">
      <c r="D4844" s="164"/>
    </row>
    <row r="4845" spans="4:4" x14ac:dyDescent="0.2">
      <c r="D4845" s="164"/>
    </row>
    <row r="4846" spans="4:4" x14ac:dyDescent="0.2">
      <c r="D4846" s="164"/>
    </row>
    <row r="4847" spans="4:4" x14ac:dyDescent="0.2">
      <c r="D4847" s="164"/>
    </row>
    <row r="4848" spans="4:4" x14ac:dyDescent="0.2">
      <c r="D4848" s="164"/>
    </row>
    <row r="4849" spans="4:4" x14ac:dyDescent="0.2">
      <c r="D4849" s="164"/>
    </row>
    <row r="4850" spans="4:4" x14ac:dyDescent="0.2">
      <c r="D4850" s="164"/>
    </row>
    <row r="4851" spans="4:4" x14ac:dyDescent="0.2">
      <c r="D4851" s="164"/>
    </row>
    <row r="4852" spans="4:4" x14ac:dyDescent="0.2">
      <c r="D4852" s="164"/>
    </row>
    <row r="4853" spans="4:4" x14ac:dyDescent="0.2">
      <c r="D4853" s="164"/>
    </row>
    <row r="4854" spans="4:4" x14ac:dyDescent="0.2">
      <c r="D4854" s="164"/>
    </row>
    <row r="4855" spans="4:4" x14ac:dyDescent="0.2">
      <c r="D4855" s="164"/>
    </row>
    <row r="4856" spans="4:4" x14ac:dyDescent="0.2">
      <c r="D4856" s="164"/>
    </row>
    <row r="4857" spans="4:4" x14ac:dyDescent="0.2">
      <c r="D4857" s="164"/>
    </row>
    <row r="4858" spans="4:4" x14ac:dyDescent="0.2">
      <c r="D4858" s="164"/>
    </row>
    <row r="4859" spans="4:4" x14ac:dyDescent="0.2">
      <c r="D4859" s="164"/>
    </row>
    <row r="4860" spans="4:4" x14ac:dyDescent="0.2">
      <c r="D4860" s="164"/>
    </row>
    <row r="4861" spans="4:4" x14ac:dyDescent="0.2">
      <c r="D4861" s="164"/>
    </row>
    <row r="4862" spans="4:4" x14ac:dyDescent="0.2">
      <c r="D4862" s="164"/>
    </row>
    <row r="4863" spans="4:4" x14ac:dyDescent="0.2">
      <c r="D4863" s="164"/>
    </row>
    <row r="4864" spans="4:4" x14ac:dyDescent="0.2">
      <c r="D4864" s="164"/>
    </row>
    <row r="4865" spans="4:4" x14ac:dyDescent="0.2">
      <c r="D4865" s="164"/>
    </row>
    <row r="4866" spans="4:4" x14ac:dyDescent="0.2">
      <c r="D4866" s="164"/>
    </row>
    <row r="4867" spans="4:4" x14ac:dyDescent="0.2">
      <c r="D4867" s="164"/>
    </row>
    <row r="4868" spans="4:4" x14ac:dyDescent="0.2">
      <c r="D4868" s="164"/>
    </row>
    <row r="4869" spans="4:4" x14ac:dyDescent="0.2">
      <c r="D4869" s="164"/>
    </row>
    <row r="4870" spans="4:4" x14ac:dyDescent="0.2">
      <c r="D4870" s="164"/>
    </row>
    <row r="4871" spans="4:4" x14ac:dyDescent="0.2">
      <c r="D4871" s="164"/>
    </row>
    <row r="4872" spans="4:4" x14ac:dyDescent="0.2">
      <c r="D4872" s="164"/>
    </row>
    <row r="4873" spans="4:4" x14ac:dyDescent="0.2">
      <c r="D4873" s="164"/>
    </row>
    <row r="4874" spans="4:4" x14ac:dyDescent="0.2">
      <c r="D4874" s="164"/>
    </row>
    <row r="4875" spans="4:4" x14ac:dyDescent="0.2">
      <c r="D4875" s="164"/>
    </row>
    <row r="4876" spans="4:4" x14ac:dyDescent="0.2">
      <c r="D4876" s="164"/>
    </row>
    <row r="4877" spans="4:4" x14ac:dyDescent="0.2">
      <c r="D4877" s="164"/>
    </row>
    <row r="4878" spans="4:4" x14ac:dyDescent="0.2">
      <c r="D4878" s="164"/>
    </row>
    <row r="4879" spans="4:4" x14ac:dyDescent="0.2">
      <c r="D4879" s="164"/>
    </row>
    <row r="4880" spans="4:4" x14ac:dyDescent="0.2">
      <c r="D4880" s="164"/>
    </row>
    <row r="4881" spans="4:4" x14ac:dyDescent="0.2">
      <c r="D4881" s="164"/>
    </row>
    <row r="4882" spans="4:4" x14ac:dyDescent="0.2">
      <c r="D4882" s="164"/>
    </row>
    <row r="4883" spans="4:4" x14ac:dyDescent="0.2">
      <c r="D4883" s="164"/>
    </row>
    <row r="4884" spans="4:4" x14ac:dyDescent="0.2">
      <c r="D4884" s="164"/>
    </row>
    <row r="4885" spans="4:4" x14ac:dyDescent="0.2">
      <c r="D4885" s="164"/>
    </row>
    <row r="4886" spans="4:4" x14ac:dyDescent="0.2">
      <c r="D4886" s="164"/>
    </row>
    <row r="4887" spans="4:4" x14ac:dyDescent="0.2">
      <c r="D4887" s="164"/>
    </row>
    <row r="4888" spans="4:4" x14ac:dyDescent="0.2">
      <c r="D4888" s="164"/>
    </row>
    <row r="4889" spans="4:4" x14ac:dyDescent="0.2">
      <c r="D4889" s="164"/>
    </row>
    <row r="4890" spans="4:4" x14ac:dyDescent="0.2">
      <c r="D4890" s="164"/>
    </row>
    <row r="4891" spans="4:4" x14ac:dyDescent="0.2">
      <c r="D4891" s="164"/>
    </row>
    <row r="4892" spans="4:4" x14ac:dyDescent="0.2">
      <c r="D4892" s="164"/>
    </row>
    <row r="4893" spans="4:4" x14ac:dyDescent="0.2">
      <c r="D4893" s="164"/>
    </row>
    <row r="4894" spans="4:4" x14ac:dyDescent="0.2">
      <c r="D4894" s="164"/>
    </row>
    <row r="4895" spans="4:4" x14ac:dyDescent="0.2">
      <c r="D4895" s="164"/>
    </row>
    <row r="4896" spans="4:4" x14ac:dyDescent="0.2">
      <c r="D4896" s="164"/>
    </row>
    <row r="4897" spans="4:4" x14ac:dyDescent="0.2">
      <c r="D4897" s="164"/>
    </row>
    <row r="4898" spans="4:4" x14ac:dyDescent="0.2">
      <c r="D4898" s="164"/>
    </row>
    <row r="4899" spans="4:4" x14ac:dyDescent="0.2">
      <c r="D4899" s="164"/>
    </row>
    <row r="4900" spans="4:4" x14ac:dyDescent="0.2">
      <c r="D4900" s="164"/>
    </row>
    <row r="4901" spans="4:4" x14ac:dyDescent="0.2">
      <c r="D4901" s="164"/>
    </row>
    <row r="4902" spans="4:4" x14ac:dyDescent="0.2">
      <c r="D4902" s="164"/>
    </row>
    <row r="4903" spans="4:4" x14ac:dyDescent="0.2">
      <c r="D4903" s="164"/>
    </row>
    <row r="4904" spans="4:4" x14ac:dyDescent="0.2">
      <c r="D4904" s="164"/>
    </row>
    <row r="4905" spans="4:4" x14ac:dyDescent="0.2">
      <c r="D4905" s="164"/>
    </row>
    <row r="4906" spans="4:4" x14ac:dyDescent="0.2">
      <c r="D4906" s="164"/>
    </row>
    <row r="4907" spans="4:4" x14ac:dyDescent="0.2">
      <c r="D4907" s="164"/>
    </row>
    <row r="4908" spans="4:4" x14ac:dyDescent="0.2">
      <c r="D4908" s="164"/>
    </row>
    <row r="4909" spans="4:4" x14ac:dyDescent="0.2">
      <c r="D4909" s="164"/>
    </row>
    <row r="4910" spans="4:4" x14ac:dyDescent="0.2">
      <c r="D4910" s="164"/>
    </row>
    <row r="4911" spans="4:4" x14ac:dyDescent="0.2">
      <c r="D4911" s="164"/>
    </row>
    <row r="4912" spans="4:4" x14ac:dyDescent="0.2">
      <c r="D4912" s="164"/>
    </row>
    <row r="4913" spans="4:4" x14ac:dyDescent="0.2">
      <c r="D4913" s="164"/>
    </row>
    <row r="4914" spans="4:4" x14ac:dyDescent="0.2">
      <c r="D4914" s="164"/>
    </row>
    <row r="4915" spans="4:4" x14ac:dyDescent="0.2">
      <c r="D4915" s="164"/>
    </row>
    <row r="4916" spans="4:4" x14ac:dyDescent="0.2">
      <c r="D4916" s="164"/>
    </row>
    <row r="4917" spans="4:4" x14ac:dyDescent="0.2">
      <c r="D4917" s="164"/>
    </row>
    <row r="4918" spans="4:4" x14ac:dyDescent="0.2">
      <c r="D4918" s="164"/>
    </row>
    <row r="4919" spans="4:4" x14ac:dyDescent="0.2">
      <c r="D4919" s="164"/>
    </row>
    <row r="4920" spans="4:4" x14ac:dyDescent="0.2">
      <c r="D4920" s="164"/>
    </row>
    <row r="4921" spans="4:4" x14ac:dyDescent="0.2">
      <c r="D4921" s="164"/>
    </row>
    <row r="4922" spans="4:4" x14ac:dyDescent="0.2">
      <c r="D4922" s="164"/>
    </row>
    <row r="4923" spans="4:4" x14ac:dyDescent="0.2">
      <c r="D4923" s="164"/>
    </row>
    <row r="4924" spans="4:4" x14ac:dyDescent="0.2">
      <c r="D4924" s="164"/>
    </row>
    <row r="4925" spans="4:4" x14ac:dyDescent="0.2">
      <c r="D4925" s="164"/>
    </row>
    <row r="4926" spans="4:4" x14ac:dyDescent="0.2">
      <c r="D4926" s="164"/>
    </row>
    <row r="4927" spans="4:4" x14ac:dyDescent="0.2">
      <c r="D4927" s="164"/>
    </row>
    <row r="4928" spans="4:4" x14ac:dyDescent="0.2">
      <c r="D4928" s="164"/>
    </row>
    <row r="4929" spans="4:4" x14ac:dyDescent="0.2">
      <c r="D4929" s="164"/>
    </row>
    <row r="4930" spans="4:4" x14ac:dyDescent="0.2">
      <c r="D4930" s="164"/>
    </row>
    <row r="4931" spans="4:4" x14ac:dyDescent="0.2">
      <c r="D4931" s="164"/>
    </row>
    <row r="4932" spans="4:4" x14ac:dyDescent="0.2">
      <c r="D4932" s="164"/>
    </row>
    <row r="4933" spans="4:4" x14ac:dyDescent="0.2">
      <c r="D4933" s="164"/>
    </row>
    <row r="4934" spans="4:4" x14ac:dyDescent="0.2">
      <c r="D4934" s="164"/>
    </row>
    <row r="4935" spans="4:4" x14ac:dyDescent="0.2">
      <c r="D4935" s="164"/>
    </row>
    <row r="4936" spans="4:4" x14ac:dyDescent="0.2">
      <c r="D4936" s="164"/>
    </row>
    <row r="4937" spans="4:4" x14ac:dyDescent="0.2">
      <c r="D4937" s="164"/>
    </row>
    <row r="4938" spans="4:4" x14ac:dyDescent="0.2">
      <c r="D4938" s="164"/>
    </row>
    <row r="4939" spans="4:4" x14ac:dyDescent="0.2">
      <c r="D4939" s="164"/>
    </row>
    <row r="4940" spans="4:4" x14ac:dyDescent="0.2">
      <c r="D4940" s="164"/>
    </row>
    <row r="4941" spans="4:4" x14ac:dyDescent="0.2">
      <c r="D4941" s="164"/>
    </row>
    <row r="4942" spans="4:4" x14ac:dyDescent="0.2">
      <c r="D4942" s="164"/>
    </row>
    <row r="4943" spans="4:4" x14ac:dyDescent="0.2">
      <c r="D4943" s="164"/>
    </row>
    <row r="4944" spans="4:4" x14ac:dyDescent="0.2">
      <c r="D4944" s="164"/>
    </row>
    <row r="4945" spans="4:4" x14ac:dyDescent="0.2">
      <c r="D4945" s="164"/>
    </row>
    <row r="4946" spans="4:4" x14ac:dyDescent="0.2">
      <c r="D4946" s="164"/>
    </row>
    <row r="4947" spans="4:4" x14ac:dyDescent="0.2">
      <c r="D4947" s="164"/>
    </row>
    <row r="4948" spans="4:4" x14ac:dyDescent="0.2">
      <c r="D4948" s="164"/>
    </row>
    <row r="4949" spans="4:4" x14ac:dyDescent="0.2">
      <c r="D4949" s="164"/>
    </row>
    <row r="4950" spans="4:4" x14ac:dyDescent="0.2">
      <c r="D4950" s="164"/>
    </row>
    <row r="4951" spans="4:4" x14ac:dyDescent="0.2">
      <c r="D4951" s="164"/>
    </row>
    <row r="4952" spans="4:4" x14ac:dyDescent="0.2">
      <c r="D4952" s="164"/>
    </row>
    <row r="4953" spans="4:4" x14ac:dyDescent="0.2">
      <c r="D4953" s="164"/>
    </row>
    <row r="4954" spans="4:4" x14ac:dyDescent="0.2">
      <c r="D4954" s="164"/>
    </row>
    <row r="4955" spans="4:4" x14ac:dyDescent="0.2">
      <c r="D4955" s="164"/>
    </row>
    <row r="4956" spans="4:4" x14ac:dyDescent="0.2">
      <c r="D4956" s="164"/>
    </row>
    <row r="4957" spans="4:4" x14ac:dyDescent="0.2">
      <c r="D4957" s="164"/>
    </row>
    <row r="4958" spans="4:4" x14ac:dyDescent="0.2">
      <c r="D4958" s="164"/>
    </row>
    <row r="4959" spans="4:4" x14ac:dyDescent="0.2">
      <c r="D4959" s="164"/>
    </row>
    <row r="4960" spans="4:4" x14ac:dyDescent="0.2">
      <c r="D4960" s="164"/>
    </row>
    <row r="4961" spans="4:4" x14ac:dyDescent="0.2">
      <c r="D4961" s="164"/>
    </row>
    <row r="4962" spans="4:4" x14ac:dyDescent="0.2">
      <c r="D4962" s="164"/>
    </row>
    <row r="4963" spans="4:4" x14ac:dyDescent="0.2">
      <c r="D4963" s="164"/>
    </row>
    <row r="4964" spans="4:4" x14ac:dyDescent="0.2">
      <c r="D4964" s="164"/>
    </row>
    <row r="4965" spans="4:4" x14ac:dyDescent="0.2">
      <c r="D4965" s="164"/>
    </row>
    <row r="4966" spans="4:4" x14ac:dyDescent="0.2">
      <c r="D4966" s="164"/>
    </row>
    <row r="4967" spans="4:4" x14ac:dyDescent="0.2">
      <c r="D4967" s="164"/>
    </row>
    <row r="4968" spans="4:4" x14ac:dyDescent="0.2">
      <c r="D4968" s="164"/>
    </row>
    <row r="4969" spans="4:4" x14ac:dyDescent="0.2">
      <c r="D4969" s="164"/>
    </row>
    <row r="4970" spans="4:4" x14ac:dyDescent="0.2">
      <c r="D4970" s="164"/>
    </row>
    <row r="4971" spans="4:4" x14ac:dyDescent="0.2">
      <c r="D4971" s="164"/>
    </row>
    <row r="4972" spans="4:4" x14ac:dyDescent="0.2">
      <c r="D4972" s="164"/>
    </row>
    <row r="4973" spans="4:4" x14ac:dyDescent="0.2">
      <c r="D4973" s="164"/>
    </row>
    <row r="4974" spans="4:4" x14ac:dyDescent="0.2">
      <c r="D4974" s="164"/>
    </row>
    <row r="4975" spans="4:4" x14ac:dyDescent="0.2">
      <c r="D4975" s="164"/>
    </row>
    <row r="4976" spans="4:4" x14ac:dyDescent="0.2">
      <c r="D4976" s="164"/>
    </row>
    <row r="4977" spans="4:4" x14ac:dyDescent="0.2">
      <c r="D4977" s="164"/>
    </row>
    <row r="4978" spans="4:4" x14ac:dyDescent="0.2">
      <c r="D4978" s="164"/>
    </row>
    <row r="4979" spans="4:4" x14ac:dyDescent="0.2">
      <c r="D4979" s="164"/>
    </row>
    <row r="4980" spans="4:4" x14ac:dyDescent="0.2">
      <c r="D4980" s="164"/>
    </row>
    <row r="4981" spans="4:4" x14ac:dyDescent="0.2">
      <c r="D4981" s="164"/>
    </row>
    <row r="4982" spans="4:4" x14ac:dyDescent="0.2">
      <c r="D4982" s="164"/>
    </row>
    <row r="4983" spans="4:4" x14ac:dyDescent="0.2">
      <c r="D4983" s="164"/>
    </row>
    <row r="4984" spans="4:4" x14ac:dyDescent="0.2">
      <c r="D4984" s="164"/>
    </row>
    <row r="4985" spans="4:4" x14ac:dyDescent="0.2">
      <c r="D4985" s="164"/>
    </row>
    <row r="4986" spans="4:4" x14ac:dyDescent="0.2">
      <c r="D4986" s="164"/>
    </row>
    <row r="4987" spans="4:4" x14ac:dyDescent="0.2">
      <c r="D4987" s="164"/>
    </row>
    <row r="4988" spans="4:4" x14ac:dyDescent="0.2">
      <c r="D4988" s="164"/>
    </row>
    <row r="4989" spans="4:4" x14ac:dyDescent="0.2">
      <c r="D4989" s="164"/>
    </row>
    <row r="4990" spans="4:4" x14ac:dyDescent="0.2">
      <c r="D4990" s="164"/>
    </row>
    <row r="4991" spans="4:4" x14ac:dyDescent="0.2">
      <c r="D4991" s="164"/>
    </row>
    <row r="4992" spans="4:4" x14ac:dyDescent="0.2">
      <c r="D4992" s="164"/>
    </row>
    <row r="4993" spans="4:4" x14ac:dyDescent="0.2">
      <c r="D4993" s="164"/>
    </row>
    <row r="4994" spans="4:4" x14ac:dyDescent="0.2">
      <c r="D4994" s="164"/>
    </row>
    <row r="4995" spans="4:4" x14ac:dyDescent="0.2">
      <c r="D4995" s="164"/>
    </row>
    <row r="4996" spans="4:4" x14ac:dyDescent="0.2">
      <c r="D4996" s="164"/>
    </row>
    <row r="4997" spans="4:4" x14ac:dyDescent="0.2">
      <c r="D4997" s="164"/>
    </row>
    <row r="4998" spans="4:4" x14ac:dyDescent="0.2">
      <c r="D4998" s="164"/>
    </row>
    <row r="4999" spans="4:4" x14ac:dyDescent="0.2">
      <c r="D4999" s="164"/>
    </row>
    <row r="5000" spans="4:4" x14ac:dyDescent="0.2">
      <c r="D5000" s="164"/>
    </row>
  </sheetData>
  <mergeCells count="61">
    <mergeCell ref="A138:G142"/>
    <mergeCell ref="C120:G120"/>
    <mergeCell ref="C123:G123"/>
    <mergeCell ref="C126:G126"/>
    <mergeCell ref="C129:G129"/>
    <mergeCell ref="C132:G132"/>
    <mergeCell ref="A137:C137"/>
    <mergeCell ref="C117:G117"/>
    <mergeCell ref="C90:G90"/>
    <mergeCell ref="C92:G92"/>
    <mergeCell ref="C94:G94"/>
    <mergeCell ref="C96:G96"/>
    <mergeCell ref="C99:G99"/>
    <mergeCell ref="C101:G101"/>
    <mergeCell ref="C103:G103"/>
    <mergeCell ref="C105:G105"/>
    <mergeCell ref="C108:G108"/>
    <mergeCell ref="C111:G111"/>
    <mergeCell ref="C114:G114"/>
    <mergeCell ref="C87:G87"/>
    <mergeCell ref="C64:G64"/>
    <mergeCell ref="C66:G66"/>
    <mergeCell ref="C68:G68"/>
    <mergeCell ref="C71:G71"/>
    <mergeCell ref="C73:G73"/>
    <mergeCell ref="C75:G75"/>
    <mergeCell ref="C77:G77"/>
    <mergeCell ref="C79:G79"/>
    <mergeCell ref="C81:G81"/>
    <mergeCell ref="C83:G83"/>
    <mergeCell ref="C85:G85"/>
    <mergeCell ref="C62:G62"/>
    <mergeCell ref="C38:G38"/>
    <mergeCell ref="C40:G40"/>
    <mergeCell ref="C43:G43"/>
    <mergeCell ref="C45:G45"/>
    <mergeCell ref="C47:G47"/>
    <mergeCell ref="C49:G49"/>
    <mergeCell ref="C51:G51"/>
    <mergeCell ref="C53:G53"/>
    <mergeCell ref="C56:G56"/>
    <mergeCell ref="C58:G58"/>
    <mergeCell ref="C60:G60"/>
    <mergeCell ref="C36:G36"/>
    <mergeCell ref="C13:G13"/>
    <mergeCell ref="C15:G15"/>
    <mergeCell ref="C17:G17"/>
    <mergeCell ref="C20:G20"/>
    <mergeCell ref="C22:G22"/>
    <mergeCell ref="C24:G24"/>
    <mergeCell ref="C26:G26"/>
    <mergeCell ref="C28:G28"/>
    <mergeCell ref="C30:G30"/>
    <mergeCell ref="C32:G32"/>
    <mergeCell ref="C34:G34"/>
    <mergeCell ref="C11:G11"/>
    <mergeCell ref="A1:G1"/>
    <mergeCell ref="C2:G2"/>
    <mergeCell ref="C3:G3"/>
    <mergeCell ref="C4:G4"/>
    <mergeCell ref="C9:G9"/>
  </mergeCells>
  <pageMargins left="0.59055118110236204" right="0.23622047244094502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00" customWidth="1"/>
    <col min="3" max="3" width="38.28515625" style="100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2" width="0" hidden="1" customWidth="1"/>
    <col min="29" max="29" width="0" hidden="1" customWidth="1"/>
    <col min="31" max="41" width="0" hidden="1" customWidth="1"/>
    <col min="53" max="53" width="73.42578125" customWidth="1"/>
  </cols>
  <sheetData>
    <row r="1" spans="1:60" ht="15.75" customHeight="1" x14ac:dyDescent="0.25">
      <c r="A1" s="277" t="s">
        <v>7</v>
      </c>
      <c r="B1" s="277"/>
      <c r="C1" s="277"/>
      <c r="D1" s="277"/>
      <c r="E1" s="277"/>
      <c r="F1" s="277"/>
      <c r="G1" s="277"/>
      <c r="AG1" t="s">
        <v>188</v>
      </c>
    </row>
    <row r="2" spans="1:60" ht="24.95" customHeight="1" x14ac:dyDescent="0.2">
      <c r="A2" s="165" t="s">
        <v>8</v>
      </c>
      <c r="B2" s="79" t="s">
        <v>41</v>
      </c>
      <c r="C2" s="278" t="s">
        <v>42</v>
      </c>
      <c r="D2" s="279"/>
      <c r="E2" s="279"/>
      <c r="F2" s="279"/>
      <c r="G2" s="280"/>
      <c r="AG2" t="s">
        <v>189</v>
      </c>
    </row>
    <row r="3" spans="1:60" ht="24.95" customHeight="1" x14ac:dyDescent="0.2">
      <c r="A3" s="165" t="s">
        <v>9</v>
      </c>
      <c r="B3" s="79" t="s">
        <v>44</v>
      </c>
      <c r="C3" s="278" t="s">
        <v>45</v>
      </c>
      <c r="D3" s="279"/>
      <c r="E3" s="279"/>
      <c r="F3" s="279"/>
      <c r="G3" s="280"/>
      <c r="AC3" s="100" t="s">
        <v>189</v>
      </c>
      <c r="AG3" t="s">
        <v>190</v>
      </c>
    </row>
    <row r="4" spans="1:60" ht="24.95" customHeight="1" x14ac:dyDescent="0.2">
      <c r="A4" s="166" t="s">
        <v>10</v>
      </c>
      <c r="B4" s="167" t="s">
        <v>54</v>
      </c>
      <c r="C4" s="281" t="s">
        <v>55</v>
      </c>
      <c r="D4" s="282"/>
      <c r="E4" s="282"/>
      <c r="F4" s="282"/>
      <c r="G4" s="283"/>
      <c r="AG4" t="s">
        <v>191</v>
      </c>
    </row>
    <row r="5" spans="1:60" x14ac:dyDescent="0.2">
      <c r="D5" s="164"/>
    </row>
    <row r="6" spans="1:60" ht="38.25" x14ac:dyDescent="0.2">
      <c r="A6" s="173" t="s">
        <v>192</v>
      </c>
      <c r="B6" s="171" t="s">
        <v>193</v>
      </c>
      <c r="C6" s="171" t="s">
        <v>194</v>
      </c>
      <c r="D6" s="172" t="s">
        <v>195</v>
      </c>
      <c r="E6" s="173" t="s">
        <v>196</v>
      </c>
      <c r="F6" s="168" t="s">
        <v>197</v>
      </c>
      <c r="G6" s="173" t="s">
        <v>31</v>
      </c>
      <c r="H6" s="174" t="s">
        <v>32</v>
      </c>
      <c r="I6" s="174" t="s">
        <v>198</v>
      </c>
      <c r="J6" s="174" t="s">
        <v>33</v>
      </c>
      <c r="K6" s="174" t="s">
        <v>199</v>
      </c>
      <c r="L6" s="174" t="s">
        <v>200</v>
      </c>
      <c r="M6" s="174" t="s">
        <v>201</v>
      </c>
      <c r="N6" s="174" t="s">
        <v>202</v>
      </c>
      <c r="O6" s="174" t="s">
        <v>203</v>
      </c>
      <c r="P6" s="174" t="s">
        <v>204</v>
      </c>
      <c r="Q6" s="174" t="s">
        <v>205</v>
      </c>
      <c r="R6" s="174" t="s">
        <v>206</v>
      </c>
      <c r="S6" s="174" t="s">
        <v>207</v>
      </c>
      <c r="T6" s="174" t="s">
        <v>208</v>
      </c>
      <c r="U6" s="174" t="s">
        <v>209</v>
      </c>
      <c r="V6" s="174" t="s">
        <v>210</v>
      </c>
    </row>
    <row r="7" spans="1:60" x14ac:dyDescent="0.2">
      <c r="A7" s="176" t="s">
        <v>211</v>
      </c>
      <c r="B7" s="179" t="s">
        <v>70</v>
      </c>
      <c r="C7" s="180" t="s">
        <v>71</v>
      </c>
      <c r="D7" s="175"/>
      <c r="E7" s="186"/>
      <c r="F7" s="190"/>
      <c r="G7" s="190">
        <f>SUMIF(AG8:AG15,"&lt;&gt;NOR",G8:G15)</f>
        <v>0</v>
      </c>
      <c r="H7" s="190"/>
      <c r="I7" s="190">
        <f>SUM(I8:I15)</f>
        <v>0</v>
      </c>
      <c r="J7" s="190"/>
      <c r="K7" s="190">
        <f>SUM(K8:K15)</f>
        <v>0</v>
      </c>
      <c r="L7" s="190"/>
      <c r="M7" s="190">
        <f>SUM(M8:M15)</f>
        <v>0</v>
      </c>
      <c r="N7" s="190"/>
      <c r="O7" s="190">
        <f>SUM(O8:O15)</f>
        <v>0</v>
      </c>
      <c r="P7" s="190"/>
      <c r="Q7" s="190">
        <f>SUM(Q8:Q15)</f>
        <v>0</v>
      </c>
      <c r="R7" s="190"/>
      <c r="S7" s="190"/>
      <c r="T7" s="190"/>
      <c r="U7" s="191">
        <f>SUM(U8:U15)</f>
        <v>0</v>
      </c>
      <c r="V7" s="190"/>
      <c r="AG7" t="s">
        <v>212</v>
      </c>
    </row>
    <row r="8" spans="1:60" outlineLevel="1" x14ac:dyDescent="0.2">
      <c r="A8" s="170">
        <v>1</v>
      </c>
      <c r="B8" s="181" t="s">
        <v>1607</v>
      </c>
      <c r="C8" s="209" t="s">
        <v>1608</v>
      </c>
      <c r="D8" s="183" t="s">
        <v>225</v>
      </c>
      <c r="E8" s="187">
        <v>110.6</v>
      </c>
      <c r="F8" s="192"/>
      <c r="G8" s="193">
        <f>ROUND(E8*F8,2)</f>
        <v>0</v>
      </c>
      <c r="H8" s="192"/>
      <c r="I8" s="193">
        <f>ROUND(E8*H8,2)</f>
        <v>0</v>
      </c>
      <c r="J8" s="192"/>
      <c r="K8" s="193">
        <f>ROUND(E8*J8,2)</f>
        <v>0</v>
      </c>
      <c r="L8" s="193">
        <v>21</v>
      </c>
      <c r="M8" s="193">
        <f>G8*(1+L8/100)</f>
        <v>0</v>
      </c>
      <c r="N8" s="193">
        <v>0</v>
      </c>
      <c r="O8" s="193">
        <f>ROUND(E8*N8,2)</f>
        <v>0</v>
      </c>
      <c r="P8" s="193">
        <v>0</v>
      </c>
      <c r="Q8" s="193">
        <f>ROUND(E8*P8,2)</f>
        <v>0</v>
      </c>
      <c r="R8" s="193"/>
      <c r="S8" s="193" t="s">
        <v>269</v>
      </c>
      <c r="T8" s="193">
        <v>0</v>
      </c>
      <c r="U8" s="194">
        <f>ROUND(E8*T8,2)</f>
        <v>0</v>
      </c>
      <c r="V8" s="193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 t="s">
        <v>1144</v>
      </c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</row>
    <row r="9" spans="1:60" outlineLevel="1" x14ac:dyDescent="0.2">
      <c r="A9" s="170"/>
      <c r="B9" s="181"/>
      <c r="C9" s="272" t="s">
        <v>1608</v>
      </c>
      <c r="D9" s="273"/>
      <c r="E9" s="274"/>
      <c r="F9" s="275"/>
      <c r="G9" s="276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4"/>
      <c r="V9" s="193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 t="s">
        <v>220</v>
      </c>
      <c r="AH9" s="169"/>
      <c r="AI9" s="169"/>
      <c r="AJ9" s="169"/>
      <c r="AK9" s="169"/>
      <c r="AL9" s="169"/>
      <c r="AM9" s="169"/>
      <c r="AN9" s="169"/>
      <c r="AO9" s="169"/>
      <c r="AP9" s="169"/>
      <c r="AQ9" s="169"/>
      <c r="AR9" s="169"/>
      <c r="AS9" s="169"/>
      <c r="AT9" s="169"/>
      <c r="AU9" s="169"/>
      <c r="AV9" s="169"/>
      <c r="AW9" s="169"/>
      <c r="AX9" s="169"/>
      <c r="AY9" s="169"/>
      <c r="AZ9" s="169"/>
      <c r="BA9" s="177" t="str">
        <f>C9</f>
        <v>Hloubení rýh šířky do 200 cm v hor.3 do 1000 m3</v>
      </c>
      <c r="BB9" s="169"/>
      <c r="BC9" s="169"/>
      <c r="BD9" s="169"/>
      <c r="BE9" s="169"/>
      <c r="BF9" s="169"/>
      <c r="BG9" s="169"/>
      <c r="BH9" s="169"/>
    </row>
    <row r="10" spans="1:60" outlineLevel="1" x14ac:dyDescent="0.2">
      <c r="A10" s="170">
        <v>2</v>
      </c>
      <c r="B10" s="181" t="s">
        <v>1609</v>
      </c>
      <c r="C10" s="209" t="s">
        <v>1610</v>
      </c>
      <c r="D10" s="183" t="s">
        <v>225</v>
      </c>
      <c r="E10" s="187">
        <v>55.3</v>
      </c>
      <c r="F10" s="192"/>
      <c r="G10" s="193">
        <f>ROUND(E10*F10,2)</f>
        <v>0</v>
      </c>
      <c r="H10" s="192"/>
      <c r="I10" s="193">
        <f>ROUND(E10*H10,2)</f>
        <v>0</v>
      </c>
      <c r="J10" s="192"/>
      <c r="K10" s="193">
        <f>ROUND(E10*J10,2)</f>
        <v>0</v>
      </c>
      <c r="L10" s="193">
        <v>21</v>
      </c>
      <c r="M10" s="193">
        <f>G10*(1+L10/100)</f>
        <v>0</v>
      </c>
      <c r="N10" s="193">
        <v>0</v>
      </c>
      <c r="O10" s="193">
        <f>ROUND(E10*N10,2)</f>
        <v>0</v>
      </c>
      <c r="P10" s="193">
        <v>0</v>
      </c>
      <c r="Q10" s="193">
        <f>ROUND(E10*P10,2)</f>
        <v>0</v>
      </c>
      <c r="R10" s="193"/>
      <c r="S10" s="193" t="s">
        <v>269</v>
      </c>
      <c r="T10" s="193">
        <v>0</v>
      </c>
      <c r="U10" s="194">
        <f>ROUND(E10*T10,2)</f>
        <v>0</v>
      </c>
      <c r="V10" s="193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 t="s">
        <v>1144</v>
      </c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  <c r="AS10" s="169"/>
      <c r="AT10" s="169"/>
      <c r="AU10" s="169"/>
      <c r="AV10" s="169"/>
      <c r="AW10" s="169"/>
      <c r="AX10" s="169"/>
      <c r="AY10" s="169"/>
      <c r="AZ10" s="169"/>
      <c r="BA10" s="169"/>
      <c r="BB10" s="169"/>
      <c r="BC10" s="169"/>
      <c r="BD10" s="169"/>
      <c r="BE10" s="169"/>
      <c r="BF10" s="169"/>
      <c r="BG10" s="169"/>
      <c r="BH10" s="169"/>
    </row>
    <row r="11" spans="1:60" outlineLevel="1" x14ac:dyDescent="0.2">
      <c r="A11" s="170"/>
      <c r="B11" s="181"/>
      <c r="C11" s="272" t="s">
        <v>1610</v>
      </c>
      <c r="D11" s="273"/>
      <c r="E11" s="274"/>
      <c r="F11" s="275"/>
      <c r="G11" s="276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4"/>
      <c r="V11" s="193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 t="s">
        <v>220</v>
      </c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77" t="str">
        <f>C11</f>
        <v>Příplatek za lepivost - hloubení rýh 200cm v hor.3</v>
      </c>
      <c r="BB11" s="169"/>
      <c r="BC11" s="169"/>
      <c r="BD11" s="169"/>
      <c r="BE11" s="169"/>
      <c r="BF11" s="169"/>
      <c r="BG11" s="169"/>
      <c r="BH11" s="169"/>
    </row>
    <row r="12" spans="1:60" outlineLevel="1" x14ac:dyDescent="0.2">
      <c r="A12" s="170">
        <v>3</v>
      </c>
      <c r="B12" s="181" t="s">
        <v>1611</v>
      </c>
      <c r="C12" s="209" t="s">
        <v>1612</v>
      </c>
      <c r="D12" s="183" t="s">
        <v>225</v>
      </c>
      <c r="E12" s="187">
        <v>110.2</v>
      </c>
      <c r="F12" s="192"/>
      <c r="G12" s="193">
        <f>ROUND(E12*F12,2)</f>
        <v>0</v>
      </c>
      <c r="H12" s="192"/>
      <c r="I12" s="193">
        <f>ROUND(E12*H12,2)</f>
        <v>0</v>
      </c>
      <c r="J12" s="192"/>
      <c r="K12" s="193">
        <f>ROUND(E12*J12,2)</f>
        <v>0</v>
      </c>
      <c r="L12" s="193">
        <v>21</v>
      </c>
      <c r="M12" s="193">
        <f>G12*(1+L12/100)</f>
        <v>0</v>
      </c>
      <c r="N12" s="193">
        <v>0</v>
      </c>
      <c r="O12" s="193">
        <f>ROUND(E12*N12,2)</f>
        <v>0</v>
      </c>
      <c r="P12" s="193">
        <v>0</v>
      </c>
      <c r="Q12" s="193">
        <f>ROUND(E12*P12,2)</f>
        <v>0</v>
      </c>
      <c r="R12" s="193"/>
      <c r="S12" s="193" t="s">
        <v>269</v>
      </c>
      <c r="T12" s="193">
        <v>0</v>
      </c>
      <c r="U12" s="194">
        <f>ROUND(E12*T12,2)</f>
        <v>0</v>
      </c>
      <c r="V12" s="193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 t="s">
        <v>1144</v>
      </c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</row>
    <row r="13" spans="1:60" outlineLevel="1" x14ac:dyDescent="0.2">
      <c r="A13" s="170"/>
      <c r="B13" s="181"/>
      <c r="C13" s="272" t="s">
        <v>1612</v>
      </c>
      <c r="D13" s="273"/>
      <c r="E13" s="274"/>
      <c r="F13" s="275"/>
      <c r="G13" s="276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4"/>
      <c r="V13" s="193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 t="s">
        <v>220</v>
      </c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77" t="str">
        <f>C13</f>
        <v>Hloubení rýh šířky do 200 cm v hor.4 do 1000 m3</v>
      </c>
      <c r="BB13" s="169"/>
      <c r="BC13" s="169"/>
      <c r="BD13" s="169"/>
      <c r="BE13" s="169"/>
      <c r="BF13" s="169"/>
      <c r="BG13" s="169"/>
      <c r="BH13" s="169"/>
    </row>
    <row r="14" spans="1:60" outlineLevel="1" x14ac:dyDescent="0.2">
      <c r="A14" s="170">
        <v>4</v>
      </c>
      <c r="B14" s="181" t="s">
        <v>1613</v>
      </c>
      <c r="C14" s="209" t="s">
        <v>1614</v>
      </c>
      <c r="D14" s="183" t="s">
        <v>225</v>
      </c>
      <c r="E14" s="187">
        <v>55.3</v>
      </c>
      <c r="F14" s="192"/>
      <c r="G14" s="193">
        <f>ROUND(E14*F14,2)</f>
        <v>0</v>
      </c>
      <c r="H14" s="192"/>
      <c r="I14" s="193">
        <f>ROUND(E14*H14,2)</f>
        <v>0</v>
      </c>
      <c r="J14" s="192"/>
      <c r="K14" s="193">
        <f>ROUND(E14*J14,2)</f>
        <v>0</v>
      </c>
      <c r="L14" s="193">
        <v>21</v>
      </c>
      <c r="M14" s="193">
        <f>G14*(1+L14/100)</f>
        <v>0</v>
      </c>
      <c r="N14" s="193">
        <v>0</v>
      </c>
      <c r="O14" s="193">
        <f>ROUND(E14*N14,2)</f>
        <v>0</v>
      </c>
      <c r="P14" s="193">
        <v>0</v>
      </c>
      <c r="Q14" s="193">
        <f>ROUND(E14*P14,2)</f>
        <v>0</v>
      </c>
      <c r="R14" s="193"/>
      <c r="S14" s="193" t="s">
        <v>269</v>
      </c>
      <c r="T14" s="193">
        <v>0</v>
      </c>
      <c r="U14" s="194">
        <f>ROUND(E14*T14,2)</f>
        <v>0</v>
      </c>
      <c r="V14" s="193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 t="s">
        <v>1144</v>
      </c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69"/>
      <c r="AT14" s="169"/>
      <c r="AU14" s="169"/>
      <c r="AV14" s="169"/>
      <c r="AW14" s="169"/>
      <c r="AX14" s="169"/>
      <c r="AY14" s="169"/>
      <c r="AZ14" s="169"/>
      <c r="BA14" s="169"/>
      <c r="BB14" s="169"/>
      <c r="BC14" s="169"/>
      <c r="BD14" s="169"/>
      <c r="BE14" s="169"/>
      <c r="BF14" s="169"/>
      <c r="BG14" s="169"/>
      <c r="BH14" s="169"/>
    </row>
    <row r="15" spans="1:60" outlineLevel="1" x14ac:dyDescent="0.2">
      <c r="A15" s="170"/>
      <c r="B15" s="181"/>
      <c r="C15" s="272" t="s">
        <v>1614</v>
      </c>
      <c r="D15" s="273"/>
      <c r="E15" s="274"/>
      <c r="F15" s="275"/>
      <c r="G15" s="276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4"/>
      <c r="V15" s="193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 t="s">
        <v>220</v>
      </c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  <c r="AS15" s="169"/>
      <c r="AT15" s="169"/>
      <c r="AU15" s="169"/>
      <c r="AV15" s="169"/>
      <c r="AW15" s="169"/>
      <c r="AX15" s="169"/>
      <c r="AY15" s="169"/>
      <c r="AZ15" s="169"/>
      <c r="BA15" s="177" t="str">
        <f>C15</f>
        <v>Příplatek za lepivost - hloubení rýh 200cm v hor.4</v>
      </c>
      <c r="BB15" s="169"/>
      <c r="BC15" s="169"/>
      <c r="BD15" s="169"/>
      <c r="BE15" s="169"/>
      <c r="BF15" s="169"/>
      <c r="BG15" s="169"/>
      <c r="BH15" s="169"/>
    </row>
    <row r="16" spans="1:60" x14ac:dyDescent="0.2">
      <c r="A16" s="178" t="s">
        <v>211</v>
      </c>
      <c r="B16" s="182" t="s">
        <v>72</v>
      </c>
      <c r="C16" s="211" t="s">
        <v>73</v>
      </c>
      <c r="D16" s="185"/>
      <c r="E16" s="189"/>
      <c r="F16" s="195"/>
      <c r="G16" s="195">
        <f>SUMIF(AG17:AG20,"&lt;&gt;NOR",G17:G20)</f>
        <v>0</v>
      </c>
      <c r="H16" s="195"/>
      <c r="I16" s="195">
        <f>SUM(I17:I20)</f>
        <v>0</v>
      </c>
      <c r="J16" s="195"/>
      <c r="K16" s="195">
        <f>SUM(K17:K20)</f>
        <v>0</v>
      </c>
      <c r="L16" s="195"/>
      <c r="M16" s="195">
        <f>SUM(M17:M20)</f>
        <v>0</v>
      </c>
      <c r="N16" s="195"/>
      <c r="O16" s="195">
        <f>SUM(O17:O20)</f>
        <v>0</v>
      </c>
      <c r="P16" s="195"/>
      <c r="Q16" s="195">
        <f>SUM(Q17:Q20)</f>
        <v>0</v>
      </c>
      <c r="R16" s="195"/>
      <c r="S16" s="195"/>
      <c r="T16" s="195"/>
      <c r="U16" s="196">
        <f>SUM(U17:U20)</f>
        <v>0</v>
      </c>
      <c r="V16" s="195"/>
      <c r="AG16" t="s">
        <v>212</v>
      </c>
    </row>
    <row r="17" spans="1:60" outlineLevel="1" x14ac:dyDescent="0.2">
      <c r="A17" s="170">
        <v>5</v>
      </c>
      <c r="B17" s="181" t="s">
        <v>1615</v>
      </c>
      <c r="C17" s="209" t="s">
        <v>1616</v>
      </c>
      <c r="D17" s="183" t="s">
        <v>215</v>
      </c>
      <c r="E17" s="187">
        <v>571.1</v>
      </c>
      <c r="F17" s="192"/>
      <c r="G17" s="193">
        <f>ROUND(E17*F17,2)</f>
        <v>0</v>
      </c>
      <c r="H17" s="192"/>
      <c r="I17" s="193">
        <f>ROUND(E17*H17,2)</f>
        <v>0</v>
      </c>
      <c r="J17" s="192"/>
      <c r="K17" s="193">
        <f>ROUND(E17*J17,2)</f>
        <v>0</v>
      </c>
      <c r="L17" s="193">
        <v>21</v>
      </c>
      <c r="M17" s="193">
        <f>G17*(1+L17/100)</f>
        <v>0</v>
      </c>
      <c r="N17" s="193">
        <v>0</v>
      </c>
      <c r="O17" s="193">
        <f>ROUND(E17*N17,2)</f>
        <v>0</v>
      </c>
      <c r="P17" s="193">
        <v>0</v>
      </c>
      <c r="Q17" s="193">
        <f>ROUND(E17*P17,2)</f>
        <v>0</v>
      </c>
      <c r="R17" s="193"/>
      <c r="S17" s="193" t="s">
        <v>269</v>
      </c>
      <c r="T17" s="193">
        <v>0</v>
      </c>
      <c r="U17" s="194">
        <f>ROUND(E17*T17,2)</f>
        <v>0</v>
      </c>
      <c r="V17" s="193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 t="s">
        <v>1144</v>
      </c>
      <c r="AH17" s="169"/>
      <c r="AI17" s="169"/>
      <c r="AJ17" s="169"/>
      <c r="AK17" s="169"/>
      <c r="AL17" s="169"/>
      <c r="AM17" s="169"/>
      <c r="AN17" s="169"/>
      <c r="AO17" s="169"/>
      <c r="AP17" s="169"/>
      <c r="AQ17" s="169"/>
      <c r="AR17" s="169"/>
      <c r="AS17" s="169"/>
      <c r="AT17" s="169"/>
      <c r="AU17" s="169"/>
      <c r="AV17" s="169"/>
      <c r="AW17" s="169"/>
      <c r="AX17" s="169"/>
      <c r="AY17" s="169"/>
      <c r="AZ17" s="169"/>
      <c r="BA17" s="169"/>
      <c r="BB17" s="169"/>
      <c r="BC17" s="169"/>
      <c r="BD17" s="169"/>
      <c r="BE17" s="169"/>
      <c r="BF17" s="169"/>
      <c r="BG17" s="169"/>
      <c r="BH17" s="169"/>
    </row>
    <row r="18" spans="1:60" outlineLevel="1" x14ac:dyDescent="0.2">
      <c r="A18" s="170"/>
      <c r="B18" s="181"/>
      <c r="C18" s="272" t="s">
        <v>1616</v>
      </c>
      <c r="D18" s="273"/>
      <c r="E18" s="274"/>
      <c r="F18" s="275"/>
      <c r="G18" s="276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4"/>
      <c r="V18" s="193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 t="s">
        <v>220</v>
      </c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69"/>
      <c r="BA18" s="177" t="str">
        <f>C18</f>
        <v>Pažení a rozepření stěn rýh - příložné - hl. do 2m</v>
      </c>
      <c r="BB18" s="169"/>
      <c r="BC18" s="169"/>
      <c r="BD18" s="169"/>
      <c r="BE18" s="169"/>
      <c r="BF18" s="169"/>
      <c r="BG18" s="169"/>
      <c r="BH18" s="169"/>
    </row>
    <row r="19" spans="1:60" outlineLevel="1" x14ac:dyDescent="0.2">
      <c r="A19" s="170">
        <v>6</v>
      </c>
      <c r="B19" s="181" t="s">
        <v>1617</v>
      </c>
      <c r="C19" s="209" t="s">
        <v>1618</v>
      </c>
      <c r="D19" s="183" t="s">
        <v>215</v>
      </c>
      <c r="E19" s="187">
        <v>571.1</v>
      </c>
      <c r="F19" s="192"/>
      <c r="G19" s="193">
        <f>ROUND(E19*F19,2)</f>
        <v>0</v>
      </c>
      <c r="H19" s="192"/>
      <c r="I19" s="193">
        <f>ROUND(E19*H19,2)</f>
        <v>0</v>
      </c>
      <c r="J19" s="192"/>
      <c r="K19" s="193">
        <f>ROUND(E19*J19,2)</f>
        <v>0</v>
      </c>
      <c r="L19" s="193">
        <v>21</v>
      </c>
      <c r="M19" s="193">
        <f>G19*(1+L19/100)</f>
        <v>0</v>
      </c>
      <c r="N19" s="193">
        <v>0</v>
      </c>
      <c r="O19" s="193">
        <f>ROUND(E19*N19,2)</f>
        <v>0</v>
      </c>
      <c r="P19" s="193">
        <v>0</v>
      </c>
      <c r="Q19" s="193">
        <f>ROUND(E19*P19,2)</f>
        <v>0</v>
      </c>
      <c r="R19" s="193"/>
      <c r="S19" s="193" t="s">
        <v>269</v>
      </c>
      <c r="T19" s="193">
        <v>0</v>
      </c>
      <c r="U19" s="194">
        <f>ROUND(E19*T19,2)</f>
        <v>0</v>
      </c>
      <c r="V19" s="193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 t="s">
        <v>1144</v>
      </c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69"/>
      <c r="BA19" s="169"/>
      <c r="BB19" s="169"/>
      <c r="BC19" s="169"/>
      <c r="BD19" s="169"/>
      <c r="BE19" s="169"/>
      <c r="BF19" s="169"/>
      <c r="BG19" s="169"/>
      <c r="BH19" s="169"/>
    </row>
    <row r="20" spans="1:60" outlineLevel="1" x14ac:dyDescent="0.2">
      <c r="A20" s="170"/>
      <c r="B20" s="181"/>
      <c r="C20" s="272" t="s">
        <v>1618</v>
      </c>
      <c r="D20" s="273"/>
      <c r="E20" s="274"/>
      <c r="F20" s="275"/>
      <c r="G20" s="276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4"/>
      <c r="V20" s="193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 t="s">
        <v>220</v>
      </c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69"/>
      <c r="BA20" s="177" t="str">
        <f>C20</f>
        <v>Odstranění paženi stěn rýh - příložné - hl. do 2 m</v>
      </c>
      <c r="BB20" s="169"/>
      <c r="BC20" s="169"/>
      <c r="BD20" s="169"/>
      <c r="BE20" s="169"/>
      <c r="BF20" s="169"/>
      <c r="BG20" s="169"/>
      <c r="BH20" s="169"/>
    </row>
    <row r="21" spans="1:60" x14ac:dyDescent="0.2">
      <c r="A21" s="178" t="s">
        <v>211</v>
      </c>
      <c r="B21" s="182" t="s">
        <v>74</v>
      </c>
      <c r="C21" s="211" t="s">
        <v>75</v>
      </c>
      <c r="D21" s="185"/>
      <c r="E21" s="189"/>
      <c r="F21" s="195"/>
      <c r="G21" s="195">
        <f>SUMIF(AG22:AG27,"&lt;&gt;NOR",G22:G27)</f>
        <v>0</v>
      </c>
      <c r="H21" s="195"/>
      <c r="I21" s="195">
        <f>SUM(I22:I27)</f>
        <v>0</v>
      </c>
      <c r="J21" s="195"/>
      <c r="K21" s="195">
        <f>SUM(K22:K27)</f>
        <v>0</v>
      </c>
      <c r="L21" s="195"/>
      <c r="M21" s="195">
        <f>SUM(M22:M27)</f>
        <v>0</v>
      </c>
      <c r="N21" s="195"/>
      <c r="O21" s="195">
        <f>SUM(O22:O27)</f>
        <v>0</v>
      </c>
      <c r="P21" s="195"/>
      <c r="Q21" s="195">
        <f>SUM(Q22:Q27)</f>
        <v>0</v>
      </c>
      <c r="R21" s="195"/>
      <c r="S21" s="195"/>
      <c r="T21" s="195"/>
      <c r="U21" s="196">
        <f>SUM(U22:U27)</f>
        <v>0</v>
      </c>
      <c r="V21" s="195"/>
      <c r="AG21" t="s">
        <v>212</v>
      </c>
    </row>
    <row r="22" spans="1:60" outlineLevel="1" x14ac:dyDescent="0.2">
      <c r="A22" s="170">
        <v>7</v>
      </c>
      <c r="B22" s="181" t="s">
        <v>1619</v>
      </c>
      <c r="C22" s="209" t="s">
        <v>1620</v>
      </c>
      <c r="D22" s="183" t="s">
        <v>225</v>
      </c>
      <c r="E22" s="187">
        <v>118.6</v>
      </c>
      <c r="F22" s="192"/>
      <c r="G22" s="193">
        <f>ROUND(E22*F22,2)</f>
        <v>0</v>
      </c>
      <c r="H22" s="192"/>
      <c r="I22" s="193">
        <f>ROUND(E22*H22,2)</f>
        <v>0</v>
      </c>
      <c r="J22" s="192"/>
      <c r="K22" s="193">
        <f>ROUND(E22*J22,2)</f>
        <v>0</v>
      </c>
      <c r="L22" s="193">
        <v>21</v>
      </c>
      <c r="M22" s="193">
        <f>G22*(1+L22/100)</f>
        <v>0</v>
      </c>
      <c r="N22" s="193">
        <v>0</v>
      </c>
      <c r="O22" s="193">
        <f>ROUND(E22*N22,2)</f>
        <v>0</v>
      </c>
      <c r="P22" s="193">
        <v>0</v>
      </c>
      <c r="Q22" s="193">
        <f>ROUND(E22*P22,2)</f>
        <v>0</v>
      </c>
      <c r="R22" s="193"/>
      <c r="S22" s="193" t="s">
        <v>269</v>
      </c>
      <c r="T22" s="193">
        <v>0</v>
      </c>
      <c r="U22" s="194">
        <f>ROUND(E22*T22,2)</f>
        <v>0</v>
      </c>
      <c r="V22" s="193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 t="s">
        <v>1144</v>
      </c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69"/>
      <c r="BA22" s="169"/>
      <c r="BB22" s="169"/>
      <c r="BC22" s="169"/>
      <c r="BD22" s="169"/>
      <c r="BE22" s="169"/>
      <c r="BF22" s="169"/>
      <c r="BG22" s="169"/>
      <c r="BH22" s="169"/>
    </row>
    <row r="23" spans="1:60" outlineLevel="1" x14ac:dyDescent="0.2">
      <c r="A23" s="170"/>
      <c r="B23" s="181"/>
      <c r="C23" s="272" t="s">
        <v>1620</v>
      </c>
      <c r="D23" s="273"/>
      <c r="E23" s="274"/>
      <c r="F23" s="275"/>
      <c r="G23" s="276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4"/>
      <c r="V23" s="193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 t="s">
        <v>220</v>
      </c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77" t="str">
        <f>C23</f>
        <v>Svislé přemístění výkopku z hor.1-4 do 2,5 m</v>
      </c>
      <c r="BB23" s="169"/>
      <c r="BC23" s="169"/>
      <c r="BD23" s="169"/>
      <c r="BE23" s="169"/>
      <c r="BF23" s="169"/>
      <c r="BG23" s="169"/>
      <c r="BH23" s="169"/>
    </row>
    <row r="24" spans="1:60" ht="22.5" outlineLevel="1" x14ac:dyDescent="0.2">
      <c r="A24" s="170">
        <v>8</v>
      </c>
      <c r="B24" s="181" t="s">
        <v>1621</v>
      </c>
      <c r="C24" s="209" t="s">
        <v>1622</v>
      </c>
      <c r="D24" s="183" t="s">
        <v>225</v>
      </c>
      <c r="E24" s="187">
        <v>33.75</v>
      </c>
      <c r="F24" s="192"/>
      <c r="G24" s="193">
        <f>ROUND(E24*F24,2)</f>
        <v>0</v>
      </c>
      <c r="H24" s="192"/>
      <c r="I24" s="193">
        <f>ROUND(E24*H24,2)</f>
        <v>0</v>
      </c>
      <c r="J24" s="192"/>
      <c r="K24" s="193">
        <f>ROUND(E24*J24,2)</f>
        <v>0</v>
      </c>
      <c r="L24" s="193">
        <v>21</v>
      </c>
      <c r="M24" s="193">
        <f>G24*(1+L24/100)</f>
        <v>0</v>
      </c>
      <c r="N24" s="193">
        <v>0</v>
      </c>
      <c r="O24" s="193">
        <f>ROUND(E24*N24,2)</f>
        <v>0</v>
      </c>
      <c r="P24" s="193">
        <v>0</v>
      </c>
      <c r="Q24" s="193">
        <f>ROUND(E24*P24,2)</f>
        <v>0</v>
      </c>
      <c r="R24" s="193"/>
      <c r="S24" s="193" t="s">
        <v>269</v>
      </c>
      <c r="T24" s="193">
        <v>0</v>
      </c>
      <c r="U24" s="194">
        <f>ROUND(E24*T24,2)</f>
        <v>0</v>
      </c>
      <c r="V24" s="193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 t="s">
        <v>1144</v>
      </c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</row>
    <row r="25" spans="1:60" outlineLevel="1" x14ac:dyDescent="0.2">
      <c r="A25" s="170"/>
      <c r="B25" s="181"/>
      <c r="C25" s="272" t="s">
        <v>1622</v>
      </c>
      <c r="D25" s="273"/>
      <c r="E25" s="274"/>
      <c r="F25" s="275"/>
      <c r="G25" s="276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4"/>
      <c r="V25" s="193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 t="s">
        <v>220</v>
      </c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77" t="str">
        <f>C25</f>
        <v>Vodorovné přemístění výkopku z hor.1-4 do 10000 m</v>
      </c>
      <c r="BB25" s="169"/>
      <c r="BC25" s="169"/>
      <c r="BD25" s="169"/>
      <c r="BE25" s="169"/>
      <c r="BF25" s="169"/>
      <c r="BG25" s="169"/>
      <c r="BH25" s="169"/>
    </row>
    <row r="26" spans="1:60" outlineLevel="1" x14ac:dyDescent="0.2">
      <c r="A26" s="170">
        <v>9</v>
      </c>
      <c r="B26" s="181" t="s">
        <v>1623</v>
      </c>
      <c r="C26" s="209" t="s">
        <v>1624</v>
      </c>
      <c r="D26" s="183" t="s">
        <v>225</v>
      </c>
      <c r="E26" s="187">
        <v>152.35</v>
      </c>
      <c r="F26" s="192"/>
      <c r="G26" s="193">
        <f>ROUND(E26*F26,2)</f>
        <v>0</v>
      </c>
      <c r="H26" s="192"/>
      <c r="I26" s="193">
        <f>ROUND(E26*H26,2)</f>
        <v>0</v>
      </c>
      <c r="J26" s="192"/>
      <c r="K26" s="193">
        <f>ROUND(E26*J26,2)</f>
        <v>0</v>
      </c>
      <c r="L26" s="193">
        <v>21</v>
      </c>
      <c r="M26" s="193">
        <f>G26*(1+L26/100)</f>
        <v>0</v>
      </c>
      <c r="N26" s="193">
        <v>0</v>
      </c>
      <c r="O26" s="193">
        <f>ROUND(E26*N26,2)</f>
        <v>0</v>
      </c>
      <c r="P26" s="193">
        <v>0</v>
      </c>
      <c r="Q26" s="193">
        <f>ROUND(E26*P26,2)</f>
        <v>0</v>
      </c>
      <c r="R26" s="193"/>
      <c r="S26" s="193" t="s">
        <v>269</v>
      </c>
      <c r="T26" s="193">
        <v>0</v>
      </c>
      <c r="U26" s="194">
        <f>ROUND(E26*T26,2)</f>
        <v>0</v>
      </c>
      <c r="V26" s="193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 t="s">
        <v>1144</v>
      </c>
      <c r="AH26" s="169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</row>
    <row r="27" spans="1:60" outlineLevel="1" x14ac:dyDescent="0.2">
      <c r="A27" s="170"/>
      <c r="B27" s="181"/>
      <c r="C27" s="272" t="s">
        <v>1624</v>
      </c>
      <c r="D27" s="273"/>
      <c r="E27" s="274"/>
      <c r="F27" s="275"/>
      <c r="G27" s="276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4"/>
      <c r="V27" s="193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 t="s">
        <v>220</v>
      </c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77" t="str">
        <f>C27</f>
        <v>Nakládání výkopku z hor.1-4 v množství nad 100 m3</v>
      </c>
      <c r="BB27" s="169"/>
      <c r="BC27" s="169"/>
      <c r="BD27" s="169"/>
      <c r="BE27" s="169"/>
      <c r="BF27" s="169"/>
      <c r="BG27" s="169"/>
      <c r="BH27" s="169"/>
    </row>
    <row r="28" spans="1:60" x14ac:dyDescent="0.2">
      <c r="A28" s="178" t="s">
        <v>211</v>
      </c>
      <c r="B28" s="182" t="s">
        <v>76</v>
      </c>
      <c r="C28" s="211" t="s">
        <v>77</v>
      </c>
      <c r="D28" s="185"/>
      <c r="E28" s="189"/>
      <c r="F28" s="195"/>
      <c r="G28" s="195">
        <f>SUMIF(AG29:AG36,"&lt;&gt;NOR",G29:G36)</f>
        <v>0</v>
      </c>
      <c r="H28" s="195"/>
      <c r="I28" s="195">
        <f>SUM(I29:I36)</f>
        <v>0</v>
      </c>
      <c r="J28" s="195"/>
      <c r="K28" s="195">
        <f>SUM(K29:K36)</f>
        <v>0</v>
      </c>
      <c r="L28" s="195"/>
      <c r="M28" s="195">
        <f>SUM(M29:M36)</f>
        <v>0</v>
      </c>
      <c r="N28" s="195"/>
      <c r="O28" s="195">
        <f>SUM(O29:O36)</f>
        <v>0</v>
      </c>
      <c r="P28" s="195"/>
      <c r="Q28" s="195">
        <f>SUM(Q29:Q36)</f>
        <v>0</v>
      </c>
      <c r="R28" s="195"/>
      <c r="S28" s="195"/>
      <c r="T28" s="195"/>
      <c r="U28" s="196">
        <f>SUM(U29:U36)</f>
        <v>0</v>
      </c>
      <c r="V28" s="195"/>
      <c r="AG28" t="s">
        <v>212</v>
      </c>
    </row>
    <row r="29" spans="1:60" ht="22.5" outlineLevel="1" x14ac:dyDescent="0.2">
      <c r="A29" s="170">
        <v>10</v>
      </c>
      <c r="B29" s="181" t="s">
        <v>1625</v>
      </c>
      <c r="C29" s="209" t="s">
        <v>1626</v>
      </c>
      <c r="D29" s="183" t="s">
        <v>225</v>
      </c>
      <c r="E29" s="187">
        <v>33.75</v>
      </c>
      <c r="F29" s="192"/>
      <c r="G29" s="193">
        <f>ROUND(E29*F29,2)</f>
        <v>0</v>
      </c>
      <c r="H29" s="192"/>
      <c r="I29" s="193">
        <f>ROUND(E29*H29,2)</f>
        <v>0</v>
      </c>
      <c r="J29" s="192"/>
      <c r="K29" s="193">
        <f>ROUND(E29*J29,2)</f>
        <v>0</v>
      </c>
      <c r="L29" s="193">
        <v>21</v>
      </c>
      <c r="M29" s="193">
        <f>G29*(1+L29/100)</f>
        <v>0</v>
      </c>
      <c r="N29" s="193">
        <v>0</v>
      </c>
      <c r="O29" s="193">
        <f>ROUND(E29*N29,2)</f>
        <v>0</v>
      </c>
      <c r="P29" s="193">
        <v>0</v>
      </c>
      <c r="Q29" s="193">
        <f>ROUND(E29*P29,2)</f>
        <v>0</v>
      </c>
      <c r="R29" s="193"/>
      <c r="S29" s="193" t="s">
        <v>269</v>
      </c>
      <c r="T29" s="193">
        <v>0</v>
      </c>
      <c r="U29" s="194">
        <f>ROUND(E29*T29,2)</f>
        <v>0</v>
      </c>
      <c r="V29" s="193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 t="s">
        <v>1144</v>
      </c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</row>
    <row r="30" spans="1:60" outlineLevel="1" x14ac:dyDescent="0.2">
      <c r="A30" s="170"/>
      <c r="B30" s="181"/>
      <c r="C30" s="272" t="s">
        <v>1626</v>
      </c>
      <c r="D30" s="273"/>
      <c r="E30" s="274"/>
      <c r="F30" s="275"/>
      <c r="G30" s="276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4"/>
      <c r="V30" s="193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 t="s">
        <v>220</v>
      </c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  <c r="BA30" s="177" t="str">
        <f>C30</f>
        <v>Uložení sypaniny na skládku, včetně poplatku za skládku</v>
      </c>
      <c r="BB30" s="169"/>
      <c r="BC30" s="169"/>
      <c r="BD30" s="169"/>
      <c r="BE30" s="169"/>
      <c r="BF30" s="169"/>
      <c r="BG30" s="169"/>
      <c r="BH30" s="169"/>
    </row>
    <row r="31" spans="1:60" outlineLevel="1" x14ac:dyDescent="0.2">
      <c r="A31" s="170">
        <v>11</v>
      </c>
      <c r="B31" s="181" t="s">
        <v>1627</v>
      </c>
      <c r="C31" s="209" t="s">
        <v>253</v>
      </c>
      <c r="D31" s="183" t="s">
        <v>225</v>
      </c>
      <c r="E31" s="187">
        <v>138.25</v>
      </c>
      <c r="F31" s="192"/>
      <c r="G31" s="193">
        <f>ROUND(E31*F31,2)</f>
        <v>0</v>
      </c>
      <c r="H31" s="192"/>
      <c r="I31" s="193">
        <f>ROUND(E31*H31,2)</f>
        <v>0</v>
      </c>
      <c r="J31" s="192"/>
      <c r="K31" s="193">
        <f>ROUND(E31*J31,2)</f>
        <v>0</v>
      </c>
      <c r="L31" s="193">
        <v>21</v>
      </c>
      <c r="M31" s="193">
        <f>G31*(1+L31/100)</f>
        <v>0</v>
      </c>
      <c r="N31" s="193">
        <v>0</v>
      </c>
      <c r="O31" s="193">
        <f>ROUND(E31*N31,2)</f>
        <v>0</v>
      </c>
      <c r="P31" s="193">
        <v>0</v>
      </c>
      <c r="Q31" s="193">
        <f>ROUND(E31*P31,2)</f>
        <v>0</v>
      </c>
      <c r="R31" s="193"/>
      <c r="S31" s="193" t="s">
        <v>269</v>
      </c>
      <c r="T31" s="193">
        <v>0</v>
      </c>
      <c r="U31" s="194">
        <f>ROUND(E31*T31,2)</f>
        <v>0</v>
      </c>
      <c r="V31" s="193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 t="s">
        <v>1144</v>
      </c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</row>
    <row r="32" spans="1:60" outlineLevel="1" x14ac:dyDescent="0.2">
      <c r="A32" s="170"/>
      <c r="B32" s="181"/>
      <c r="C32" s="272" t="s">
        <v>253</v>
      </c>
      <c r="D32" s="273"/>
      <c r="E32" s="274"/>
      <c r="F32" s="275"/>
      <c r="G32" s="276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4"/>
      <c r="V32" s="193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 t="s">
        <v>220</v>
      </c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77" t="str">
        <f>C32</f>
        <v>Zásyp jam, rýh, šachet se zhutněním</v>
      </c>
      <c r="BB32" s="169"/>
      <c r="BC32" s="169"/>
      <c r="BD32" s="169"/>
      <c r="BE32" s="169"/>
      <c r="BF32" s="169"/>
      <c r="BG32" s="169"/>
      <c r="BH32" s="169"/>
    </row>
    <row r="33" spans="1:60" outlineLevel="1" x14ac:dyDescent="0.2">
      <c r="A33" s="170">
        <v>12</v>
      </c>
      <c r="B33" s="181" t="s">
        <v>1628</v>
      </c>
      <c r="C33" s="209" t="s">
        <v>1629</v>
      </c>
      <c r="D33" s="183" t="s">
        <v>225</v>
      </c>
      <c r="E33" s="187">
        <v>49.2</v>
      </c>
      <c r="F33" s="192"/>
      <c r="G33" s="193">
        <f>ROUND(E33*F33,2)</f>
        <v>0</v>
      </c>
      <c r="H33" s="192"/>
      <c r="I33" s="193">
        <f>ROUND(E33*H33,2)</f>
        <v>0</v>
      </c>
      <c r="J33" s="192"/>
      <c r="K33" s="193">
        <f>ROUND(E33*J33,2)</f>
        <v>0</v>
      </c>
      <c r="L33" s="193">
        <v>21</v>
      </c>
      <c r="M33" s="193">
        <f>G33*(1+L33/100)</f>
        <v>0</v>
      </c>
      <c r="N33" s="193">
        <v>0</v>
      </c>
      <c r="O33" s="193">
        <f>ROUND(E33*N33,2)</f>
        <v>0</v>
      </c>
      <c r="P33" s="193">
        <v>0</v>
      </c>
      <c r="Q33" s="193">
        <f>ROUND(E33*P33,2)</f>
        <v>0</v>
      </c>
      <c r="R33" s="193"/>
      <c r="S33" s="193" t="s">
        <v>269</v>
      </c>
      <c r="T33" s="193">
        <v>0</v>
      </c>
      <c r="U33" s="194">
        <f>ROUND(E33*T33,2)</f>
        <v>0</v>
      </c>
      <c r="V33" s="193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 t="s">
        <v>1144</v>
      </c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</row>
    <row r="34" spans="1:60" outlineLevel="1" x14ac:dyDescent="0.2">
      <c r="A34" s="170"/>
      <c r="B34" s="181"/>
      <c r="C34" s="272" t="s">
        <v>1629</v>
      </c>
      <c r="D34" s="273"/>
      <c r="E34" s="274"/>
      <c r="F34" s="275"/>
      <c r="G34" s="276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4"/>
      <c r="V34" s="193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 t="s">
        <v>220</v>
      </c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77" t="str">
        <f>C34</f>
        <v>Obsyp potrubí bez prohození sypaniny</v>
      </c>
      <c r="BB34" s="169"/>
      <c r="BC34" s="169"/>
      <c r="BD34" s="169"/>
      <c r="BE34" s="169"/>
      <c r="BF34" s="169"/>
      <c r="BG34" s="169"/>
      <c r="BH34" s="169"/>
    </row>
    <row r="35" spans="1:60" outlineLevel="1" x14ac:dyDescent="0.2">
      <c r="A35" s="170">
        <v>13</v>
      </c>
      <c r="B35" s="181" t="s">
        <v>1630</v>
      </c>
      <c r="C35" s="209" t="s">
        <v>1631</v>
      </c>
      <c r="D35" s="183" t="s">
        <v>225</v>
      </c>
      <c r="E35" s="187">
        <v>49.2</v>
      </c>
      <c r="F35" s="192"/>
      <c r="G35" s="193">
        <f>ROUND(E35*F35,2)</f>
        <v>0</v>
      </c>
      <c r="H35" s="192"/>
      <c r="I35" s="193">
        <f>ROUND(E35*H35,2)</f>
        <v>0</v>
      </c>
      <c r="J35" s="192"/>
      <c r="K35" s="193">
        <f>ROUND(E35*J35,2)</f>
        <v>0</v>
      </c>
      <c r="L35" s="193">
        <v>21</v>
      </c>
      <c r="M35" s="193">
        <f>G35*(1+L35/100)</f>
        <v>0</v>
      </c>
      <c r="N35" s="193">
        <v>0</v>
      </c>
      <c r="O35" s="193">
        <f>ROUND(E35*N35,2)</f>
        <v>0</v>
      </c>
      <c r="P35" s="193">
        <v>0</v>
      </c>
      <c r="Q35" s="193">
        <f>ROUND(E35*P35,2)</f>
        <v>0</v>
      </c>
      <c r="R35" s="193"/>
      <c r="S35" s="193" t="s">
        <v>269</v>
      </c>
      <c r="T35" s="193">
        <v>0</v>
      </c>
      <c r="U35" s="194">
        <f>ROUND(E35*T35,2)</f>
        <v>0</v>
      </c>
      <c r="V35" s="193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 t="s">
        <v>1144</v>
      </c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</row>
    <row r="36" spans="1:60" outlineLevel="1" x14ac:dyDescent="0.2">
      <c r="A36" s="170"/>
      <c r="B36" s="181"/>
      <c r="C36" s="272" t="s">
        <v>1631</v>
      </c>
      <c r="D36" s="273"/>
      <c r="E36" s="274"/>
      <c r="F36" s="275"/>
      <c r="G36" s="276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4"/>
      <c r="V36" s="193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 t="s">
        <v>220</v>
      </c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77" t="str">
        <f>C36</f>
        <v>Příplatek za prohození sypaniny pro obsyp potrubí</v>
      </c>
      <c r="BB36" s="169"/>
      <c r="BC36" s="169"/>
      <c r="BD36" s="169"/>
      <c r="BE36" s="169"/>
      <c r="BF36" s="169"/>
      <c r="BG36" s="169"/>
      <c r="BH36" s="169"/>
    </row>
    <row r="37" spans="1:60" ht="25.5" x14ac:dyDescent="0.2">
      <c r="A37" s="178" t="s">
        <v>211</v>
      </c>
      <c r="B37" s="182" t="s">
        <v>104</v>
      </c>
      <c r="C37" s="211" t="s">
        <v>105</v>
      </c>
      <c r="D37" s="185"/>
      <c r="E37" s="189"/>
      <c r="F37" s="195"/>
      <c r="G37" s="195">
        <f>SUMIF(AG38:AG67,"&lt;&gt;NOR",G38:G67)</f>
        <v>0</v>
      </c>
      <c r="H37" s="195"/>
      <c r="I37" s="195">
        <f>SUM(I38:I67)</f>
        <v>0</v>
      </c>
      <c r="J37" s="195"/>
      <c r="K37" s="195">
        <f>SUM(K38:K67)</f>
        <v>0</v>
      </c>
      <c r="L37" s="195"/>
      <c r="M37" s="195">
        <f>SUM(M38:M67)</f>
        <v>0</v>
      </c>
      <c r="N37" s="195"/>
      <c r="O37" s="195">
        <f>SUM(O38:O67)</f>
        <v>0</v>
      </c>
      <c r="P37" s="195"/>
      <c r="Q37" s="195">
        <f>SUM(Q38:Q67)</f>
        <v>0</v>
      </c>
      <c r="R37" s="195"/>
      <c r="S37" s="195"/>
      <c r="T37" s="195"/>
      <c r="U37" s="196">
        <f>SUM(U38:U67)</f>
        <v>0</v>
      </c>
      <c r="V37" s="195"/>
      <c r="AG37" t="s">
        <v>212</v>
      </c>
    </row>
    <row r="38" spans="1:60" ht="22.5" outlineLevel="1" x14ac:dyDescent="0.2">
      <c r="A38" s="170">
        <v>14</v>
      </c>
      <c r="B38" s="181" t="s">
        <v>1632</v>
      </c>
      <c r="C38" s="209" t="s">
        <v>1633</v>
      </c>
      <c r="D38" s="183" t="s">
        <v>338</v>
      </c>
      <c r="E38" s="187">
        <v>13</v>
      </c>
      <c r="F38" s="192"/>
      <c r="G38" s="193">
        <f>ROUND(E38*F38,2)</f>
        <v>0</v>
      </c>
      <c r="H38" s="192"/>
      <c r="I38" s="193">
        <f>ROUND(E38*H38,2)</f>
        <v>0</v>
      </c>
      <c r="J38" s="192"/>
      <c r="K38" s="193">
        <f>ROUND(E38*J38,2)</f>
        <v>0</v>
      </c>
      <c r="L38" s="193">
        <v>21</v>
      </c>
      <c r="M38" s="193">
        <f>G38*(1+L38/100)</f>
        <v>0</v>
      </c>
      <c r="N38" s="193">
        <v>0</v>
      </c>
      <c r="O38" s="193">
        <f>ROUND(E38*N38,2)</f>
        <v>0</v>
      </c>
      <c r="P38" s="193">
        <v>0</v>
      </c>
      <c r="Q38" s="193">
        <f>ROUND(E38*P38,2)</f>
        <v>0</v>
      </c>
      <c r="R38" s="193"/>
      <c r="S38" s="193" t="s">
        <v>269</v>
      </c>
      <c r="T38" s="193">
        <v>0</v>
      </c>
      <c r="U38" s="194">
        <f>ROUND(E38*T38,2)</f>
        <v>0</v>
      </c>
      <c r="V38" s="193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 t="s">
        <v>1144</v>
      </c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</row>
    <row r="39" spans="1:60" outlineLevel="1" x14ac:dyDescent="0.2">
      <c r="A39" s="170"/>
      <c r="B39" s="181"/>
      <c r="C39" s="272" t="s">
        <v>1633</v>
      </c>
      <c r="D39" s="273"/>
      <c r="E39" s="274"/>
      <c r="F39" s="275"/>
      <c r="G39" s="276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4"/>
      <c r="V39" s="193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 t="s">
        <v>220</v>
      </c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77" t="str">
        <f>C39</f>
        <v>Trubka KGEM kanalizační hladká 110x3,2x1000mm SN4</v>
      </c>
      <c r="BB39" s="169"/>
      <c r="BC39" s="169"/>
      <c r="BD39" s="169"/>
      <c r="BE39" s="169"/>
      <c r="BF39" s="169"/>
      <c r="BG39" s="169"/>
      <c r="BH39" s="169"/>
    </row>
    <row r="40" spans="1:60" ht="22.5" outlineLevel="1" x14ac:dyDescent="0.2">
      <c r="A40" s="170">
        <v>15</v>
      </c>
      <c r="B40" s="181" t="s">
        <v>1634</v>
      </c>
      <c r="C40" s="209" t="s">
        <v>1635</v>
      </c>
      <c r="D40" s="183" t="s">
        <v>338</v>
      </c>
      <c r="E40" s="187">
        <v>62</v>
      </c>
      <c r="F40" s="192"/>
      <c r="G40" s="193">
        <f>ROUND(E40*F40,2)</f>
        <v>0</v>
      </c>
      <c r="H40" s="192"/>
      <c r="I40" s="193">
        <f>ROUND(E40*H40,2)</f>
        <v>0</v>
      </c>
      <c r="J40" s="192"/>
      <c r="K40" s="193">
        <f>ROUND(E40*J40,2)</f>
        <v>0</v>
      </c>
      <c r="L40" s="193">
        <v>21</v>
      </c>
      <c r="M40" s="193">
        <f>G40*(1+L40/100)</f>
        <v>0</v>
      </c>
      <c r="N40" s="193">
        <v>0</v>
      </c>
      <c r="O40" s="193">
        <f>ROUND(E40*N40,2)</f>
        <v>0</v>
      </c>
      <c r="P40" s="193">
        <v>0</v>
      </c>
      <c r="Q40" s="193">
        <f>ROUND(E40*P40,2)</f>
        <v>0</v>
      </c>
      <c r="R40" s="193"/>
      <c r="S40" s="193" t="s">
        <v>269</v>
      </c>
      <c r="T40" s="193">
        <v>0</v>
      </c>
      <c r="U40" s="194">
        <f>ROUND(E40*T40,2)</f>
        <v>0</v>
      </c>
      <c r="V40" s="193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 t="s">
        <v>1144</v>
      </c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</row>
    <row r="41" spans="1:60" outlineLevel="1" x14ac:dyDescent="0.2">
      <c r="A41" s="170"/>
      <c r="B41" s="181"/>
      <c r="C41" s="272" t="s">
        <v>1635</v>
      </c>
      <c r="D41" s="273"/>
      <c r="E41" s="274"/>
      <c r="F41" s="275"/>
      <c r="G41" s="276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4"/>
      <c r="V41" s="193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 t="s">
        <v>220</v>
      </c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77" t="str">
        <f>C41</f>
        <v>Trubka KGEM kanalizační hladká 125x3,0x1000mm SN4</v>
      </c>
      <c r="BB41" s="169"/>
      <c r="BC41" s="169"/>
      <c r="BD41" s="169"/>
      <c r="BE41" s="169"/>
      <c r="BF41" s="169"/>
      <c r="BG41" s="169"/>
      <c r="BH41" s="169"/>
    </row>
    <row r="42" spans="1:60" ht="22.5" outlineLevel="1" x14ac:dyDescent="0.2">
      <c r="A42" s="170">
        <v>16</v>
      </c>
      <c r="B42" s="181" t="s">
        <v>1636</v>
      </c>
      <c r="C42" s="209" t="s">
        <v>1637</v>
      </c>
      <c r="D42" s="183" t="s">
        <v>338</v>
      </c>
      <c r="E42" s="187">
        <v>83</v>
      </c>
      <c r="F42" s="192"/>
      <c r="G42" s="193">
        <f>ROUND(E42*F42,2)</f>
        <v>0</v>
      </c>
      <c r="H42" s="192"/>
      <c r="I42" s="193">
        <f>ROUND(E42*H42,2)</f>
        <v>0</v>
      </c>
      <c r="J42" s="192"/>
      <c r="K42" s="193">
        <f>ROUND(E42*J42,2)</f>
        <v>0</v>
      </c>
      <c r="L42" s="193">
        <v>21</v>
      </c>
      <c r="M42" s="193">
        <f>G42*(1+L42/100)</f>
        <v>0</v>
      </c>
      <c r="N42" s="193">
        <v>0</v>
      </c>
      <c r="O42" s="193">
        <f>ROUND(E42*N42,2)</f>
        <v>0</v>
      </c>
      <c r="P42" s="193">
        <v>0</v>
      </c>
      <c r="Q42" s="193">
        <f>ROUND(E42*P42,2)</f>
        <v>0</v>
      </c>
      <c r="R42" s="193"/>
      <c r="S42" s="193" t="s">
        <v>269</v>
      </c>
      <c r="T42" s="193">
        <v>0</v>
      </c>
      <c r="U42" s="194">
        <f>ROUND(E42*T42,2)</f>
        <v>0</v>
      </c>
      <c r="V42" s="193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 t="s">
        <v>1144</v>
      </c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</row>
    <row r="43" spans="1:60" outlineLevel="1" x14ac:dyDescent="0.2">
      <c r="A43" s="170"/>
      <c r="B43" s="181"/>
      <c r="C43" s="272" t="s">
        <v>1637</v>
      </c>
      <c r="D43" s="273"/>
      <c r="E43" s="274"/>
      <c r="F43" s="275"/>
      <c r="G43" s="276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4"/>
      <c r="V43" s="193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 t="s">
        <v>220</v>
      </c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77" t="str">
        <f>C43</f>
        <v>Trubka KGEM kanalizační hladká 150x3,6x1000mm SN4</v>
      </c>
      <c r="BB43" s="169"/>
      <c r="BC43" s="169"/>
      <c r="BD43" s="169"/>
      <c r="BE43" s="169"/>
      <c r="BF43" s="169"/>
      <c r="BG43" s="169"/>
      <c r="BH43" s="169"/>
    </row>
    <row r="44" spans="1:60" ht="22.5" outlineLevel="1" x14ac:dyDescent="0.2">
      <c r="A44" s="170">
        <v>17</v>
      </c>
      <c r="B44" s="181" t="s">
        <v>1638</v>
      </c>
      <c r="C44" s="209" t="s">
        <v>1639</v>
      </c>
      <c r="D44" s="183" t="s">
        <v>338</v>
      </c>
      <c r="E44" s="187">
        <v>23</v>
      </c>
      <c r="F44" s="192"/>
      <c r="G44" s="193">
        <f>ROUND(E44*F44,2)</f>
        <v>0</v>
      </c>
      <c r="H44" s="192"/>
      <c r="I44" s="193">
        <f>ROUND(E44*H44,2)</f>
        <v>0</v>
      </c>
      <c r="J44" s="192"/>
      <c r="K44" s="193">
        <f>ROUND(E44*J44,2)</f>
        <v>0</v>
      </c>
      <c r="L44" s="193">
        <v>21</v>
      </c>
      <c r="M44" s="193">
        <f>G44*(1+L44/100)</f>
        <v>0</v>
      </c>
      <c r="N44" s="193">
        <v>0</v>
      </c>
      <c r="O44" s="193">
        <f>ROUND(E44*N44,2)</f>
        <v>0</v>
      </c>
      <c r="P44" s="193">
        <v>0</v>
      </c>
      <c r="Q44" s="193">
        <f>ROUND(E44*P44,2)</f>
        <v>0</v>
      </c>
      <c r="R44" s="193"/>
      <c r="S44" s="193" t="s">
        <v>269</v>
      </c>
      <c r="T44" s="193">
        <v>0</v>
      </c>
      <c r="U44" s="194">
        <f>ROUND(E44*T44,2)</f>
        <v>0</v>
      </c>
      <c r="V44" s="193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 t="s">
        <v>1144</v>
      </c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</row>
    <row r="45" spans="1:60" outlineLevel="1" x14ac:dyDescent="0.2">
      <c r="A45" s="170"/>
      <c r="B45" s="181"/>
      <c r="C45" s="272" t="s">
        <v>1639</v>
      </c>
      <c r="D45" s="273"/>
      <c r="E45" s="274"/>
      <c r="F45" s="275"/>
      <c r="G45" s="276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4"/>
      <c r="V45" s="193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 t="s">
        <v>220</v>
      </c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77" t="str">
        <f>C45</f>
        <v>Trubka KGEM kanalizační hladká 200x4,5x1000mm SN4</v>
      </c>
      <c r="BB45" s="169"/>
      <c r="BC45" s="169"/>
      <c r="BD45" s="169"/>
      <c r="BE45" s="169"/>
      <c r="BF45" s="169"/>
      <c r="BG45" s="169"/>
      <c r="BH45" s="169"/>
    </row>
    <row r="46" spans="1:60" outlineLevel="1" x14ac:dyDescent="0.2">
      <c r="A46" s="170">
        <v>18</v>
      </c>
      <c r="B46" s="181" t="s">
        <v>1640</v>
      </c>
      <c r="C46" s="209" t="s">
        <v>1641</v>
      </c>
      <c r="D46" s="183" t="s">
        <v>338</v>
      </c>
      <c r="E46" s="187">
        <v>27</v>
      </c>
      <c r="F46" s="192"/>
      <c r="G46" s="193">
        <f>ROUND(E46*F46,2)</f>
        <v>0</v>
      </c>
      <c r="H46" s="192"/>
      <c r="I46" s="193">
        <f>ROUND(E46*H46,2)</f>
        <v>0</v>
      </c>
      <c r="J46" s="192"/>
      <c r="K46" s="193">
        <f>ROUND(E46*J46,2)</f>
        <v>0</v>
      </c>
      <c r="L46" s="193">
        <v>21</v>
      </c>
      <c r="M46" s="193">
        <f>G46*(1+L46/100)</f>
        <v>0</v>
      </c>
      <c r="N46" s="193">
        <v>0</v>
      </c>
      <c r="O46" s="193">
        <f>ROUND(E46*N46,2)</f>
        <v>0</v>
      </c>
      <c r="P46" s="193">
        <v>0</v>
      </c>
      <c r="Q46" s="193">
        <f>ROUND(E46*P46,2)</f>
        <v>0</v>
      </c>
      <c r="R46" s="193"/>
      <c r="S46" s="193" t="s">
        <v>269</v>
      </c>
      <c r="T46" s="193">
        <v>0</v>
      </c>
      <c r="U46" s="194">
        <f>ROUND(E46*T46,2)</f>
        <v>0</v>
      </c>
      <c r="V46" s="193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 t="s">
        <v>1144</v>
      </c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</row>
    <row r="47" spans="1:60" outlineLevel="1" x14ac:dyDescent="0.2">
      <c r="A47" s="170"/>
      <c r="B47" s="181"/>
      <c r="C47" s="272" t="s">
        <v>1641</v>
      </c>
      <c r="D47" s="273"/>
      <c r="E47" s="274"/>
      <c r="F47" s="275"/>
      <c r="G47" s="276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4"/>
      <c r="V47" s="193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 t="s">
        <v>220</v>
      </c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77" t="str">
        <f>C47</f>
        <v>Koleno kanalizační KGB 125/ 45° PVC</v>
      </c>
      <c r="BB47" s="169"/>
      <c r="BC47" s="169"/>
      <c r="BD47" s="169"/>
      <c r="BE47" s="169"/>
      <c r="BF47" s="169"/>
      <c r="BG47" s="169"/>
      <c r="BH47" s="169"/>
    </row>
    <row r="48" spans="1:60" outlineLevel="1" x14ac:dyDescent="0.2">
      <c r="A48" s="170">
        <v>19</v>
      </c>
      <c r="B48" s="181" t="s">
        <v>1642</v>
      </c>
      <c r="C48" s="209" t="s">
        <v>1643</v>
      </c>
      <c r="D48" s="183" t="s">
        <v>338</v>
      </c>
      <c r="E48" s="187">
        <v>2</v>
      </c>
      <c r="F48" s="192"/>
      <c r="G48" s="193">
        <f>ROUND(E48*F48,2)</f>
        <v>0</v>
      </c>
      <c r="H48" s="192"/>
      <c r="I48" s="193">
        <f>ROUND(E48*H48,2)</f>
        <v>0</v>
      </c>
      <c r="J48" s="192"/>
      <c r="K48" s="193">
        <f>ROUND(E48*J48,2)</f>
        <v>0</v>
      </c>
      <c r="L48" s="193">
        <v>21</v>
      </c>
      <c r="M48" s="193">
        <f>G48*(1+L48/100)</f>
        <v>0</v>
      </c>
      <c r="N48" s="193">
        <v>0</v>
      </c>
      <c r="O48" s="193">
        <f>ROUND(E48*N48,2)</f>
        <v>0</v>
      </c>
      <c r="P48" s="193">
        <v>0</v>
      </c>
      <c r="Q48" s="193">
        <f>ROUND(E48*P48,2)</f>
        <v>0</v>
      </c>
      <c r="R48" s="193"/>
      <c r="S48" s="193" t="s">
        <v>269</v>
      </c>
      <c r="T48" s="193">
        <v>0</v>
      </c>
      <c r="U48" s="194">
        <f>ROUND(E48*T48,2)</f>
        <v>0</v>
      </c>
      <c r="V48" s="193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 t="s">
        <v>1144</v>
      </c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</row>
    <row r="49" spans="1:60" outlineLevel="1" x14ac:dyDescent="0.2">
      <c r="A49" s="170"/>
      <c r="B49" s="181"/>
      <c r="C49" s="272" t="s">
        <v>1643</v>
      </c>
      <c r="D49" s="273"/>
      <c r="E49" s="274"/>
      <c r="F49" s="275"/>
      <c r="G49" s="276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4"/>
      <c r="V49" s="193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 t="s">
        <v>220</v>
      </c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77" t="str">
        <f>C49</f>
        <v>Koleno kanalizační KGB 150/ 45° PVC</v>
      </c>
      <c r="BB49" s="169"/>
      <c r="BC49" s="169"/>
      <c r="BD49" s="169"/>
      <c r="BE49" s="169"/>
      <c r="BF49" s="169"/>
      <c r="BG49" s="169"/>
      <c r="BH49" s="169"/>
    </row>
    <row r="50" spans="1:60" outlineLevel="1" x14ac:dyDescent="0.2">
      <c r="A50" s="170">
        <v>20</v>
      </c>
      <c r="B50" s="181" t="s">
        <v>1644</v>
      </c>
      <c r="C50" s="209" t="s">
        <v>1645</v>
      </c>
      <c r="D50" s="183" t="s">
        <v>338</v>
      </c>
      <c r="E50" s="187">
        <v>1</v>
      </c>
      <c r="F50" s="192"/>
      <c r="G50" s="193">
        <f>ROUND(E50*F50,2)</f>
        <v>0</v>
      </c>
      <c r="H50" s="192"/>
      <c r="I50" s="193">
        <f>ROUND(E50*H50,2)</f>
        <v>0</v>
      </c>
      <c r="J50" s="192"/>
      <c r="K50" s="193">
        <f>ROUND(E50*J50,2)</f>
        <v>0</v>
      </c>
      <c r="L50" s="193">
        <v>21</v>
      </c>
      <c r="M50" s="193">
        <f>G50*(1+L50/100)</f>
        <v>0</v>
      </c>
      <c r="N50" s="193">
        <v>0</v>
      </c>
      <c r="O50" s="193">
        <f>ROUND(E50*N50,2)</f>
        <v>0</v>
      </c>
      <c r="P50" s="193">
        <v>0</v>
      </c>
      <c r="Q50" s="193">
        <f>ROUND(E50*P50,2)</f>
        <v>0</v>
      </c>
      <c r="R50" s="193"/>
      <c r="S50" s="193" t="s">
        <v>269</v>
      </c>
      <c r="T50" s="193">
        <v>0</v>
      </c>
      <c r="U50" s="194">
        <f>ROUND(E50*T50,2)</f>
        <v>0</v>
      </c>
      <c r="V50" s="193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 t="s">
        <v>1144</v>
      </c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</row>
    <row r="51" spans="1:60" outlineLevel="1" x14ac:dyDescent="0.2">
      <c r="A51" s="170"/>
      <c r="B51" s="181"/>
      <c r="C51" s="272" t="s">
        <v>1645</v>
      </c>
      <c r="D51" s="273"/>
      <c r="E51" s="274"/>
      <c r="F51" s="275"/>
      <c r="G51" s="276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4"/>
      <c r="V51" s="193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 t="s">
        <v>220</v>
      </c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77" t="str">
        <f>C51</f>
        <v>Koleno kanalizační KGB 200/ 45° PVC</v>
      </c>
      <c r="BB51" s="169"/>
      <c r="BC51" s="169"/>
      <c r="BD51" s="169"/>
      <c r="BE51" s="169"/>
      <c r="BF51" s="169"/>
      <c r="BG51" s="169"/>
      <c r="BH51" s="169"/>
    </row>
    <row r="52" spans="1:60" outlineLevel="1" x14ac:dyDescent="0.2">
      <c r="A52" s="170">
        <v>21</v>
      </c>
      <c r="B52" s="181" t="s">
        <v>1646</v>
      </c>
      <c r="C52" s="209" t="s">
        <v>1647</v>
      </c>
      <c r="D52" s="183" t="s">
        <v>338</v>
      </c>
      <c r="E52" s="187">
        <v>2</v>
      </c>
      <c r="F52" s="192"/>
      <c r="G52" s="193">
        <f>ROUND(E52*F52,2)</f>
        <v>0</v>
      </c>
      <c r="H52" s="192"/>
      <c r="I52" s="193">
        <f>ROUND(E52*H52,2)</f>
        <v>0</v>
      </c>
      <c r="J52" s="192"/>
      <c r="K52" s="193">
        <f>ROUND(E52*J52,2)</f>
        <v>0</v>
      </c>
      <c r="L52" s="193">
        <v>21</v>
      </c>
      <c r="M52" s="193">
        <f>G52*(1+L52/100)</f>
        <v>0</v>
      </c>
      <c r="N52" s="193">
        <v>0</v>
      </c>
      <c r="O52" s="193">
        <f>ROUND(E52*N52,2)</f>
        <v>0</v>
      </c>
      <c r="P52" s="193">
        <v>0</v>
      </c>
      <c r="Q52" s="193">
        <f>ROUND(E52*P52,2)</f>
        <v>0</v>
      </c>
      <c r="R52" s="193"/>
      <c r="S52" s="193" t="s">
        <v>269</v>
      </c>
      <c r="T52" s="193">
        <v>0</v>
      </c>
      <c r="U52" s="194">
        <f>ROUND(E52*T52,2)</f>
        <v>0</v>
      </c>
      <c r="V52" s="193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 t="s">
        <v>1144</v>
      </c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</row>
    <row r="53" spans="1:60" outlineLevel="1" x14ac:dyDescent="0.2">
      <c r="A53" s="170"/>
      <c r="B53" s="181"/>
      <c r="C53" s="272" t="s">
        <v>1647</v>
      </c>
      <c r="D53" s="273"/>
      <c r="E53" s="274"/>
      <c r="F53" s="275"/>
      <c r="G53" s="276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4"/>
      <c r="V53" s="193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 t="s">
        <v>220</v>
      </c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77" t="str">
        <f>C53</f>
        <v>Redukce kanalizační KGR 150/ 125 PVC</v>
      </c>
      <c r="BB53" s="169"/>
      <c r="BC53" s="169"/>
      <c r="BD53" s="169"/>
      <c r="BE53" s="169"/>
      <c r="BF53" s="169"/>
      <c r="BG53" s="169"/>
      <c r="BH53" s="169"/>
    </row>
    <row r="54" spans="1:60" outlineLevel="1" x14ac:dyDescent="0.2">
      <c r="A54" s="170">
        <v>22</v>
      </c>
      <c r="B54" s="181" t="s">
        <v>1648</v>
      </c>
      <c r="C54" s="209" t="s">
        <v>1649</v>
      </c>
      <c r="D54" s="183" t="s">
        <v>338</v>
      </c>
      <c r="E54" s="187">
        <v>7</v>
      </c>
      <c r="F54" s="192"/>
      <c r="G54" s="193">
        <f>ROUND(E54*F54,2)</f>
        <v>0</v>
      </c>
      <c r="H54" s="192"/>
      <c r="I54" s="193">
        <f>ROUND(E54*H54,2)</f>
        <v>0</v>
      </c>
      <c r="J54" s="192"/>
      <c r="K54" s="193">
        <f>ROUND(E54*J54,2)</f>
        <v>0</v>
      </c>
      <c r="L54" s="193">
        <v>21</v>
      </c>
      <c r="M54" s="193">
        <f>G54*(1+L54/100)</f>
        <v>0</v>
      </c>
      <c r="N54" s="193">
        <v>0</v>
      </c>
      <c r="O54" s="193">
        <f>ROUND(E54*N54,2)</f>
        <v>0</v>
      </c>
      <c r="P54" s="193">
        <v>0</v>
      </c>
      <c r="Q54" s="193">
        <f>ROUND(E54*P54,2)</f>
        <v>0</v>
      </c>
      <c r="R54" s="193"/>
      <c r="S54" s="193" t="s">
        <v>269</v>
      </c>
      <c r="T54" s="193">
        <v>0</v>
      </c>
      <c r="U54" s="194">
        <f>ROUND(E54*T54,2)</f>
        <v>0</v>
      </c>
      <c r="V54" s="193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 t="s">
        <v>1144</v>
      </c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</row>
    <row r="55" spans="1:60" outlineLevel="1" x14ac:dyDescent="0.2">
      <c r="A55" s="170"/>
      <c r="B55" s="181"/>
      <c r="C55" s="272" t="s">
        <v>1649</v>
      </c>
      <c r="D55" s="273"/>
      <c r="E55" s="274"/>
      <c r="F55" s="275"/>
      <c r="G55" s="276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4"/>
      <c r="V55" s="193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 t="s">
        <v>220</v>
      </c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77" t="str">
        <f>C55</f>
        <v>Odbočka kanalizační KGEA 150/ 125/45° PVC</v>
      </c>
      <c r="BB55" s="169"/>
      <c r="BC55" s="169"/>
      <c r="BD55" s="169"/>
      <c r="BE55" s="169"/>
      <c r="BF55" s="169"/>
      <c r="BG55" s="169"/>
      <c r="BH55" s="169"/>
    </row>
    <row r="56" spans="1:60" outlineLevel="1" x14ac:dyDescent="0.2">
      <c r="A56" s="170">
        <v>23</v>
      </c>
      <c r="B56" s="181" t="s">
        <v>1650</v>
      </c>
      <c r="C56" s="209" t="s">
        <v>1651</v>
      </c>
      <c r="D56" s="183" t="s">
        <v>338</v>
      </c>
      <c r="E56" s="187">
        <v>8</v>
      </c>
      <c r="F56" s="192"/>
      <c r="G56" s="193">
        <f>ROUND(E56*F56,2)</f>
        <v>0</v>
      </c>
      <c r="H56" s="192"/>
      <c r="I56" s="193">
        <f>ROUND(E56*H56,2)</f>
        <v>0</v>
      </c>
      <c r="J56" s="192"/>
      <c r="K56" s="193">
        <f>ROUND(E56*J56,2)</f>
        <v>0</v>
      </c>
      <c r="L56" s="193">
        <v>21</v>
      </c>
      <c r="M56" s="193">
        <f>G56*(1+L56/100)</f>
        <v>0</v>
      </c>
      <c r="N56" s="193">
        <v>0</v>
      </c>
      <c r="O56" s="193">
        <f>ROUND(E56*N56,2)</f>
        <v>0</v>
      </c>
      <c r="P56" s="193">
        <v>0</v>
      </c>
      <c r="Q56" s="193">
        <f>ROUND(E56*P56,2)</f>
        <v>0</v>
      </c>
      <c r="R56" s="193"/>
      <c r="S56" s="193" t="s">
        <v>269</v>
      </c>
      <c r="T56" s="193">
        <v>0</v>
      </c>
      <c r="U56" s="194">
        <f>ROUND(E56*T56,2)</f>
        <v>0</v>
      </c>
      <c r="V56" s="193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 t="s">
        <v>1144</v>
      </c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</row>
    <row r="57" spans="1:60" outlineLevel="1" x14ac:dyDescent="0.2">
      <c r="A57" s="170"/>
      <c r="B57" s="181"/>
      <c r="C57" s="272" t="s">
        <v>1651</v>
      </c>
      <c r="D57" s="273"/>
      <c r="E57" s="274"/>
      <c r="F57" s="275"/>
      <c r="G57" s="276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4"/>
      <c r="V57" s="193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 t="s">
        <v>220</v>
      </c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77" t="str">
        <f>C57</f>
        <v>HL600 lapač střešních splavenin DN 100, kul. kloub</v>
      </c>
      <c r="BB57" s="169"/>
      <c r="BC57" s="169"/>
      <c r="BD57" s="169"/>
      <c r="BE57" s="169"/>
      <c r="BF57" s="169"/>
      <c r="BG57" s="169"/>
      <c r="BH57" s="169"/>
    </row>
    <row r="58" spans="1:60" ht="22.5" outlineLevel="1" x14ac:dyDescent="0.2">
      <c r="A58" s="170">
        <v>24</v>
      </c>
      <c r="B58" s="181" t="s">
        <v>1652</v>
      </c>
      <c r="C58" s="209" t="s">
        <v>1653</v>
      </c>
      <c r="D58" s="183" t="s">
        <v>303</v>
      </c>
      <c r="E58" s="187">
        <v>158</v>
      </c>
      <c r="F58" s="192"/>
      <c r="G58" s="193">
        <f>ROUND(E58*F58,2)</f>
        <v>0</v>
      </c>
      <c r="H58" s="192"/>
      <c r="I58" s="193">
        <f>ROUND(E58*H58,2)</f>
        <v>0</v>
      </c>
      <c r="J58" s="192"/>
      <c r="K58" s="193">
        <f>ROUND(E58*J58,2)</f>
        <v>0</v>
      </c>
      <c r="L58" s="193">
        <v>21</v>
      </c>
      <c r="M58" s="193">
        <f>G58*(1+L58/100)</f>
        <v>0</v>
      </c>
      <c r="N58" s="193">
        <v>0</v>
      </c>
      <c r="O58" s="193">
        <f>ROUND(E58*N58,2)</f>
        <v>0</v>
      </c>
      <c r="P58" s="193">
        <v>0</v>
      </c>
      <c r="Q58" s="193">
        <f>ROUND(E58*P58,2)</f>
        <v>0</v>
      </c>
      <c r="R58" s="193"/>
      <c r="S58" s="193" t="s">
        <v>269</v>
      </c>
      <c r="T58" s="193">
        <v>0</v>
      </c>
      <c r="U58" s="194">
        <f>ROUND(E58*T58,2)</f>
        <v>0</v>
      </c>
      <c r="V58" s="193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 t="s">
        <v>1144</v>
      </c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</row>
    <row r="59" spans="1:60" outlineLevel="1" x14ac:dyDescent="0.2">
      <c r="A59" s="170"/>
      <c r="B59" s="181"/>
      <c r="C59" s="272" t="s">
        <v>1653</v>
      </c>
      <c r="D59" s="273"/>
      <c r="E59" s="274"/>
      <c r="F59" s="275"/>
      <c r="G59" s="276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4"/>
      <c r="V59" s="193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 t="s">
        <v>220</v>
      </c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77" t="str">
        <f>C59</f>
        <v>Montáž trub z tvrdého PVC, gumový kroužek do DN 150</v>
      </c>
      <c r="BB59" s="169"/>
      <c r="BC59" s="169"/>
      <c r="BD59" s="169"/>
      <c r="BE59" s="169"/>
      <c r="BF59" s="169"/>
      <c r="BG59" s="169"/>
      <c r="BH59" s="169"/>
    </row>
    <row r="60" spans="1:60" ht="22.5" outlineLevel="1" x14ac:dyDescent="0.2">
      <c r="A60" s="170">
        <v>25</v>
      </c>
      <c r="B60" s="181" t="s">
        <v>1654</v>
      </c>
      <c r="C60" s="209" t="s">
        <v>1655</v>
      </c>
      <c r="D60" s="183" t="s">
        <v>303</v>
      </c>
      <c r="E60" s="187">
        <v>23</v>
      </c>
      <c r="F60" s="192"/>
      <c r="G60" s="193">
        <f>ROUND(E60*F60,2)</f>
        <v>0</v>
      </c>
      <c r="H60" s="192"/>
      <c r="I60" s="193">
        <f>ROUND(E60*H60,2)</f>
        <v>0</v>
      </c>
      <c r="J60" s="192"/>
      <c r="K60" s="193">
        <f>ROUND(E60*J60,2)</f>
        <v>0</v>
      </c>
      <c r="L60" s="193">
        <v>21</v>
      </c>
      <c r="M60" s="193">
        <f>G60*(1+L60/100)</f>
        <v>0</v>
      </c>
      <c r="N60" s="193">
        <v>0</v>
      </c>
      <c r="O60" s="193">
        <f>ROUND(E60*N60,2)</f>
        <v>0</v>
      </c>
      <c r="P60" s="193">
        <v>0</v>
      </c>
      <c r="Q60" s="193">
        <f>ROUND(E60*P60,2)</f>
        <v>0</v>
      </c>
      <c r="R60" s="193"/>
      <c r="S60" s="193" t="s">
        <v>269</v>
      </c>
      <c r="T60" s="193">
        <v>0</v>
      </c>
      <c r="U60" s="194">
        <f>ROUND(E60*T60,2)</f>
        <v>0</v>
      </c>
      <c r="V60" s="193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 t="s">
        <v>1144</v>
      </c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</row>
    <row r="61" spans="1:60" outlineLevel="1" x14ac:dyDescent="0.2">
      <c r="A61" s="170"/>
      <c r="B61" s="181"/>
      <c r="C61" s="272" t="s">
        <v>1655</v>
      </c>
      <c r="D61" s="273"/>
      <c r="E61" s="274"/>
      <c r="F61" s="275"/>
      <c r="G61" s="276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4"/>
      <c r="V61" s="193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 t="s">
        <v>220</v>
      </c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77" t="str">
        <f>C61</f>
        <v>Montáž trub z tvrdého PVC, gumový kroužek do DN 200</v>
      </c>
      <c r="BB61" s="169"/>
      <c r="BC61" s="169"/>
      <c r="BD61" s="169"/>
      <c r="BE61" s="169"/>
      <c r="BF61" s="169"/>
      <c r="BG61" s="169"/>
      <c r="BH61" s="169"/>
    </row>
    <row r="62" spans="1:60" ht="22.5" outlineLevel="1" x14ac:dyDescent="0.2">
      <c r="A62" s="170">
        <v>26</v>
      </c>
      <c r="B62" s="181" t="s">
        <v>1656</v>
      </c>
      <c r="C62" s="209" t="s">
        <v>1657</v>
      </c>
      <c r="D62" s="183" t="s">
        <v>338</v>
      </c>
      <c r="E62" s="187">
        <v>39</v>
      </c>
      <c r="F62" s="192"/>
      <c r="G62" s="193">
        <f>ROUND(E62*F62,2)</f>
        <v>0</v>
      </c>
      <c r="H62" s="192"/>
      <c r="I62" s="193">
        <f>ROUND(E62*H62,2)</f>
        <v>0</v>
      </c>
      <c r="J62" s="192"/>
      <c r="K62" s="193">
        <f>ROUND(E62*J62,2)</f>
        <v>0</v>
      </c>
      <c r="L62" s="193">
        <v>21</v>
      </c>
      <c r="M62" s="193">
        <f>G62*(1+L62/100)</f>
        <v>0</v>
      </c>
      <c r="N62" s="193">
        <v>0</v>
      </c>
      <c r="O62" s="193">
        <f>ROUND(E62*N62,2)</f>
        <v>0</v>
      </c>
      <c r="P62" s="193">
        <v>0</v>
      </c>
      <c r="Q62" s="193">
        <f>ROUND(E62*P62,2)</f>
        <v>0</v>
      </c>
      <c r="R62" s="193"/>
      <c r="S62" s="193" t="s">
        <v>269</v>
      </c>
      <c r="T62" s="193">
        <v>0</v>
      </c>
      <c r="U62" s="194">
        <f>ROUND(E62*T62,2)</f>
        <v>0</v>
      </c>
      <c r="V62" s="193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 t="s">
        <v>1144</v>
      </c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</row>
    <row r="63" spans="1:60" outlineLevel="1" x14ac:dyDescent="0.2">
      <c r="A63" s="170"/>
      <c r="B63" s="181"/>
      <c r="C63" s="272" t="s">
        <v>1657</v>
      </c>
      <c r="D63" s="273"/>
      <c r="E63" s="274"/>
      <c r="F63" s="275"/>
      <c r="G63" s="276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4"/>
      <c r="V63" s="193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 t="s">
        <v>220</v>
      </c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77" t="str">
        <f>C63</f>
        <v>Montáž tvarovek jednoos. z PVC gum. kroužek do DN 150</v>
      </c>
      <c r="BB63" s="169"/>
      <c r="BC63" s="169"/>
      <c r="BD63" s="169"/>
      <c r="BE63" s="169"/>
      <c r="BF63" s="169"/>
      <c r="BG63" s="169"/>
      <c r="BH63" s="169"/>
    </row>
    <row r="64" spans="1:60" ht="22.5" outlineLevel="1" x14ac:dyDescent="0.2">
      <c r="A64" s="170">
        <v>27</v>
      </c>
      <c r="B64" s="181" t="s">
        <v>1658</v>
      </c>
      <c r="C64" s="209" t="s">
        <v>1659</v>
      </c>
      <c r="D64" s="183" t="s">
        <v>338</v>
      </c>
      <c r="E64" s="187">
        <v>7</v>
      </c>
      <c r="F64" s="192"/>
      <c r="G64" s="193">
        <f>ROUND(E64*F64,2)</f>
        <v>0</v>
      </c>
      <c r="H64" s="192"/>
      <c r="I64" s="193">
        <f>ROUND(E64*H64,2)</f>
        <v>0</v>
      </c>
      <c r="J64" s="192"/>
      <c r="K64" s="193">
        <f>ROUND(E64*J64,2)</f>
        <v>0</v>
      </c>
      <c r="L64" s="193">
        <v>21</v>
      </c>
      <c r="M64" s="193">
        <f>G64*(1+L64/100)</f>
        <v>0</v>
      </c>
      <c r="N64" s="193">
        <v>0</v>
      </c>
      <c r="O64" s="193">
        <f>ROUND(E64*N64,2)</f>
        <v>0</v>
      </c>
      <c r="P64" s="193">
        <v>0</v>
      </c>
      <c r="Q64" s="193">
        <f>ROUND(E64*P64,2)</f>
        <v>0</v>
      </c>
      <c r="R64" s="193"/>
      <c r="S64" s="193" t="s">
        <v>269</v>
      </c>
      <c r="T64" s="193">
        <v>0</v>
      </c>
      <c r="U64" s="194">
        <f>ROUND(E64*T64,2)</f>
        <v>0</v>
      </c>
      <c r="V64" s="193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 t="s">
        <v>1144</v>
      </c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</row>
    <row r="65" spans="1:60" outlineLevel="1" x14ac:dyDescent="0.2">
      <c r="A65" s="170"/>
      <c r="B65" s="181"/>
      <c r="C65" s="272" t="s">
        <v>1659</v>
      </c>
      <c r="D65" s="273"/>
      <c r="E65" s="274"/>
      <c r="F65" s="275"/>
      <c r="G65" s="276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4"/>
      <c r="V65" s="193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 t="s">
        <v>220</v>
      </c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77" t="str">
        <f>C65</f>
        <v>Montáž tvarovek odboč. z PVC gumový kroužek DN 200</v>
      </c>
      <c r="BB65" s="169"/>
      <c r="BC65" s="169"/>
      <c r="BD65" s="169"/>
      <c r="BE65" s="169"/>
      <c r="BF65" s="169"/>
      <c r="BG65" s="169"/>
      <c r="BH65" s="169"/>
    </row>
    <row r="66" spans="1:60" ht="22.5" outlineLevel="1" x14ac:dyDescent="0.2">
      <c r="A66" s="170">
        <v>28</v>
      </c>
      <c r="B66" s="181" t="s">
        <v>1660</v>
      </c>
      <c r="C66" s="209" t="s">
        <v>1661</v>
      </c>
      <c r="D66" s="183" t="s">
        <v>338</v>
      </c>
      <c r="E66" s="187">
        <v>1</v>
      </c>
      <c r="F66" s="192"/>
      <c r="G66" s="193">
        <f>ROUND(E66*F66,2)</f>
        <v>0</v>
      </c>
      <c r="H66" s="192"/>
      <c r="I66" s="193">
        <f>ROUND(E66*H66,2)</f>
        <v>0</v>
      </c>
      <c r="J66" s="192"/>
      <c r="K66" s="193">
        <f>ROUND(E66*J66,2)</f>
        <v>0</v>
      </c>
      <c r="L66" s="193">
        <v>21</v>
      </c>
      <c r="M66" s="193">
        <f>G66*(1+L66/100)</f>
        <v>0</v>
      </c>
      <c r="N66" s="193">
        <v>0</v>
      </c>
      <c r="O66" s="193">
        <f>ROUND(E66*N66,2)</f>
        <v>0</v>
      </c>
      <c r="P66" s="193">
        <v>0</v>
      </c>
      <c r="Q66" s="193">
        <f>ROUND(E66*P66,2)</f>
        <v>0</v>
      </c>
      <c r="R66" s="193"/>
      <c r="S66" s="193" t="s">
        <v>269</v>
      </c>
      <c r="T66" s="193">
        <v>0</v>
      </c>
      <c r="U66" s="194">
        <f>ROUND(E66*T66,2)</f>
        <v>0</v>
      </c>
      <c r="V66" s="193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 t="s">
        <v>1144</v>
      </c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</row>
    <row r="67" spans="1:60" outlineLevel="1" x14ac:dyDescent="0.2">
      <c r="A67" s="170"/>
      <c r="B67" s="181"/>
      <c r="C67" s="272" t="s">
        <v>1661</v>
      </c>
      <c r="D67" s="273"/>
      <c r="E67" s="274"/>
      <c r="F67" s="275"/>
      <c r="G67" s="276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4"/>
      <c r="V67" s="193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 t="s">
        <v>220</v>
      </c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77" t="str">
        <f>C67</f>
        <v>Montáž tvarovek jednoos. z PVC gum.kroužek DN 200</v>
      </c>
      <c r="BB67" s="169"/>
      <c r="BC67" s="169"/>
      <c r="BD67" s="169"/>
      <c r="BE67" s="169"/>
      <c r="BF67" s="169"/>
      <c r="BG67" s="169"/>
      <c r="BH67" s="169"/>
    </row>
    <row r="68" spans="1:60" x14ac:dyDescent="0.2">
      <c r="A68" s="178" t="s">
        <v>211</v>
      </c>
      <c r="B68" s="182" t="s">
        <v>106</v>
      </c>
      <c r="C68" s="211" t="s">
        <v>107</v>
      </c>
      <c r="D68" s="185"/>
      <c r="E68" s="189"/>
      <c r="F68" s="195"/>
      <c r="G68" s="195">
        <f>SUMIF(AG69:AG84,"&lt;&gt;NOR",G69:G84)</f>
        <v>0</v>
      </c>
      <c r="H68" s="195"/>
      <c r="I68" s="195">
        <f>SUM(I69:I84)</f>
        <v>0</v>
      </c>
      <c r="J68" s="195"/>
      <c r="K68" s="195">
        <f>SUM(K69:K84)</f>
        <v>0</v>
      </c>
      <c r="L68" s="195"/>
      <c r="M68" s="195">
        <f>SUM(M69:M84)</f>
        <v>0</v>
      </c>
      <c r="N68" s="195"/>
      <c r="O68" s="195">
        <f>SUM(O69:O84)</f>
        <v>0</v>
      </c>
      <c r="P68" s="195"/>
      <c r="Q68" s="195">
        <f>SUM(Q69:Q84)</f>
        <v>0</v>
      </c>
      <c r="R68" s="195"/>
      <c r="S68" s="195"/>
      <c r="T68" s="195"/>
      <c r="U68" s="196">
        <f>SUM(U69:U84)</f>
        <v>0</v>
      </c>
      <c r="V68" s="195"/>
      <c r="AG68" t="s">
        <v>212</v>
      </c>
    </row>
    <row r="69" spans="1:60" ht="22.5" outlineLevel="1" x14ac:dyDescent="0.2">
      <c r="A69" s="170">
        <v>29</v>
      </c>
      <c r="B69" s="181" t="s">
        <v>1662</v>
      </c>
      <c r="C69" s="209" t="s">
        <v>1663</v>
      </c>
      <c r="D69" s="183" t="s">
        <v>338</v>
      </c>
      <c r="E69" s="187">
        <v>3</v>
      </c>
      <c r="F69" s="192"/>
      <c r="G69" s="193">
        <f>ROUND(E69*F69,2)</f>
        <v>0</v>
      </c>
      <c r="H69" s="192"/>
      <c r="I69" s="193">
        <f>ROUND(E69*H69,2)</f>
        <v>0</v>
      </c>
      <c r="J69" s="192"/>
      <c r="K69" s="193">
        <f>ROUND(E69*J69,2)</f>
        <v>0</v>
      </c>
      <c r="L69" s="193">
        <v>21</v>
      </c>
      <c r="M69" s="193">
        <f>G69*(1+L69/100)</f>
        <v>0</v>
      </c>
      <c r="N69" s="193">
        <v>0</v>
      </c>
      <c r="O69" s="193">
        <f>ROUND(E69*N69,2)</f>
        <v>0</v>
      </c>
      <c r="P69" s="193">
        <v>0</v>
      </c>
      <c r="Q69" s="193">
        <f>ROUND(E69*P69,2)</f>
        <v>0</v>
      </c>
      <c r="R69" s="193"/>
      <c r="S69" s="193" t="s">
        <v>269</v>
      </c>
      <c r="T69" s="193">
        <v>0</v>
      </c>
      <c r="U69" s="194">
        <f>ROUND(E69*T69,2)</f>
        <v>0</v>
      </c>
      <c r="V69" s="193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 t="s">
        <v>1144</v>
      </c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/>
      <c r="BA69" s="169"/>
      <c r="BB69" s="169"/>
      <c r="BC69" s="169"/>
      <c r="BD69" s="169"/>
      <c r="BE69" s="169"/>
      <c r="BF69" s="169"/>
      <c r="BG69" s="169"/>
      <c r="BH69" s="169"/>
    </row>
    <row r="70" spans="1:60" outlineLevel="1" x14ac:dyDescent="0.2">
      <c r="A70" s="170"/>
      <c r="B70" s="181"/>
      <c r="C70" s="272" t="s">
        <v>1663</v>
      </c>
      <c r="D70" s="273"/>
      <c r="E70" s="274"/>
      <c r="F70" s="275"/>
      <c r="G70" s="276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4"/>
      <c r="V70" s="193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 t="s">
        <v>220</v>
      </c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  <c r="BA70" s="177" t="str">
        <f>C70</f>
        <v>AWA Šachta DN400 B125 1,7 m DN 160 průtok, 2x vtok</v>
      </c>
      <c r="BB70" s="169"/>
      <c r="BC70" s="169"/>
      <c r="BD70" s="169"/>
      <c r="BE70" s="169"/>
      <c r="BF70" s="169"/>
      <c r="BG70" s="169"/>
      <c r="BH70" s="169"/>
    </row>
    <row r="71" spans="1:60" outlineLevel="1" x14ac:dyDescent="0.2">
      <c r="A71" s="170">
        <v>30</v>
      </c>
      <c r="B71" s="181" t="s">
        <v>1664</v>
      </c>
      <c r="C71" s="209" t="s">
        <v>1665</v>
      </c>
      <c r="D71" s="183" t="s">
        <v>338</v>
      </c>
      <c r="E71" s="187">
        <v>1</v>
      </c>
      <c r="F71" s="192"/>
      <c r="G71" s="193">
        <f>ROUND(E71*F71,2)</f>
        <v>0</v>
      </c>
      <c r="H71" s="192"/>
      <c r="I71" s="193">
        <f>ROUND(E71*H71,2)</f>
        <v>0</v>
      </c>
      <c r="J71" s="192"/>
      <c r="K71" s="193">
        <f>ROUND(E71*J71,2)</f>
        <v>0</v>
      </c>
      <c r="L71" s="193">
        <v>21</v>
      </c>
      <c r="M71" s="193">
        <f>G71*(1+L71/100)</f>
        <v>0</v>
      </c>
      <c r="N71" s="193">
        <v>0</v>
      </c>
      <c r="O71" s="193">
        <f>ROUND(E71*N71,2)</f>
        <v>0</v>
      </c>
      <c r="P71" s="193">
        <v>0</v>
      </c>
      <c r="Q71" s="193">
        <f>ROUND(E71*P71,2)</f>
        <v>0</v>
      </c>
      <c r="R71" s="193"/>
      <c r="S71" s="193" t="s">
        <v>269</v>
      </c>
      <c r="T71" s="193">
        <v>0</v>
      </c>
      <c r="U71" s="194">
        <f>ROUND(E71*T71,2)</f>
        <v>0</v>
      </c>
      <c r="V71" s="193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 t="s">
        <v>1242</v>
      </c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69"/>
      <c r="AZ71" s="169"/>
      <c r="BA71" s="169"/>
      <c r="BB71" s="169"/>
      <c r="BC71" s="169"/>
      <c r="BD71" s="169"/>
      <c r="BE71" s="169"/>
      <c r="BF71" s="169"/>
      <c r="BG71" s="169"/>
      <c r="BH71" s="169"/>
    </row>
    <row r="72" spans="1:60" outlineLevel="1" x14ac:dyDescent="0.2">
      <c r="A72" s="170"/>
      <c r="B72" s="181"/>
      <c r="C72" s="272" t="s">
        <v>1665</v>
      </c>
      <c r="D72" s="273"/>
      <c r="E72" s="274"/>
      <c r="F72" s="275"/>
      <c r="G72" s="276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4"/>
      <c r="V72" s="193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 t="s">
        <v>220</v>
      </c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77" t="str">
        <f>C72</f>
        <v>Čistírna domovní EK-S4</v>
      </c>
      <c r="BB72" s="169"/>
      <c r="BC72" s="169"/>
      <c r="BD72" s="169"/>
      <c r="BE72" s="169"/>
      <c r="BF72" s="169"/>
      <c r="BG72" s="169"/>
      <c r="BH72" s="169"/>
    </row>
    <row r="73" spans="1:60" outlineLevel="1" x14ac:dyDescent="0.2">
      <c r="A73" s="170">
        <v>31</v>
      </c>
      <c r="B73" s="181" t="s">
        <v>1666</v>
      </c>
      <c r="C73" s="209" t="s">
        <v>1667</v>
      </c>
      <c r="D73" s="183" t="s">
        <v>303</v>
      </c>
      <c r="E73" s="187">
        <v>181</v>
      </c>
      <c r="F73" s="192"/>
      <c r="G73" s="193">
        <f>ROUND(E73*F73,2)</f>
        <v>0</v>
      </c>
      <c r="H73" s="192"/>
      <c r="I73" s="193">
        <f>ROUND(E73*H73,2)</f>
        <v>0</v>
      </c>
      <c r="J73" s="192"/>
      <c r="K73" s="193">
        <f>ROUND(E73*J73,2)</f>
        <v>0</v>
      </c>
      <c r="L73" s="193">
        <v>21</v>
      </c>
      <c r="M73" s="193">
        <f>G73*(1+L73/100)</f>
        <v>0</v>
      </c>
      <c r="N73" s="193">
        <v>0</v>
      </c>
      <c r="O73" s="193">
        <f>ROUND(E73*N73,2)</f>
        <v>0</v>
      </c>
      <c r="P73" s="193">
        <v>0</v>
      </c>
      <c r="Q73" s="193">
        <f>ROUND(E73*P73,2)</f>
        <v>0</v>
      </c>
      <c r="R73" s="193"/>
      <c r="S73" s="193" t="s">
        <v>269</v>
      </c>
      <c r="T73" s="193">
        <v>0</v>
      </c>
      <c r="U73" s="194">
        <f>ROUND(E73*T73,2)</f>
        <v>0</v>
      </c>
      <c r="V73" s="193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 t="s">
        <v>1144</v>
      </c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</row>
    <row r="74" spans="1:60" outlineLevel="1" x14ac:dyDescent="0.2">
      <c r="A74" s="170"/>
      <c r="B74" s="181"/>
      <c r="C74" s="272" t="s">
        <v>1667</v>
      </c>
      <c r="D74" s="273"/>
      <c r="E74" s="274"/>
      <c r="F74" s="275"/>
      <c r="G74" s="276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4"/>
      <c r="V74" s="193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 t="s">
        <v>220</v>
      </c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77" t="str">
        <f>C74</f>
        <v>Zkouška těsnosti kanalizace DN 150 - 250</v>
      </c>
      <c r="BB74" s="169"/>
      <c r="BC74" s="169"/>
      <c r="BD74" s="169"/>
      <c r="BE74" s="169"/>
      <c r="BF74" s="169"/>
      <c r="BG74" s="169"/>
      <c r="BH74" s="169"/>
    </row>
    <row r="75" spans="1:60" outlineLevel="1" x14ac:dyDescent="0.2">
      <c r="A75" s="170">
        <v>32</v>
      </c>
      <c r="B75" s="181" t="s">
        <v>1668</v>
      </c>
      <c r="C75" s="209" t="s">
        <v>1669</v>
      </c>
      <c r="D75" s="183" t="s">
        <v>338</v>
      </c>
      <c r="E75" s="187">
        <v>1</v>
      </c>
      <c r="F75" s="192"/>
      <c r="G75" s="193">
        <f>ROUND(E75*F75,2)</f>
        <v>0</v>
      </c>
      <c r="H75" s="192"/>
      <c r="I75" s="193">
        <f>ROUND(E75*H75,2)</f>
        <v>0</v>
      </c>
      <c r="J75" s="192"/>
      <c r="K75" s="193">
        <f>ROUND(E75*J75,2)</f>
        <v>0</v>
      </c>
      <c r="L75" s="193">
        <v>21</v>
      </c>
      <c r="M75" s="193">
        <f>G75*(1+L75/100)</f>
        <v>0</v>
      </c>
      <c r="N75" s="193">
        <v>0</v>
      </c>
      <c r="O75" s="193">
        <f>ROUND(E75*N75,2)</f>
        <v>0</v>
      </c>
      <c r="P75" s="193">
        <v>0</v>
      </c>
      <c r="Q75" s="193">
        <f>ROUND(E75*P75,2)</f>
        <v>0</v>
      </c>
      <c r="R75" s="193"/>
      <c r="S75" s="193" t="s">
        <v>269</v>
      </c>
      <c r="T75" s="193">
        <v>0</v>
      </c>
      <c r="U75" s="194">
        <f>ROUND(E75*T75,2)</f>
        <v>0</v>
      </c>
      <c r="V75" s="193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 t="s">
        <v>1144</v>
      </c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</row>
    <row r="76" spans="1:60" outlineLevel="1" x14ac:dyDescent="0.2">
      <c r="A76" s="170"/>
      <c r="B76" s="181"/>
      <c r="C76" s="272" t="s">
        <v>1669</v>
      </c>
      <c r="D76" s="273"/>
      <c r="E76" s="274"/>
      <c r="F76" s="275"/>
      <c r="G76" s="276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4"/>
      <c r="V76" s="193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 t="s">
        <v>220</v>
      </c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77" t="str">
        <f>C76</f>
        <v>Montáž a uvedení do provozu ČOV</v>
      </c>
      <c r="BB76" s="169"/>
      <c r="BC76" s="169"/>
      <c r="BD76" s="169"/>
      <c r="BE76" s="169"/>
      <c r="BF76" s="169"/>
      <c r="BG76" s="169"/>
      <c r="BH76" s="169"/>
    </row>
    <row r="77" spans="1:60" outlineLevel="1" x14ac:dyDescent="0.2">
      <c r="A77" s="170">
        <v>33</v>
      </c>
      <c r="B77" s="181" t="s">
        <v>1670</v>
      </c>
      <c r="C77" s="209" t="s">
        <v>1671</v>
      </c>
      <c r="D77" s="183" t="s">
        <v>225</v>
      </c>
      <c r="E77" s="187">
        <v>5.73</v>
      </c>
      <c r="F77" s="192"/>
      <c r="G77" s="193">
        <f>ROUND(E77*F77,2)</f>
        <v>0</v>
      </c>
      <c r="H77" s="192"/>
      <c r="I77" s="193">
        <f>ROUND(E77*H77,2)</f>
        <v>0</v>
      </c>
      <c r="J77" s="192"/>
      <c r="K77" s="193">
        <f>ROUND(E77*J77,2)</f>
        <v>0</v>
      </c>
      <c r="L77" s="193">
        <v>21</v>
      </c>
      <c r="M77" s="193">
        <f>G77*(1+L77/100)</f>
        <v>0</v>
      </c>
      <c r="N77" s="193">
        <v>0</v>
      </c>
      <c r="O77" s="193">
        <f>ROUND(E77*N77,2)</f>
        <v>0</v>
      </c>
      <c r="P77" s="193">
        <v>0</v>
      </c>
      <c r="Q77" s="193">
        <f>ROUND(E77*P77,2)</f>
        <v>0</v>
      </c>
      <c r="R77" s="193"/>
      <c r="S77" s="193" t="s">
        <v>269</v>
      </c>
      <c r="T77" s="193">
        <v>0</v>
      </c>
      <c r="U77" s="194">
        <f>ROUND(E77*T77,2)</f>
        <v>0</v>
      </c>
      <c r="V77" s="193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 t="s">
        <v>1144</v>
      </c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</row>
    <row r="78" spans="1:60" outlineLevel="1" x14ac:dyDescent="0.2">
      <c r="A78" s="170"/>
      <c r="B78" s="181"/>
      <c r="C78" s="272" t="s">
        <v>1671</v>
      </c>
      <c r="D78" s="273"/>
      <c r="E78" s="274"/>
      <c r="F78" s="275"/>
      <c r="G78" s="276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4"/>
      <c r="V78" s="193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 t="s">
        <v>220</v>
      </c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77" t="str">
        <f>C78</f>
        <v>Podkladní deska a obetonování ČOV</v>
      </c>
      <c r="BB78" s="169"/>
      <c r="BC78" s="169"/>
      <c r="BD78" s="169"/>
      <c r="BE78" s="169"/>
      <c r="BF78" s="169"/>
      <c r="BG78" s="169"/>
      <c r="BH78" s="169"/>
    </row>
    <row r="79" spans="1:60" outlineLevel="1" x14ac:dyDescent="0.2">
      <c r="A79" s="170">
        <v>34</v>
      </c>
      <c r="B79" s="181" t="s">
        <v>1672</v>
      </c>
      <c r="C79" s="209" t="s">
        <v>1673</v>
      </c>
      <c r="D79" s="183" t="s">
        <v>338</v>
      </c>
      <c r="E79" s="187">
        <v>3</v>
      </c>
      <c r="F79" s="192"/>
      <c r="G79" s="193">
        <f>ROUND(E79*F79,2)</f>
        <v>0</v>
      </c>
      <c r="H79" s="192"/>
      <c r="I79" s="193">
        <f>ROUND(E79*H79,2)</f>
        <v>0</v>
      </c>
      <c r="J79" s="192"/>
      <c r="K79" s="193">
        <f>ROUND(E79*J79,2)</f>
        <v>0</v>
      </c>
      <c r="L79" s="193">
        <v>21</v>
      </c>
      <c r="M79" s="193">
        <f>G79*(1+L79/100)</f>
        <v>0</v>
      </c>
      <c r="N79" s="193">
        <v>0</v>
      </c>
      <c r="O79" s="193">
        <f>ROUND(E79*N79,2)</f>
        <v>0</v>
      </c>
      <c r="P79" s="193">
        <v>0</v>
      </c>
      <c r="Q79" s="193">
        <f>ROUND(E79*P79,2)</f>
        <v>0</v>
      </c>
      <c r="R79" s="193"/>
      <c r="S79" s="193" t="s">
        <v>269</v>
      </c>
      <c r="T79" s="193">
        <v>0</v>
      </c>
      <c r="U79" s="194">
        <f>ROUND(E79*T79,2)</f>
        <v>0</v>
      </c>
      <c r="V79" s="193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 t="s">
        <v>1144</v>
      </c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</row>
    <row r="80" spans="1:60" outlineLevel="1" x14ac:dyDescent="0.2">
      <c r="A80" s="170"/>
      <c r="B80" s="181"/>
      <c r="C80" s="272" t="s">
        <v>1673</v>
      </c>
      <c r="D80" s="273"/>
      <c r="E80" s="274"/>
      <c r="F80" s="275"/>
      <c r="G80" s="276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4"/>
      <c r="V80" s="193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 t="s">
        <v>220</v>
      </c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77" t="str">
        <f>C80</f>
        <v>Zřízení šachet z PVC WAVIN</v>
      </c>
      <c r="BB80" s="169"/>
      <c r="BC80" s="169"/>
      <c r="BD80" s="169"/>
      <c r="BE80" s="169"/>
      <c r="BF80" s="169"/>
      <c r="BG80" s="169"/>
      <c r="BH80" s="169"/>
    </row>
    <row r="81" spans="1:60" outlineLevel="1" x14ac:dyDescent="0.2">
      <c r="A81" s="170">
        <v>35</v>
      </c>
      <c r="B81" s="181" t="s">
        <v>1674</v>
      </c>
      <c r="C81" s="209" t="s">
        <v>1675</v>
      </c>
      <c r="D81" s="183" t="s">
        <v>225</v>
      </c>
      <c r="E81" s="187">
        <v>25.6</v>
      </c>
      <c r="F81" s="192"/>
      <c r="G81" s="193">
        <f>ROUND(E81*F81,2)</f>
        <v>0</v>
      </c>
      <c r="H81" s="192"/>
      <c r="I81" s="193">
        <f>ROUND(E81*H81,2)</f>
        <v>0</v>
      </c>
      <c r="J81" s="192"/>
      <c r="K81" s="193">
        <f>ROUND(E81*J81,2)</f>
        <v>0</v>
      </c>
      <c r="L81" s="193">
        <v>21</v>
      </c>
      <c r="M81" s="193">
        <f>G81*(1+L81/100)</f>
        <v>0</v>
      </c>
      <c r="N81" s="193">
        <v>0</v>
      </c>
      <c r="O81" s="193">
        <f>ROUND(E81*N81,2)</f>
        <v>0</v>
      </c>
      <c r="P81" s="193">
        <v>0</v>
      </c>
      <c r="Q81" s="193">
        <f>ROUND(E81*P81,2)</f>
        <v>0</v>
      </c>
      <c r="R81" s="193"/>
      <c r="S81" s="193" t="s">
        <v>269</v>
      </c>
      <c r="T81" s="193">
        <v>0</v>
      </c>
      <c r="U81" s="194">
        <f>ROUND(E81*T81,2)</f>
        <v>0</v>
      </c>
      <c r="V81" s="193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 t="s">
        <v>1144</v>
      </c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</row>
    <row r="82" spans="1:60" outlineLevel="1" x14ac:dyDescent="0.2">
      <c r="A82" s="170"/>
      <c r="B82" s="181"/>
      <c r="C82" s="272" t="s">
        <v>1675</v>
      </c>
      <c r="D82" s="273"/>
      <c r="E82" s="274"/>
      <c r="F82" s="275"/>
      <c r="G82" s="276"/>
      <c r="H82" s="193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4"/>
      <c r="V82" s="193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 t="s">
        <v>220</v>
      </c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77" t="str">
        <f>C82</f>
        <v>Pískové lože pod potrubí</v>
      </c>
      <c r="BB82" s="169"/>
      <c r="BC82" s="169"/>
      <c r="BD82" s="169"/>
      <c r="BE82" s="169"/>
      <c r="BF82" s="169"/>
      <c r="BG82" s="169"/>
      <c r="BH82" s="169"/>
    </row>
    <row r="83" spans="1:60" outlineLevel="1" x14ac:dyDescent="0.2">
      <c r="A83" s="170">
        <v>36</v>
      </c>
      <c r="B83" s="181" t="s">
        <v>1676</v>
      </c>
      <c r="C83" s="209" t="s">
        <v>1677</v>
      </c>
      <c r="D83" s="183" t="s">
        <v>1147</v>
      </c>
      <c r="E83" s="187">
        <v>1</v>
      </c>
      <c r="F83" s="192"/>
      <c r="G83" s="193">
        <f>ROUND(E83*F83,2)</f>
        <v>0</v>
      </c>
      <c r="H83" s="192"/>
      <c r="I83" s="193">
        <f>ROUND(E83*H83,2)</f>
        <v>0</v>
      </c>
      <c r="J83" s="192"/>
      <c r="K83" s="193">
        <f>ROUND(E83*J83,2)</f>
        <v>0</v>
      </c>
      <c r="L83" s="193">
        <v>21</v>
      </c>
      <c r="M83" s="193">
        <f>G83*(1+L83/100)</f>
        <v>0</v>
      </c>
      <c r="N83" s="193">
        <v>0</v>
      </c>
      <c r="O83" s="193">
        <f>ROUND(E83*N83,2)</f>
        <v>0</v>
      </c>
      <c r="P83" s="193">
        <v>0</v>
      </c>
      <c r="Q83" s="193">
        <f>ROUND(E83*P83,2)</f>
        <v>0</v>
      </c>
      <c r="R83" s="193"/>
      <c r="S83" s="193" t="s">
        <v>269</v>
      </c>
      <c r="T83" s="193">
        <v>0</v>
      </c>
      <c r="U83" s="194">
        <f>ROUND(E83*T83,2)</f>
        <v>0</v>
      </c>
      <c r="V83" s="193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 t="s">
        <v>1144</v>
      </c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</row>
    <row r="84" spans="1:60" outlineLevel="1" x14ac:dyDescent="0.2">
      <c r="A84" s="170"/>
      <c r="B84" s="181"/>
      <c r="C84" s="272" t="s">
        <v>1677</v>
      </c>
      <c r="D84" s="273"/>
      <c r="E84" s="274"/>
      <c r="F84" s="275"/>
      <c r="G84" s="276"/>
      <c r="H84" s="193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4"/>
      <c r="V84" s="193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 t="s">
        <v>220</v>
      </c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77" t="str">
        <f>C84</f>
        <v>Geodetické zaměření</v>
      </c>
      <c r="BB84" s="169"/>
      <c r="BC84" s="169"/>
      <c r="BD84" s="169"/>
      <c r="BE84" s="169"/>
      <c r="BF84" s="169"/>
      <c r="BG84" s="169"/>
      <c r="BH84" s="169"/>
    </row>
    <row r="85" spans="1:60" x14ac:dyDescent="0.2">
      <c r="A85" s="178" t="s">
        <v>211</v>
      </c>
      <c r="B85" s="182" t="s">
        <v>108</v>
      </c>
      <c r="C85" s="211" t="s">
        <v>109</v>
      </c>
      <c r="D85" s="185"/>
      <c r="E85" s="189"/>
      <c r="F85" s="195"/>
      <c r="G85" s="195">
        <f>SUMIF(AG86:AG87,"&lt;&gt;NOR",G86:G87)</f>
        <v>0</v>
      </c>
      <c r="H85" s="195"/>
      <c r="I85" s="195">
        <f>SUM(I86:I87)</f>
        <v>0</v>
      </c>
      <c r="J85" s="195"/>
      <c r="K85" s="195">
        <f>SUM(K86:K87)</f>
        <v>0</v>
      </c>
      <c r="L85" s="195"/>
      <c r="M85" s="195">
        <f>SUM(M86:M87)</f>
        <v>0</v>
      </c>
      <c r="N85" s="195"/>
      <c r="O85" s="195">
        <f>SUM(O86:O87)</f>
        <v>0</v>
      </c>
      <c r="P85" s="195"/>
      <c r="Q85" s="195">
        <f>SUM(Q86:Q87)</f>
        <v>0</v>
      </c>
      <c r="R85" s="195"/>
      <c r="S85" s="195"/>
      <c r="T85" s="195"/>
      <c r="U85" s="196">
        <f>SUM(U86:U87)</f>
        <v>0</v>
      </c>
      <c r="V85" s="195"/>
      <c r="AG85" t="s">
        <v>212</v>
      </c>
    </row>
    <row r="86" spans="1:60" outlineLevel="1" x14ac:dyDescent="0.2">
      <c r="A86" s="170">
        <v>37</v>
      </c>
      <c r="B86" s="181" t="s">
        <v>1678</v>
      </c>
      <c r="C86" s="209" t="s">
        <v>1679</v>
      </c>
      <c r="D86" s="183" t="s">
        <v>1331</v>
      </c>
      <c r="E86" s="187">
        <v>20</v>
      </c>
      <c r="F86" s="192"/>
      <c r="G86" s="193">
        <f>ROUND(E86*F86,2)</f>
        <v>0</v>
      </c>
      <c r="H86" s="192"/>
      <c r="I86" s="193">
        <f>ROUND(E86*H86,2)</f>
        <v>0</v>
      </c>
      <c r="J86" s="192"/>
      <c r="K86" s="193">
        <f>ROUND(E86*J86,2)</f>
        <v>0</v>
      </c>
      <c r="L86" s="193">
        <v>21</v>
      </c>
      <c r="M86" s="193">
        <f>G86*(1+L86/100)</f>
        <v>0</v>
      </c>
      <c r="N86" s="193">
        <v>0</v>
      </c>
      <c r="O86" s="193">
        <f>ROUND(E86*N86,2)</f>
        <v>0</v>
      </c>
      <c r="P86" s="193">
        <v>0</v>
      </c>
      <c r="Q86" s="193">
        <f>ROUND(E86*P86,2)</f>
        <v>0</v>
      </c>
      <c r="R86" s="193"/>
      <c r="S86" s="193" t="s">
        <v>269</v>
      </c>
      <c r="T86" s="193">
        <v>0</v>
      </c>
      <c r="U86" s="194">
        <f>ROUND(E86*T86,2)</f>
        <v>0</v>
      </c>
      <c r="V86" s="193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 t="s">
        <v>1144</v>
      </c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</row>
    <row r="87" spans="1:60" outlineLevel="1" x14ac:dyDescent="0.2">
      <c r="A87" s="170"/>
      <c r="B87" s="181"/>
      <c r="C87" s="272" t="s">
        <v>1679</v>
      </c>
      <c r="D87" s="273"/>
      <c r="E87" s="274"/>
      <c r="F87" s="275"/>
      <c r="G87" s="276"/>
      <c r="H87" s="193"/>
      <c r="I87" s="193"/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4"/>
      <c r="V87" s="193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 t="s">
        <v>220</v>
      </c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77" t="str">
        <f>C87</f>
        <v>Práce bourací a dokončovací</v>
      </c>
      <c r="BB87" s="169"/>
      <c r="BC87" s="169"/>
      <c r="BD87" s="169"/>
      <c r="BE87" s="169"/>
      <c r="BF87" s="169"/>
      <c r="BG87" s="169"/>
      <c r="BH87" s="169"/>
    </row>
    <row r="88" spans="1:60" x14ac:dyDescent="0.2">
      <c r="A88" s="178" t="s">
        <v>211</v>
      </c>
      <c r="B88" s="182" t="s">
        <v>123</v>
      </c>
      <c r="C88" s="211" t="s">
        <v>124</v>
      </c>
      <c r="D88" s="185"/>
      <c r="E88" s="189"/>
      <c r="F88" s="195"/>
      <c r="G88" s="195">
        <f>SUMIF(AG89:AG90,"&lt;&gt;NOR",G89:G90)</f>
        <v>0</v>
      </c>
      <c r="H88" s="195"/>
      <c r="I88" s="195">
        <f>SUM(I89:I90)</f>
        <v>0</v>
      </c>
      <c r="J88" s="195"/>
      <c r="K88" s="195">
        <f>SUM(K89:K90)</f>
        <v>0</v>
      </c>
      <c r="L88" s="195"/>
      <c r="M88" s="195">
        <f>SUM(M89:M90)</f>
        <v>0</v>
      </c>
      <c r="N88" s="195"/>
      <c r="O88" s="195">
        <f>SUM(O89:O90)</f>
        <v>0</v>
      </c>
      <c r="P88" s="195"/>
      <c r="Q88" s="195">
        <f>SUM(Q89:Q90)</f>
        <v>0</v>
      </c>
      <c r="R88" s="195"/>
      <c r="S88" s="195"/>
      <c r="T88" s="195"/>
      <c r="U88" s="196">
        <f>SUM(U89:U90)</f>
        <v>0</v>
      </c>
      <c r="V88" s="195"/>
      <c r="AG88" t="s">
        <v>212</v>
      </c>
    </row>
    <row r="89" spans="1:60" outlineLevel="1" x14ac:dyDescent="0.2">
      <c r="A89" s="170">
        <v>38</v>
      </c>
      <c r="B89" s="181" t="s">
        <v>1680</v>
      </c>
      <c r="C89" s="209" t="s">
        <v>1681</v>
      </c>
      <c r="D89" s="183" t="s">
        <v>289</v>
      </c>
      <c r="E89" s="187">
        <v>26.4</v>
      </c>
      <c r="F89" s="192"/>
      <c r="G89" s="193">
        <f>ROUND(E89*F89,2)</f>
        <v>0</v>
      </c>
      <c r="H89" s="192"/>
      <c r="I89" s="193">
        <f>ROUND(E89*H89,2)</f>
        <v>0</v>
      </c>
      <c r="J89" s="192"/>
      <c r="K89" s="193">
        <f>ROUND(E89*J89,2)</f>
        <v>0</v>
      </c>
      <c r="L89" s="193">
        <v>21</v>
      </c>
      <c r="M89" s="193">
        <f>G89*(1+L89/100)</f>
        <v>0</v>
      </c>
      <c r="N89" s="193">
        <v>0</v>
      </c>
      <c r="O89" s="193">
        <f>ROUND(E89*N89,2)</f>
        <v>0</v>
      </c>
      <c r="P89" s="193">
        <v>0</v>
      </c>
      <c r="Q89" s="193">
        <f>ROUND(E89*P89,2)</f>
        <v>0</v>
      </c>
      <c r="R89" s="193"/>
      <c r="S89" s="193" t="s">
        <v>269</v>
      </c>
      <c r="T89" s="193">
        <v>0</v>
      </c>
      <c r="U89" s="194">
        <f>ROUND(E89*T89,2)</f>
        <v>0</v>
      </c>
      <c r="V89" s="193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 t="s">
        <v>1144</v>
      </c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</row>
    <row r="90" spans="1:60" outlineLevel="1" x14ac:dyDescent="0.2">
      <c r="A90" s="197"/>
      <c r="B90" s="198"/>
      <c r="C90" s="298" t="s">
        <v>1681</v>
      </c>
      <c r="D90" s="299"/>
      <c r="E90" s="300"/>
      <c r="F90" s="301"/>
      <c r="G90" s="3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3"/>
      <c r="V90" s="202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 t="s">
        <v>220</v>
      </c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77" t="str">
        <f>C90</f>
        <v>Přesun hmot, trubní vedení plastová, otevř. výkop</v>
      </c>
      <c r="BB90" s="169"/>
      <c r="BC90" s="169"/>
      <c r="BD90" s="169"/>
      <c r="BE90" s="169"/>
      <c r="BF90" s="169"/>
      <c r="BG90" s="169"/>
      <c r="BH90" s="169"/>
    </row>
    <row r="91" spans="1:60" x14ac:dyDescent="0.2">
      <c r="A91" s="6"/>
      <c r="B91" s="7" t="s">
        <v>1138</v>
      </c>
      <c r="C91" s="213" t="s">
        <v>1138</v>
      </c>
      <c r="D91" s="9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AE91">
        <v>15</v>
      </c>
      <c r="AF91">
        <v>21</v>
      </c>
    </row>
    <row r="92" spans="1:60" x14ac:dyDescent="0.2">
      <c r="A92" s="204"/>
      <c r="B92" s="205" t="s">
        <v>31</v>
      </c>
      <c r="C92" s="214" t="s">
        <v>1138</v>
      </c>
      <c r="D92" s="206"/>
      <c r="E92" s="207"/>
      <c r="F92" s="207"/>
      <c r="G92" s="208">
        <f>G7+G16+G21+G28+G37+G68+G85+G88</f>
        <v>0</v>
      </c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AE92">
        <f>SUMIF(L7:L90,AE91,G7:G90)</f>
        <v>0</v>
      </c>
      <c r="AF92">
        <f>SUMIF(L7:L90,AF91,G7:G90)</f>
        <v>0</v>
      </c>
      <c r="AG92" t="s">
        <v>1139</v>
      </c>
    </row>
    <row r="93" spans="1:60" x14ac:dyDescent="0.2">
      <c r="A93" s="6"/>
      <c r="B93" s="7" t="s">
        <v>1138</v>
      </c>
      <c r="C93" s="213" t="s">
        <v>1138</v>
      </c>
      <c r="D93" s="9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60" x14ac:dyDescent="0.2">
      <c r="A94" s="6"/>
      <c r="B94" s="7" t="s">
        <v>1138</v>
      </c>
      <c r="C94" s="213" t="s">
        <v>1138</v>
      </c>
      <c r="D94" s="9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60" x14ac:dyDescent="0.2">
      <c r="A95" s="284" t="s">
        <v>1140</v>
      </c>
      <c r="B95" s="284"/>
      <c r="C95" s="285"/>
      <c r="D95" s="9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60" x14ac:dyDescent="0.2">
      <c r="A96" s="286"/>
      <c r="B96" s="287"/>
      <c r="C96" s="288"/>
      <c r="D96" s="287"/>
      <c r="E96" s="287"/>
      <c r="F96" s="287"/>
      <c r="G96" s="289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AG96" t="s">
        <v>1141</v>
      </c>
    </row>
    <row r="97" spans="1:33" x14ac:dyDescent="0.2">
      <c r="A97" s="290"/>
      <c r="B97" s="291"/>
      <c r="C97" s="292"/>
      <c r="D97" s="291"/>
      <c r="E97" s="291"/>
      <c r="F97" s="291"/>
      <c r="G97" s="293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33" x14ac:dyDescent="0.2">
      <c r="A98" s="290"/>
      <c r="B98" s="291"/>
      <c r="C98" s="292"/>
      <c r="D98" s="291"/>
      <c r="E98" s="291"/>
      <c r="F98" s="291"/>
      <c r="G98" s="293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33" x14ac:dyDescent="0.2">
      <c r="A99" s="290"/>
      <c r="B99" s="291"/>
      <c r="C99" s="292"/>
      <c r="D99" s="291"/>
      <c r="E99" s="291"/>
      <c r="F99" s="291"/>
      <c r="G99" s="293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33" x14ac:dyDescent="0.2">
      <c r="A100" s="294"/>
      <c r="B100" s="295"/>
      <c r="C100" s="296"/>
      <c r="D100" s="295"/>
      <c r="E100" s="295"/>
      <c r="F100" s="295"/>
      <c r="G100" s="297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33" x14ac:dyDescent="0.2">
      <c r="A101" s="6"/>
      <c r="B101" s="7" t="s">
        <v>1138</v>
      </c>
      <c r="C101" s="213" t="s">
        <v>1138</v>
      </c>
      <c r="D101" s="9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33" x14ac:dyDescent="0.2">
      <c r="C102" s="215"/>
      <c r="D102" s="164"/>
      <c r="AG102" t="s">
        <v>1142</v>
      </c>
    </row>
    <row r="103" spans="1:33" x14ac:dyDescent="0.2">
      <c r="D103" s="164"/>
    </row>
    <row r="104" spans="1:33" x14ac:dyDescent="0.2">
      <c r="D104" s="164"/>
    </row>
    <row r="105" spans="1:33" x14ac:dyDescent="0.2">
      <c r="D105" s="164"/>
    </row>
    <row r="106" spans="1:33" x14ac:dyDescent="0.2">
      <c r="D106" s="164"/>
    </row>
    <row r="107" spans="1:33" x14ac:dyDescent="0.2">
      <c r="D107" s="164"/>
    </row>
    <row r="108" spans="1:33" x14ac:dyDescent="0.2">
      <c r="D108" s="164"/>
    </row>
    <row r="109" spans="1:33" x14ac:dyDescent="0.2">
      <c r="D109" s="164"/>
    </row>
    <row r="110" spans="1:33" x14ac:dyDescent="0.2">
      <c r="D110" s="164"/>
    </row>
    <row r="111" spans="1:33" x14ac:dyDescent="0.2">
      <c r="D111" s="164"/>
    </row>
    <row r="112" spans="1:33" x14ac:dyDescent="0.2">
      <c r="D112" s="164"/>
    </row>
    <row r="113" spans="4:4" x14ac:dyDescent="0.2">
      <c r="D113" s="164"/>
    </row>
    <row r="114" spans="4:4" x14ac:dyDescent="0.2">
      <c r="D114" s="164"/>
    </row>
    <row r="115" spans="4:4" x14ac:dyDescent="0.2">
      <c r="D115" s="164"/>
    </row>
    <row r="116" spans="4:4" x14ac:dyDescent="0.2">
      <c r="D116" s="164"/>
    </row>
    <row r="117" spans="4:4" x14ac:dyDescent="0.2">
      <c r="D117" s="164"/>
    </row>
    <row r="118" spans="4:4" x14ac:dyDescent="0.2">
      <c r="D118" s="164"/>
    </row>
    <row r="119" spans="4:4" x14ac:dyDescent="0.2">
      <c r="D119" s="164"/>
    </row>
    <row r="120" spans="4:4" x14ac:dyDescent="0.2">
      <c r="D120" s="164"/>
    </row>
    <row r="121" spans="4:4" x14ac:dyDescent="0.2">
      <c r="D121" s="164"/>
    </row>
    <row r="122" spans="4:4" x14ac:dyDescent="0.2">
      <c r="D122" s="164"/>
    </row>
    <row r="123" spans="4:4" x14ac:dyDescent="0.2">
      <c r="D123" s="164"/>
    </row>
    <row r="124" spans="4:4" x14ac:dyDescent="0.2">
      <c r="D124" s="164"/>
    </row>
    <row r="125" spans="4:4" x14ac:dyDescent="0.2">
      <c r="D125" s="164"/>
    </row>
    <row r="126" spans="4:4" x14ac:dyDescent="0.2">
      <c r="D126" s="164"/>
    </row>
    <row r="127" spans="4:4" x14ac:dyDescent="0.2">
      <c r="D127" s="164"/>
    </row>
    <row r="128" spans="4:4" x14ac:dyDescent="0.2">
      <c r="D128" s="164"/>
    </row>
    <row r="129" spans="4:4" x14ac:dyDescent="0.2">
      <c r="D129" s="164"/>
    </row>
    <row r="130" spans="4:4" x14ac:dyDescent="0.2">
      <c r="D130" s="164"/>
    </row>
    <row r="131" spans="4:4" x14ac:dyDescent="0.2">
      <c r="D131" s="164"/>
    </row>
    <row r="132" spans="4:4" x14ac:dyDescent="0.2">
      <c r="D132" s="164"/>
    </row>
    <row r="133" spans="4:4" x14ac:dyDescent="0.2">
      <c r="D133" s="164"/>
    </row>
    <row r="134" spans="4:4" x14ac:dyDescent="0.2">
      <c r="D134" s="164"/>
    </row>
    <row r="135" spans="4:4" x14ac:dyDescent="0.2">
      <c r="D135" s="164"/>
    </row>
    <row r="136" spans="4:4" x14ac:dyDescent="0.2">
      <c r="D136" s="164"/>
    </row>
    <row r="137" spans="4:4" x14ac:dyDescent="0.2">
      <c r="D137" s="164"/>
    </row>
    <row r="138" spans="4:4" x14ac:dyDescent="0.2">
      <c r="D138" s="164"/>
    </row>
    <row r="139" spans="4:4" x14ac:dyDescent="0.2">
      <c r="D139" s="164"/>
    </row>
    <row r="140" spans="4:4" x14ac:dyDescent="0.2">
      <c r="D140" s="164"/>
    </row>
    <row r="141" spans="4:4" x14ac:dyDescent="0.2">
      <c r="D141" s="164"/>
    </row>
    <row r="142" spans="4:4" x14ac:dyDescent="0.2">
      <c r="D142" s="164"/>
    </row>
    <row r="143" spans="4:4" x14ac:dyDescent="0.2">
      <c r="D143" s="164"/>
    </row>
    <row r="144" spans="4:4" x14ac:dyDescent="0.2">
      <c r="D144" s="164"/>
    </row>
    <row r="145" spans="4:4" x14ac:dyDescent="0.2">
      <c r="D145" s="164"/>
    </row>
    <row r="146" spans="4:4" x14ac:dyDescent="0.2">
      <c r="D146" s="164"/>
    </row>
    <row r="147" spans="4:4" x14ac:dyDescent="0.2">
      <c r="D147" s="164"/>
    </row>
    <row r="148" spans="4:4" x14ac:dyDescent="0.2">
      <c r="D148" s="164"/>
    </row>
    <row r="149" spans="4:4" x14ac:dyDescent="0.2">
      <c r="D149" s="164"/>
    </row>
    <row r="150" spans="4:4" x14ac:dyDescent="0.2">
      <c r="D150" s="164"/>
    </row>
    <row r="151" spans="4:4" x14ac:dyDescent="0.2">
      <c r="D151" s="164"/>
    </row>
    <row r="152" spans="4:4" x14ac:dyDescent="0.2">
      <c r="D152" s="164"/>
    </row>
    <row r="153" spans="4:4" x14ac:dyDescent="0.2">
      <c r="D153" s="164"/>
    </row>
    <row r="154" spans="4:4" x14ac:dyDescent="0.2">
      <c r="D154" s="164"/>
    </row>
    <row r="155" spans="4:4" x14ac:dyDescent="0.2">
      <c r="D155" s="164"/>
    </row>
    <row r="156" spans="4:4" x14ac:dyDescent="0.2">
      <c r="D156" s="164"/>
    </row>
    <row r="157" spans="4:4" x14ac:dyDescent="0.2">
      <c r="D157" s="164"/>
    </row>
    <row r="158" spans="4:4" x14ac:dyDescent="0.2">
      <c r="D158" s="164"/>
    </row>
    <row r="159" spans="4:4" x14ac:dyDescent="0.2">
      <c r="D159" s="164"/>
    </row>
    <row r="160" spans="4:4" x14ac:dyDescent="0.2">
      <c r="D160" s="164"/>
    </row>
    <row r="161" spans="4:4" x14ac:dyDescent="0.2">
      <c r="D161" s="164"/>
    </row>
    <row r="162" spans="4:4" x14ac:dyDescent="0.2">
      <c r="D162" s="164"/>
    </row>
    <row r="163" spans="4:4" x14ac:dyDescent="0.2">
      <c r="D163" s="164"/>
    </row>
    <row r="164" spans="4:4" x14ac:dyDescent="0.2">
      <c r="D164" s="164"/>
    </row>
    <row r="165" spans="4:4" x14ac:dyDescent="0.2">
      <c r="D165" s="164"/>
    </row>
    <row r="166" spans="4:4" x14ac:dyDescent="0.2">
      <c r="D166" s="164"/>
    </row>
    <row r="167" spans="4:4" x14ac:dyDescent="0.2">
      <c r="D167" s="164"/>
    </row>
    <row r="168" spans="4:4" x14ac:dyDescent="0.2">
      <c r="D168" s="164"/>
    </row>
    <row r="169" spans="4:4" x14ac:dyDescent="0.2">
      <c r="D169" s="164"/>
    </row>
    <row r="170" spans="4:4" x14ac:dyDescent="0.2">
      <c r="D170" s="164"/>
    </row>
    <row r="171" spans="4:4" x14ac:dyDescent="0.2">
      <c r="D171" s="164"/>
    </row>
    <row r="172" spans="4:4" x14ac:dyDescent="0.2">
      <c r="D172" s="164"/>
    </row>
    <row r="173" spans="4:4" x14ac:dyDescent="0.2">
      <c r="D173" s="164"/>
    </row>
    <row r="174" spans="4:4" x14ac:dyDescent="0.2">
      <c r="D174" s="164"/>
    </row>
    <row r="175" spans="4:4" x14ac:dyDescent="0.2">
      <c r="D175" s="164"/>
    </row>
    <row r="176" spans="4:4" x14ac:dyDescent="0.2">
      <c r="D176" s="164"/>
    </row>
    <row r="177" spans="4:4" x14ac:dyDescent="0.2">
      <c r="D177" s="164"/>
    </row>
    <row r="178" spans="4:4" x14ac:dyDescent="0.2">
      <c r="D178" s="164"/>
    </row>
    <row r="179" spans="4:4" x14ac:dyDescent="0.2">
      <c r="D179" s="164"/>
    </row>
    <row r="180" spans="4:4" x14ac:dyDescent="0.2">
      <c r="D180" s="164"/>
    </row>
    <row r="181" spans="4:4" x14ac:dyDescent="0.2">
      <c r="D181" s="164"/>
    </row>
    <row r="182" spans="4:4" x14ac:dyDescent="0.2">
      <c r="D182" s="164"/>
    </row>
    <row r="183" spans="4:4" x14ac:dyDescent="0.2">
      <c r="D183" s="164"/>
    </row>
    <row r="184" spans="4:4" x14ac:dyDescent="0.2">
      <c r="D184" s="164"/>
    </row>
    <row r="185" spans="4:4" x14ac:dyDescent="0.2">
      <c r="D185" s="164"/>
    </row>
    <row r="186" spans="4:4" x14ac:dyDescent="0.2">
      <c r="D186" s="164"/>
    </row>
    <row r="187" spans="4:4" x14ac:dyDescent="0.2">
      <c r="D187" s="164"/>
    </row>
    <row r="188" spans="4:4" x14ac:dyDescent="0.2">
      <c r="D188" s="164"/>
    </row>
    <row r="189" spans="4:4" x14ac:dyDescent="0.2">
      <c r="D189" s="164"/>
    </row>
    <row r="190" spans="4:4" x14ac:dyDescent="0.2">
      <c r="D190" s="164"/>
    </row>
    <row r="191" spans="4:4" x14ac:dyDescent="0.2">
      <c r="D191" s="164"/>
    </row>
    <row r="192" spans="4:4" x14ac:dyDescent="0.2">
      <c r="D192" s="164"/>
    </row>
    <row r="193" spans="4:4" x14ac:dyDescent="0.2">
      <c r="D193" s="164"/>
    </row>
    <row r="194" spans="4:4" x14ac:dyDescent="0.2">
      <c r="D194" s="164"/>
    </row>
    <row r="195" spans="4:4" x14ac:dyDescent="0.2">
      <c r="D195" s="164"/>
    </row>
    <row r="196" spans="4:4" x14ac:dyDescent="0.2">
      <c r="D196" s="164"/>
    </row>
    <row r="197" spans="4:4" x14ac:dyDescent="0.2">
      <c r="D197" s="164"/>
    </row>
    <row r="198" spans="4:4" x14ac:dyDescent="0.2">
      <c r="D198" s="164"/>
    </row>
    <row r="199" spans="4:4" x14ac:dyDescent="0.2">
      <c r="D199" s="164"/>
    </row>
    <row r="200" spans="4:4" x14ac:dyDescent="0.2">
      <c r="D200" s="164"/>
    </row>
    <row r="201" spans="4:4" x14ac:dyDescent="0.2">
      <c r="D201" s="164"/>
    </row>
    <row r="202" spans="4:4" x14ac:dyDescent="0.2">
      <c r="D202" s="164"/>
    </row>
    <row r="203" spans="4:4" x14ac:dyDescent="0.2">
      <c r="D203" s="164"/>
    </row>
    <row r="204" spans="4:4" x14ac:dyDescent="0.2">
      <c r="D204" s="164"/>
    </row>
    <row r="205" spans="4:4" x14ac:dyDescent="0.2">
      <c r="D205" s="164"/>
    </row>
    <row r="206" spans="4:4" x14ac:dyDescent="0.2">
      <c r="D206" s="164"/>
    </row>
    <row r="207" spans="4:4" x14ac:dyDescent="0.2">
      <c r="D207" s="164"/>
    </row>
    <row r="208" spans="4:4" x14ac:dyDescent="0.2">
      <c r="D208" s="164"/>
    </row>
    <row r="209" spans="4:4" x14ac:dyDescent="0.2">
      <c r="D209" s="164"/>
    </row>
    <row r="210" spans="4:4" x14ac:dyDescent="0.2">
      <c r="D210" s="164"/>
    </row>
    <row r="211" spans="4:4" x14ac:dyDescent="0.2">
      <c r="D211" s="164"/>
    </row>
    <row r="212" spans="4:4" x14ac:dyDescent="0.2">
      <c r="D212" s="164"/>
    </row>
    <row r="213" spans="4:4" x14ac:dyDescent="0.2">
      <c r="D213" s="164"/>
    </row>
    <row r="214" spans="4:4" x14ac:dyDescent="0.2">
      <c r="D214" s="164"/>
    </row>
    <row r="215" spans="4:4" x14ac:dyDescent="0.2">
      <c r="D215" s="164"/>
    </row>
    <row r="216" spans="4:4" x14ac:dyDescent="0.2">
      <c r="D216" s="164"/>
    </row>
    <row r="217" spans="4:4" x14ac:dyDescent="0.2">
      <c r="D217" s="164"/>
    </row>
    <row r="218" spans="4:4" x14ac:dyDescent="0.2">
      <c r="D218" s="164"/>
    </row>
    <row r="219" spans="4:4" x14ac:dyDescent="0.2">
      <c r="D219" s="164"/>
    </row>
    <row r="220" spans="4:4" x14ac:dyDescent="0.2">
      <c r="D220" s="164"/>
    </row>
    <row r="221" spans="4:4" x14ac:dyDescent="0.2">
      <c r="D221" s="164"/>
    </row>
    <row r="222" spans="4:4" x14ac:dyDescent="0.2">
      <c r="D222" s="164"/>
    </row>
    <row r="223" spans="4:4" x14ac:dyDescent="0.2">
      <c r="D223" s="164"/>
    </row>
    <row r="224" spans="4:4" x14ac:dyDescent="0.2">
      <c r="D224" s="164"/>
    </row>
    <row r="225" spans="4:4" x14ac:dyDescent="0.2">
      <c r="D225" s="164"/>
    </row>
    <row r="226" spans="4:4" x14ac:dyDescent="0.2">
      <c r="D226" s="164"/>
    </row>
    <row r="227" spans="4:4" x14ac:dyDescent="0.2">
      <c r="D227" s="164"/>
    </row>
    <row r="228" spans="4:4" x14ac:dyDescent="0.2">
      <c r="D228" s="164"/>
    </row>
    <row r="229" spans="4:4" x14ac:dyDescent="0.2">
      <c r="D229" s="164"/>
    </row>
    <row r="230" spans="4:4" x14ac:dyDescent="0.2">
      <c r="D230" s="164"/>
    </row>
    <row r="231" spans="4:4" x14ac:dyDescent="0.2">
      <c r="D231" s="164"/>
    </row>
    <row r="232" spans="4:4" x14ac:dyDescent="0.2">
      <c r="D232" s="164"/>
    </row>
    <row r="233" spans="4:4" x14ac:dyDescent="0.2">
      <c r="D233" s="164"/>
    </row>
    <row r="234" spans="4:4" x14ac:dyDescent="0.2">
      <c r="D234" s="164"/>
    </row>
    <row r="235" spans="4:4" x14ac:dyDescent="0.2">
      <c r="D235" s="164"/>
    </row>
    <row r="236" spans="4:4" x14ac:dyDescent="0.2">
      <c r="D236" s="164"/>
    </row>
    <row r="237" spans="4:4" x14ac:dyDescent="0.2">
      <c r="D237" s="164"/>
    </row>
    <row r="238" spans="4:4" x14ac:dyDescent="0.2">
      <c r="D238" s="164"/>
    </row>
    <row r="239" spans="4:4" x14ac:dyDescent="0.2">
      <c r="D239" s="164"/>
    </row>
    <row r="240" spans="4:4" x14ac:dyDescent="0.2">
      <c r="D240" s="164"/>
    </row>
    <row r="241" spans="4:4" x14ac:dyDescent="0.2">
      <c r="D241" s="164"/>
    </row>
    <row r="242" spans="4:4" x14ac:dyDescent="0.2">
      <c r="D242" s="164"/>
    </row>
    <row r="243" spans="4:4" x14ac:dyDescent="0.2">
      <c r="D243" s="164"/>
    </row>
    <row r="244" spans="4:4" x14ac:dyDescent="0.2">
      <c r="D244" s="164"/>
    </row>
    <row r="245" spans="4:4" x14ac:dyDescent="0.2">
      <c r="D245" s="164"/>
    </row>
    <row r="246" spans="4:4" x14ac:dyDescent="0.2">
      <c r="D246" s="164"/>
    </row>
    <row r="247" spans="4:4" x14ac:dyDescent="0.2">
      <c r="D247" s="164"/>
    </row>
    <row r="248" spans="4:4" x14ac:dyDescent="0.2">
      <c r="D248" s="164"/>
    </row>
    <row r="249" spans="4:4" x14ac:dyDescent="0.2">
      <c r="D249" s="164"/>
    </row>
    <row r="250" spans="4:4" x14ac:dyDescent="0.2">
      <c r="D250" s="164"/>
    </row>
    <row r="251" spans="4:4" x14ac:dyDescent="0.2">
      <c r="D251" s="164"/>
    </row>
    <row r="252" spans="4:4" x14ac:dyDescent="0.2">
      <c r="D252" s="164"/>
    </row>
    <row r="253" spans="4:4" x14ac:dyDescent="0.2">
      <c r="D253" s="164"/>
    </row>
    <row r="254" spans="4:4" x14ac:dyDescent="0.2">
      <c r="D254" s="164"/>
    </row>
    <row r="255" spans="4:4" x14ac:dyDescent="0.2">
      <c r="D255" s="164"/>
    </row>
    <row r="256" spans="4:4" x14ac:dyDescent="0.2">
      <c r="D256" s="164"/>
    </row>
    <row r="257" spans="4:4" x14ac:dyDescent="0.2">
      <c r="D257" s="164"/>
    </row>
    <row r="258" spans="4:4" x14ac:dyDescent="0.2">
      <c r="D258" s="164"/>
    </row>
    <row r="259" spans="4:4" x14ac:dyDescent="0.2">
      <c r="D259" s="164"/>
    </row>
    <row r="260" spans="4:4" x14ac:dyDescent="0.2">
      <c r="D260" s="164"/>
    </row>
    <row r="261" spans="4:4" x14ac:dyDescent="0.2">
      <c r="D261" s="164"/>
    </row>
    <row r="262" spans="4:4" x14ac:dyDescent="0.2">
      <c r="D262" s="164"/>
    </row>
    <row r="263" spans="4:4" x14ac:dyDescent="0.2">
      <c r="D263" s="164"/>
    </row>
    <row r="264" spans="4:4" x14ac:dyDescent="0.2">
      <c r="D264" s="164"/>
    </row>
    <row r="265" spans="4:4" x14ac:dyDescent="0.2">
      <c r="D265" s="164"/>
    </row>
    <row r="266" spans="4:4" x14ac:dyDescent="0.2">
      <c r="D266" s="164"/>
    </row>
    <row r="267" spans="4:4" x14ac:dyDescent="0.2">
      <c r="D267" s="164"/>
    </row>
    <row r="268" spans="4:4" x14ac:dyDescent="0.2">
      <c r="D268" s="164"/>
    </row>
    <row r="269" spans="4:4" x14ac:dyDescent="0.2">
      <c r="D269" s="164"/>
    </row>
    <row r="270" spans="4:4" x14ac:dyDescent="0.2">
      <c r="D270" s="164"/>
    </row>
    <row r="271" spans="4:4" x14ac:dyDescent="0.2">
      <c r="D271" s="164"/>
    </row>
    <row r="272" spans="4:4" x14ac:dyDescent="0.2">
      <c r="D272" s="164"/>
    </row>
    <row r="273" spans="4:4" x14ac:dyDescent="0.2">
      <c r="D273" s="164"/>
    </row>
    <row r="274" spans="4:4" x14ac:dyDescent="0.2">
      <c r="D274" s="164"/>
    </row>
    <row r="275" spans="4:4" x14ac:dyDescent="0.2">
      <c r="D275" s="164"/>
    </row>
    <row r="276" spans="4:4" x14ac:dyDescent="0.2">
      <c r="D276" s="164"/>
    </row>
    <row r="277" spans="4:4" x14ac:dyDescent="0.2">
      <c r="D277" s="164"/>
    </row>
    <row r="278" spans="4:4" x14ac:dyDescent="0.2">
      <c r="D278" s="164"/>
    </row>
    <row r="279" spans="4:4" x14ac:dyDescent="0.2">
      <c r="D279" s="164"/>
    </row>
    <row r="280" spans="4:4" x14ac:dyDescent="0.2">
      <c r="D280" s="164"/>
    </row>
    <row r="281" spans="4:4" x14ac:dyDescent="0.2">
      <c r="D281" s="164"/>
    </row>
    <row r="282" spans="4:4" x14ac:dyDescent="0.2">
      <c r="D282" s="164"/>
    </row>
    <row r="283" spans="4:4" x14ac:dyDescent="0.2">
      <c r="D283" s="164"/>
    </row>
    <row r="284" spans="4:4" x14ac:dyDescent="0.2">
      <c r="D284" s="164"/>
    </row>
    <row r="285" spans="4:4" x14ac:dyDescent="0.2">
      <c r="D285" s="164"/>
    </row>
    <row r="286" spans="4:4" x14ac:dyDescent="0.2">
      <c r="D286" s="164"/>
    </row>
    <row r="287" spans="4:4" x14ac:dyDescent="0.2">
      <c r="D287" s="164"/>
    </row>
    <row r="288" spans="4:4" x14ac:dyDescent="0.2">
      <c r="D288" s="164"/>
    </row>
    <row r="289" spans="4:4" x14ac:dyDescent="0.2">
      <c r="D289" s="164"/>
    </row>
    <row r="290" spans="4:4" x14ac:dyDescent="0.2">
      <c r="D290" s="164"/>
    </row>
    <row r="291" spans="4:4" x14ac:dyDescent="0.2">
      <c r="D291" s="164"/>
    </row>
    <row r="292" spans="4:4" x14ac:dyDescent="0.2">
      <c r="D292" s="164"/>
    </row>
    <row r="293" spans="4:4" x14ac:dyDescent="0.2">
      <c r="D293" s="164"/>
    </row>
    <row r="294" spans="4:4" x14ac:dyDescent="0.2">
      <c r="D294" s="164"/>
    </row>
    <row r="295" spans="4:4" x14ac:dyDescent="0.2">
      <c r="D295" s="164"/>
    </row>
    <row r="296" spans="4:4" x14ac:dyDescent="0.2">
      <c r="D296" s="164"/>
    </row>
    <row r="297" spans="4:4" x14ac:dyDescent="0.2">
      <c r="D297" s="164"/>
    </row>
    <row r="298" spans="4:4" x14ac:dyDescent="0.2">
      <c r="D298" s="164"/>
    </row>
    <row r="299" spans="4:4" x14ac:dyDescent="0.2">
      <c r="D299" s="164"/>
    </row>
    <row r="300" spans="4:4" x14ac:dyDescent="0.2">
      <c r="D300" s="164"/>
    </row>
    <row r="301" spans="4:4" x14ac:dyDescent="0.2">
      <c r="D301" s="164"/>
    </row>
    <row r="302" spans="4:4" x14ac:dyDescent="0.2">
      <c r="D302" s="164"/>
    </row>
    <row r="303" spans="4:4" x14ac:dyDescent="0.2">
      <c r="D303" s="164"/>
    </row>
    <row r="304" spans="4:4" x14ac:dyDescent="0.2">
      <c r="D304" s="164"/>
    </row>
    <row r="305" spans="4:4" x14ac:dyDescent="0.2">
      <c r="D305" s="164"/>
    </row>
    <row r="306" spans="4:4" x14ac:dyDescent="0.2">
      <c r="D306" s="164"/>
    </row>
    <row r="307" spans="4:4" x14ac:dyDescent="0.2">
      <c r="D307" s="164"/>
    </row>
    <row r="308" spans="4:4" x14ac:dyDescent="0.2">
      <c r="D308" s="164"/>
    </row>
    <row r="309" spans="4:4" x14ac:dyDescent="0.2">
      <c r="D309" s="164"/>
    </row>
    <row r="310" spans="4:4" x14ac:dyDescent="0.2">
      <c r="D310" s="164"/>
    </row>
    <row r="311" spans="4:4" x14ac:dyDescent="0.2">
      <c r="D311" s="164"/>
    </row>
    <row r="312" spans="4:4" x14ac:dyDescent="0.2">
      <c r="D312" s="164"/>
    </row>
    <row r="313" spans="4:4" x14ac:dyDescent="0.2">
      <c r="D313" s="164"/>
    </row>
    <row r="314" spans="4:4" x14ac:dyDescent="0.2">
      <c r="D314" s="164"/>
    </row>
    <row r="315" spans="4:4" x14ac:dyDescent="0.2">
      <c r="D315" s="164"/>
    </row>
    <row r="316" spans="4:4" x14ac:dyDescent="0.2">
      <c r="D316" s="164"/>
    </row>
    <row r="317" spans="4:4" x14ac:dyDescent="0.2">
      <c r="D317" s="164"/>
    </row>
    <row r="318" spans="4:4" x14ac:dyDescent="0.2">
      <c r="D318" s="164"/>
    </row>
    <row r="319" spans="4:4" x14ac:dyDescent="0.2">
      <c r="D319" s="164"/>
    </row>
    <row r="320" spans="4:4" x14ac:dyDescent="0.2">
      <c r="D320" s="164"/>
    </row>
    <row r="321" spans="4:4" x14ac:dyDescent="0.2">
      <c r="D321" s="164"/>
    </row>
    <row r="322" spans="4:4" x14ac:dyDescent="0.2">
      <c r="D322" s="164"/>
    </row>
    <row r="323" spans="4:4" x14ac:dyDescent="0.2">
      <c r="D323" s="164"/>
    </row>
    <row r="324" spans="4:4" x14ac:dyDescent="0.2">
      <c r="D324" s="164"/>
    </row>
    <row r="325" spans="4:4" x14ac:dyDescent="0.2">
      <c r="D325" s="164"/>
    </row>
    <row r="326" spans="4:4" x14ac:dyDescent="0.2">
      <c r="D326" s="164"/>
    </row>
    <row r="327" spans="4:4" x14ac:dyDescent="0.2">
      <c r="D327" s="164"/>
    </row>
    <row r="328" spans="4:4" x14ac:dyDescent="0.2">
      <c r="D328" s="164"/>
    </row>
    <row r="329" spans="4:4" x14ac:dyDescent="0.2">
      <c r="D329" s="164"/>
    </row>
    <row r="330" spans="4:4" x14ac:dyDescent="0.2">
      <c r="D330" s="164"/>
    </row>
    <row r="331" spans="4:4" x14ac:dyDescent="0.2">
      <c r="D331" s="164"/>
    </row>
    <row r="332" spans="4:4" x14ac:dyDescent="0.2">
      <c r="D332" s="164"/>
    </row>
    <row r="333" spans="4:4" x14ac:dyDescent="0.2">
      <c r="D333" s="164"/>
    </row>
    <row r="334" spans="4:4" x14ac:dyDescent="0.2">
      <c r="D334" s="164"/>
    </row>
    <row r="335" spans="4:4" x14ac:dyDescent="0.2">
      <c r="D335" s="164"/>
    </row>
    <row r="336" spans="4:4" x14ac:dyDescent="0.2">
      <c r="D336" s="164"/>
    </row>
    <row r="337" spans="4:4" x14ac:dyDescent="0.2">
      <c r="D337" s="164"/>
    </row>
    <row r="338" spans="4:4" x14ac:dyDescent="0.2">
      <c r="D338" s="164"/>
    </row>
    <row r="339" spans="4:4" x14ac:dyDescent="0.2">
      <c r="D339" s="164"/>
    </row>
    <row r="340" spans="4:4" x14ac:dyDescent="0.2">
      <c r="D340" s="164"/>
    </row>
    <row r="341" spans="4:4" x14ac:dyDescent="0.2">
      <c r="D341" s="164"/>
    </row>
    <row r="342" spans="4:4" x14ac:dyDescent="0.2">
      <c r="D342" s="164"/>
    </row>
    <row r="343" spans="4:4" x14ac:dyDescent="0.2">
      <c r="D343" s="164"/>
    </row>
    <row r="344" spans="4:4" x14ac:dyDescent="0.2">
      <c r="D344" s="164"/>
    </row>
    <row r="345" spans="4:4" x14ac:dyDescent="0.2">
      <c r="D345" s="164"/>
    </row>
    <row r="346" spans="4:4" x14ac:dyDescent="0.2">
      <c r="D346" s="164"/>
    </row>
    <row r="347" spans="4:4" x14ac:dyDescent="0.2">
      <c r="D347" s="164"/>
    </row>
    <row r="348" spans="4:4" x14ac:dyDescent="0.2">
      <c r="D348" s="164"/>
    </row>
    <row r="349" spans="4:4" x14ac:dyDescent="0.2">
      <c r="D349" s="164"/>
    </row>
    <row r="350" spans="4:4" x14ac:dyDescent="0.2">
      <c r="D350" s="164"/>
    </row>
    <row r="351" spans="4:4" x14ac:dyDescent="0.2">
      <c r="D351" s="164"/>
    </row>
    <row r="352" spans="4:4" x14ac:dyDescent="0.2">
      <c r="D352" s="164"/>
    </row>
    <row r="353" spans="4:4" x14ac:dyDescent="0.2">
      <c r="D353" s="164"/>
    </row>
    <row r="354" spans="4:4" x14ac:dyDescent="0.2">
      <c r="D354" s="164"/>
    </row>
    <row r="355" spans="4:4" x14ac:dyDescent="0.2">
      <c r="D355" s="164"/>
    </row>
    <row r="356" spans="4:4" x14ac:dyDescent="0.2">
      <c r="D356" s="164"/>
    </row>
    <row r="357" spans="4:4" x14ac:dyDescent="0.2">
      <c r="D357" s="164"/>
    </row>
    <row r="358" spans="4:4" x14ac:dyDescent="0.2">
      <c r="D358" s="164"/>
    </row>
    <row r="359" spans="4:4" x14ac:dyDescent="0.2">
      <c r="D359" s="164"/>
    </row>
    <row r="360" spans="4:4" x14ac:dyDescent="0.2">
      <c r="D360" s="164"/>
    </row>
    <row r="361" spans="4:4" x14ac:dyDescent="0.2">
      <c r="D361" s="164"/>
    </row>
    <row r="362" spans="4:4" x14ac:dyDescent="0.2">
      <c r="D362" s="164"/>
    </row>
    <row r="363" spans="4:4" x14ac:dyDescent="0.2">
      <c r="D363" s="164"/>
    </row>
    <row r="364" spans="4:4" x14ac:dyDescent="0.2">
      <c r="D364" s="164"/>
    </row>
    <row r="365" spans="4:4" x14ac:dyDescent="0.2">
      <c r="D365" s="164"/>
    </row>
    <row r="366" spans="4:4" x14ac:dyDescent="0.2">
      <c r="D366" s="164"/>
    </row>
    <row r="367" spans="4:4" x14ac:dyDescent="0.2">
      <c r="D367" s="164"/>
    </row>
    <row r="368" spans="4:4" x14ac:dyDescent="0.2">
      <c r="D368" s="164"/>
    </row>
    <row r="369" spans="4:4" x14ac:dyDescent="0.2">
      <c r="D369" s="164"/>
    </row>
    <row r="370" spans="4:4" x14ac:dyDescent="0.2">
      <c r="D370" s="164"/>
    </row>
    <row r="371" spans="4:4" x14ac:dyDescent="0.2">
      <c r="D371" s="164"/>
    </row>
    <row r="372" spans="4:4" x14ac:dyDescent="0.2">
      <c r="D372" s="164"/>
    </row>
    <row r="373" spans="4:4" x14ac:dyDescent="0.2">
      <c r="D373" s="164"/>
    </row>
    <row r="374" spans="4:4" x14ac:dyDescent="0.2">
      <c r="D374" s="164"/>
    </row>
    <row r="375" spans="4:4" x14ac:dyDescent="0.2">
      <c r="D375" s="164"/>
    </row>
    <row r="376" spans="4:4" x14ac:dyDescent="0.2">
      <c r="D376" s="164"/>
    </row>
    <row r="377" spans="4:4" x14ac:dyDescent="0.2">
      <c r="D377" s="164"/>
    </row>
    <row r="378" spans="4:4" x14ac:dyDescent="0.2">
      <c r="D378" s="164"/>
    </row>
    <row r="379" spans="4:4" x14ac:dyDescent="0.2">
      <c r="D379" s="164"/>
    </row>
    <row r="380" spans="4:4" x14ac:dyDescent="0.2">
      <c r="D380" s="164"/>
    </row>
    <row r="381" spans="4:4" x14ac:dyDescent="0.2">
      <c r="D381" s="164"/>
    </row>
    <row r="382" spans="4:4" x14ac:dyDescent="0.2">
      <c r="D382" s="164"/>
    </row>
    <row r="383" spans="4:4" x14ac:dyDescent="0.2">
      <c r="D383" s="164"/>
    </row>
    <row r="384" spans="4:4" x14ac:dyDescent="0.2">
      <c r="D384" s="164"/>
    </row>
    <row r="385" spans="4:4" x14ac:dyDescent="0.2">
      <c r="D385" s="164"/>
    </row>
    <row r="386" spans="4:4" x14ac:dyDescent="0.2">
      <c r="D386" s="164"/>
    </row>
    <row r="387" spans="4:4" x14ac:dyDescent="0.2">
      <c r="D387" s="164"/>
    </row>
    <row r="388" spans="4:4" x14ac:dyDescent="0.2">
      <c r="D388" s="164"/>
    </row>
    <row r="389" spans="4:4" x14ac:dyDescent="0.2">
      <c r="D389" s="164"/>
    </row>
    <row r="390" spans="4:4" x14ac:dyDescent="0.2">
      <c r="D390" s="164"/>
    </row>
    <row r="391" spans="4:4" x14ac:dyDescent="0.2">
      <c r="D391" s="164"/>
    </row>
    <row r="392" spans="4:4" x14ac:dyDescent="0.2">
      <c r="D392" s="164"/>
    </row>
    <row r="393" spans="4:4" x14ac:dyDescent="0.2">
      <c r="D393" s="164"/>
    </row>
    <row r="394" spans="4:4" x14ac:dyDescent="0.2">
      <c r="D394" s="164"/>
    </row>
    <row r="395" spans="4:4" x14ac:dyDescent="0.2">
      <c r="D395" s="164"/>
    </row>
    <row r="396" spans="4:4" x14ac:dyDescent="0.2">
      <c r="D396" s="164"/>
    </row>
    <row r="397" spans="4:4" x14ac:dyDescent="0.2">
      <c r="D397" s="164"/>
    </row>
    <row r="398" spans="4:4" x14ac:dyDescent="0.2">
      <c r="D398" s="164"/>
    </row>
    <row r="399" spans="4:4" x14ac:dyDescent="0.2">
      <c r="D399" s="164"/>
    </row>
    <row r="400" spans="4:4" x14ac:dyDescent="0.2">
      <c r="D400" s="164"/>
    </row>
    <row r="401" spans="4:4" x14ac:dyDescent="0.2">
      <c r="D401" s="164"/>
    </row>
    <row r="402" spans="4:4" x14ac:dyDescent="0.2">
      <c r="D402" s="164"/>
    </row>
    <row r="403" spans="4:4" x14ac:dyDescent="0.2">
      <c r="D403" s="164"/>
    </row>
    <row r="404" spans="4:4" x14ac:dyDescent="0.2">
      <c r="D404" s="164"/>
    </row>
    <row r="405" spans="4:4" x14ac:dyDescent="0.2">
      <c r="D405" s="164"/>
    </row>
    <row r="406" spans="4:4" x14ac:dyDescent="0.2">
      <c r="D406" s="164"/>
    </row>
    <row r="407" spans="4:4" x14ac:dyDescent="0.2">
      <c r="D407" s="164"/>
    </row>
    <row r="408" spans="4:4" x14ac:dyDescent="0.2">
      <c r="D408" s="164"/>
    </row>
    <row r="409" spans="4:4" x14ac:dyDescent="0.2">
      <c r="D409" s="164"/>
    </row>
    <row r="410" spans="4:4" x14ac:dyDescent="0.2">
      <c r="D410" s="164"/>
    </row>
    <row r="411" spans="4:4" x14ac:dyDescent="0.2">
      <c r="D411" s="164"/>
    </row>
    <row r="412" spans="4:4" x14ac:dyDescent="0.2">
      <c r="D412" s="164"/>
    </row>
    <row r="413" spans="4:4" x14ac:dyDescent="0.2">
      <c r="D413" s="164"/>
    </row>
    <row r="414" spans="4:4" x14ac:dyDescent="0.2">
      <c r="D414" s="164"/>
    </row>
    <row r="415" spans="4:4" x14ac:dyDescent="0.2">
      <c r="D415" s="164"/>
    </row>
    <row r="416" spans="4:4" x14ac:dyDescent="0.2">
      <c r="D416" s="164"/>
    </row>
    <row r="417" spans="4:4" x14ac:dyDescent="0.2">
      <c r="D417" s="164"/>
    </row>
    <row r="418" spans="4:4" x14ac:dyDescent="0.2">
      <c r="D418" s="164"/>
    </row>
    <row r="419" spans="4:4" x14ac:dyDescent="0.2">
      <c r="D419" s="164"/>
    </row>
    <row r="420" spans="4:4" x14ac:dyDescent="0.2">
      <c r="D420" s="164"/>
    </row>
    <row r="421" spans="4:4" x14ac:dyDescent="0.2">
      <c r="D421" s="164"/>
    </row>
    <row r="422" spans="4:4" x14ac:dyDescent="0.2">
      <c r="D422" s="164"/>
    </row>
    <row r="423" spans="4:4" x14ac:dyDescent="0.2">
      <c r="D423" s="164"/>
    </row>
    <row r="424" spans="4:4" x14ac:dyDescent="0.2">
      <c r="D424" s="164"/>
    </row>
    <row r="425" spans="4:4" x14ac:dyDescent="0.2">
      <c r="D425" s="164"/>
    </row>
    <row r="426" spans="4:4" x14ac:dyDescent="0.2">
      <c r="D426" s="164"/>
    </row>
    <row r="427" spans="4:4" x14ac:dyDescent="0.2">
      <c r="D427" s="164"/>
    </row>
    <row r="428" spans="4:4" x14ac:dyDescent="0.2">
      <c r="D428" s="164"/>
    </row>
    <row r="429" spans="4:4" x14ac:dyDescent="0.2">
      <c r="D429" s="164"/>
    </row>
    <row r="430" spans="4:4" x14ac:dyDescent="0.2">
      <c r="D430" s="164"/>
    </row>
    <row r="431" spans="4:4" x14ac:dyDescent="0.2">
      <c r="D431" s="164"/>
    </row>
    <row r="432" spans="4:4" x14ac:dyDescent="0.2">
      <c r="D432" s="164"/>
    </row>
    <row r="433" spans="4:4" x14ac:dyDescent="0.2">
      <c r="D433" s="164"/>
    </row>
    <row r="434" spans="4:4" x14ac:dyDescent="0.2">
      <c r="D434" s="164"/>
    </row>
    <row r="435" spans="4:4" x14ac:dyDescent="0.2">
      <c r="D435" s="164"/>
    </row>
    <row r="436" spans="4:4" x14ac:dyDescent="0.2">
      <c r="D436" s="164"/>
    </row>
    <row r="437" spans="4:4" x14ac:dyDescent="0.2">
      <c r="D437" s="164"/>
    </row>
    <row r="438" spans="4:4" x14ac:dyDescent="0.2">
      <c r="D438" s="164"/>
    </row>
    <row r="439" spans="4:4" x14ac:dyDescent="0.2">
      <c r="D439" s="164"/>
    </row>
    <row r="440" spans="4:4" x14ac:dyDescent="0.2">
      <c r="D440" s="164"/>
    </row>
    <row r="441" spans="4:4" x14ac:dyDescent="0.2">
      <c r="D441" s="164"/>
    </row>
    <row r="442" spans="4:4" x14ac:dyDescent="0.2">
      <c r="D442" s="164"/>
    </row>
    <row r="443" spans="4:4" x14ac:dyDescent="0.2">
      <c r="D443" s="164"/>
    </row>
    <row r="444" spans="4:4" x14ac:dyDescent="0.2">
      <c r="D444" s="164"/>
    </row>
    <row r="445" spans="4:4" x14ac:dyDescent="0.2">
      <c r="D445" s="164"/>
    </row>
    <row r="446" spans="4:4" x14ac:dyDescent="0.2">
      <c r="D446" s="164"/>
    </row>
    <row r="447" spans="4:4" x14ac:dyDescent="0.2">
      <c r="D447" s="164"/>
    </row>
    <row r="448" spans="4:4" x14ac:dyDescent="0.2">
      <c r="D448" s="164"/>
    </row>
    <row r="449" spans="4:4" x14ac:dyDescent="0.2">
      <c r="D449" s="164"/>
    </row>
    <row r="450" spans="4:4" x14ac:dyDescent="0.2">
      <c r="D450" s="164"/>
    </row>
    <row r="451" spans="4:4" x14ac:dyDescent="0.2">
      <c r="D451" s="164"/>
    </row>
    <row r="452" spans="4:4" x14ac:dyDescent="0.2">
      <c r="D452" s="164"/>
    </row>
    <row r="453" spans="4:4" x14ac:dyDescent="0.2">
      <c r="D453" s="164"/>
    </row>
    <row r="454" spans="4:4" x14ac:dyDescent="0.2">
      <c r="D454" s="164"/>
    </row>
    <row r="455" spans="4:4" x14ac:dyDescent="0.2">
      <c r="D455" s="164"/>
    </row>
    <row r="456" spans="4:4" x14ac:dyDescent="0.2">
      <c r="D456" s="164"/>
    </row>
    <row r="457" spans="4:4" x14ac:dyDescent="0.2">
      <c r="D457" s="164"/>
    </row>
    <row r="458" spans="4:4" x14ac:dyDescent="0.2">
      <c r="D458" s="164"/>
    </row>
    <row r="459" spans="4:4" x14ac:dyDescent="0.2">
      <c r="D459" s="164"/>
    </row>
    <row r="460" spans="4:4" x14ac:dyDescent="0.2">
      <c r="D460" s="164"/>
    </row>
    <row r="461" spans="4:4" x14ac:dyDescent="0.2">
      <c r="D461" s="164"/>
    </row>
    <row r="462" spans="4:4" x14ac:dyDescent="0.2">
      <c r="D462" s="164"/>
    </row>
    <row r="463" spans="4:4" x14ac:dyDescent="0.2">
      <c r="D463" s="164"/>
    </row>
    <row r="464" spans="4:4" x14ac:dyDescent="0.2">
      <c r="D464" s="164"/>
    </row>
    <row r="465" spans="4:4" x14ac:dyDescent="0.2">
      <c r="D465" s="164"/>
    </row>
    <row r="466" spans="4:4" x14ac:dyDescent="0.2">
      <c r="D466" s="164"/>
    </row>
    <row r="467" spans="4:4" x14ac:dyDescent="0.2">
      <c r="D467" s="164"/>
    </row>
    <row r="468" spans="4:4" x14ac:dyDescent="0.2">
      <c r="D468" s="164"/>
    </row>
    <row r="469" spans="4:4" x14ac:dyDescent="0.2">
      <c r="D469" s="164"/>
    </row>
    <row r="470" spans="4:4" x14ac:dyDescent="0.2">
      <c r="D470" s="164"/>
    </row>
    <row r="471" spans="4:4" x14ac:dyDescent="0.2">
      <c r="D471" s="164"/>
    </row>
    <row r="472" spans="4:4" x14ac:dyDescent="0.2">
      <c r="D472" s="164"/>
    </row>
    <row r="473" spans="4:4" x14ac:dyDescent="0.2">
      <c r="D473" s="164"/>
    </row>
    <row r="474" spans="4:4" x14ac:dyDescent="0.2">
      <c r="D474" s="164"/>
    </row>
    <row r="475" spans="4:4" x14ac:dyDescent="0.2">
      <c r="D475" s="164"/>
    </row>
    <row r="476" spans="4:4" x14ac:dyDescent="0.2">
      <c r="D476" s="164"/>
    </row>
    <row r="477" spans="4:4" x14ac:dyDescent="0.2">
      <c r="D477" s="164"/>
    </row>
    <row r="478" spans="4:4" x14ac:dyDescent="0.2">
      <c r="D478" s="164"/>
    </row>
    <row r="479" spans="4:4" x14ac:dyDescent="0.2">
      <c r="D479" s="164"/>
    </row>
    <row r="480" spans="4:4" x14ac:dyDescent="0.2">
      <c r="D480" s="164"/>
    </row>
    <row r="481" spans="4:4" x14ac:dyDescent="0.2">
      <c r="D481" s="164"/>
    </row>
    <row r="482" spans="4:4" x14ac:dyDescent="0.2">
      <c r="D482" s="164"/>
    </row>
    <row r="483" spans="4:4" x14ac:dyDescent="0.2">
      <c r="D483" s="164"/>
    </row>
    <row r="484" spans="4:4" x14ac:dyDescent="0.2">
      <c r="D484" s="164"/>
    </row>
    <row r="485" spans="4:4" x14ac:dyDescent="0.2">
      <c r="D485" s="164"/>
    </row>
    <row r="486" spans="4:4" x14ac:dyDescent="0.2">
      <c r="D486" s="164"/>
    </row>
    <row r="487" spans="4:4" x14ac:dyDescent="0.2">
      <c r="D487" s="164"/>
    </row>
    <row r="488" spans="4:4" x14ac:dyDescent="0.2">
      <c r="D488" s="164"/>
    </row>
    <row r="489" spans="4:4" x14ac:dyDescent="0.2">
      <c r="D489" s="164"/>
    </row>
    <row r="490" spans="4:4" x14ac:dyDescent="0.2">
      <c r="D490" s="164"/>
    </row>
    <row r="491" spans="4:4" x14ac:dyDescent="0.2">
      <c r="D491" s="164"/>
    </row>
    <row r="492" spans="4:4" x14ac:dyDescent="0.2">
      <c r="D492" s="164"/>
    </row>
    <row r="493" spans="4:4" x14ac:dyDescent="0.2">
      <c r="D493" s="164"/>
    </row>
    <row r="494" spans="4:4" x14ac:dyDescent="0.2">
      <c r="D494" s="164"/>
    </row>
    <row r="495" spans="4:4" x14ac:dyDescent="0.2">
      <c r="D495" s="164"/>
    </row>
    <row r="496" spans="4:4" x14ac:dyDescent="0.2">
      <c r="D496" s="164"/>
    </row>
    <row r="497" spans="4:4" x14ac:dyDescent="0.2">
      <c r="D497" s="164"/>
    </row>
    <row r="498" spans="4:4" x14ac:dyDescent="0.2">
      <c r="D498" s="164"/>
    </row>
    <row r="499" spans="4:4" x14ac:dyDescent="0.2">
      <c r="D499" s="164"/>
    </row>
    <row r="500" spans="4:4" x14ac:dyDescent="0.2">
      <c r="D500" s="164"/>
    </row>
    <row r="501" spans="4:4" x14ac:dyDescent="0.2">
      <c r="D501" s="164"/>
    </row>
    <row r="502" spans="4:4" x14ac:dyDescent="0.2">
      <c r="D502" s="164"/>
    </row>
    <row r="503" spans="4:4" x14ac:dyDescent="0.2">
      <c r="D503" s="164"/>
    </row>
    <row r="504" spans="4:4" x14ac:dyDescent="0.2">
      <c r="D504" s="164"/>
    </row>
    <row r="505" spans="4:4" x14ac:dyDescent="0.2">
      <c r="D505" s="164"/>
    </row>
    <row r="506" spans="4:4" x14ac:dyDescent="0.2">
      <c r="D506" s="164"/>
    </row>
    <row r="507" spans="4:4" x14ac:dyDescent="0.2">
      <c r="D507" s="164"/>
    </row>
    <row r="508" spans="4:4" x14ac:dyDescent="0.2">
      <c r="D508" s="164"/>
    </row>
    <row r="509" spans="4:4" x14ac:dyDescent="0.2">
      <c r="D509" s="164"/>
    </row>
    <row r="510" spans="4:4" x14ac:dyDescent="0.2">
      <c r="D510" s="164"/>
    </row>
    <row r="511" spans="4:4" x14ac:dyDescent="0.2">
      <c r="D511" s="164"/>
    </row>
    <row r="512" spans="4:4" x14ac:dyDescent="0.2">
      <c r="D512" s="164"/>
    </row>
    <row r="513" spans="4:4" x14ac:dyDescent="0.2">
      <c r="D513" s="164"/>
    </row>
    <row r="514" spans="4:4" x14ac:dyDescent="0.2">
      <c r="D514" s="164"/>
    </row>
    <row r="515" spans="4:4" x14ac:dyDescent="0.2">
      <c r="D515" s="164"/>
    </row>
    <row r="516" spans="4:4" x14ac:dyDescent="0.2">
      <c r="D516" s="164"/>
    </row>
    <row r="517" spans="4:4" x14ac:dyDescent="0.2">
      <c r="D517" s="164"/>
    </row>
    <row r="518" spans="4:4" x14ac:dyDescent="0.2">
      <c r="D518" s="164"/>
    </row>
    <row r="519" spans="4:4" x14ac:dyDescent="0.2">
      <c r="D519" s="164"/>
    </row>
    <row r="520" spans="4:4" x14ac:dyDescent="0.2">
      <c r="D520" s="164"/>
    </row>
    <row r="521" spans="4:4" x14ac:dyDescent="0.2">
      <c r="D521" s="164"/>
    </row>
    <row r="522" spans="4:4" x14ac:dyDescent="0.2">
      <c r="D522" s="164"/>
    </row>
    <row r="523" spans="4:4" x14ac:dyDescent="0.2">
      <c r="D523" s="164"/>
    </row>
    <row r="524" spans="4:4" x14ac:dyDescent="0.2">
      <c r="D524" s="164"/>
    </row>
    <row r="525" spans="4:4" x14ac:dyDescent="0.2">
      <c r="D525" s="164"/>
    </row>
    <row r="526" spans="4:4" x14ac:dyDescent="0.2">
      <c r="D526" s="164"/>
    </row>
    <row r="527" spans="4:4" x14ac:dyDescent="0.2">
      <c r="D527" s="164"/>
    </row>
    <row r="528" spans="4:4" x14ac:dyDescent="0.2">
      <c r="D528" s="164"/>
    </row>
    <row r="529" spans="4:4" x14ac:dyDescent="0.2">
      <c r="D529" s="164"/>
    </row>
    <row r="530" spans="4:4" x14ac:dyDescent="0.2">
      <c r="D530" s="164"/>
    </row>
    <row r="531" spans="4:4" x14ac:dyDescent="0.2">
      <c r="D531" s="164"/>
    </row>
    <row r="532" spans="4:4" x14ac:dyDescent="0.2">
      <c r="D532" s="164"/>
    </row>
    <row r="533" spans="4:4" x14ac:dyDescent="0.2">
      <c r="D533" s="164"/>
    </row>
    <row r="534" spans="4:4" x14ac:dyDescent="0.2">
      <c r="D534" s="164"/>
    </row>
    <row r="535" spans="4:4" x14ac:dyDescent="0.2">
      <c r="D535" s="164"/>
    </row>
    <row r="536" spans="4:4" x14ac:dyDescent="0.2">
      <c r="D536" s="164"/>
    </row>
    <row r="537" spans="4:4" x14ac:dyDescent="0.2">
      <c r="D537" s="164"/>
    </row>
    <row r="538" spans="4:4" x14ac:dyDescent="0.2">
      <c r="D538" s="164"/>
    </row>
    <row r="539" spans="4:4" x14ac:dyDescent="0.2">
      <c r="D539" s="164"/>
    </row>
    <row r="540" spans="4:4" x14ac:dyDescent="0.2">
      <c r="D540" s="164"/>
    </row>
    <row r="541" spans="4:4" x14ac:dyDescent="0.2">
      <c r="D541" s="164"/>
    </row>
    <row r="542" spans="4:4" x14ac:dyDescent="0.2">
      <c r="D542" s="164"/>
    </row>
    <row r="543" spans="4:4" x14ac:dyDescent="0.2">
      <c r="D543" s="164"/>
    </row>
    <row r="544" spans="4:4" x14ac:dyDescent="0.2">
      <c r="D544" s="164"/>
    </row>
    <row r="545" spans="4:4" x14ac:dyDescent="0.2">
      <c r="D545" s="164"/>
    </row>
    <row r="546" spans="4:4" x14ac:dyDescent="0.2">
      <c r="D546" s="164"/>
    </row>
    <row r="547" spans="4:4" x14ac:dyDescent="0.2">
      <c r="D547" s="164"/>
    </row>
    <row r="548" spans="4:4" x14ac:dyDescent="0.2">
      <c r="D548" s="164"/>
    </row>
    <row r="549" spans="4:4" x14ac:dyDescent="0.2">
      <c r="D549" s="164"/>
    </row>
    <row r="550" spans="4:4" x14ac:dyDescent="0.2">
      <c r="D550" s="164"/>
    </row>
    <row r="551" spans="4:4" x14ac:dyDescent="0.2">
      <c r="D551" s="164"/>
    </row>
    <row r="552" spans="4:4" x14ac:dyDescent="0.2">
      <c r="D552" s="164"/>
    </row>
    <row r="553" spans="4:4" x14ac:dyDescent="0.2">
      <c r="D553" s="164"/>
    </row>
    <row r="554" spans="4:4" x14ac:dyDescent="0.2">
      <c r="D554" s="164"/>
    </row>
    <row r="555" spans="4:4" x14ac:dyDescent="0.2">
      <c r="D555" s="164"/>
    </row>
    <row r="556" spans="4:4" x14ac:dyDescent="0.2">
      <c r="D556" s="164"/>
    </row>
    <row r="557" spans="4:4" x14ac:dyDescent="0.2">
      <c r="D557" s="164"/>
    </row>
    <row r="558" spans="4:4" x14ac:dyDescent="0.2">
      <c r="D558" s="164"/>
    </row>
    <row r="559" spans="4:4" x14ac:dyDescent="0.2">
      <c r="D559" s="164"/>
    </row>
    <row r="560" spans="4:4" x14ac:dyDescent="0.2">
      <c r="D560" s="164"/>
    </row>
    <row r="561" spans="4:4" x14ac:dyDescent="0.2">
      <c r="D561" s="164"/>
    </row>
    <row r="562" spans="4:4" x14ac:dyDescent="0.2">
      <c r="D562" s="164"/>
    </row>
    <row r="563" spans="4:4" x14ac:dyDescent="0.2">
      <c r="D563" s="164"/>
    </row>
    <row r="564" spans="4:4" x14ac:dyDescent="0.2">
      <c r="D564" s="164"/>
    </row>
    <row r="565" spans="4:4" x14ac:dyDescent="0.2">
      <c r="D565" s="164"/>
    </row>
    <row r="566" spans="4:4" x14ac:dyDescent="0.2">
      <c r="D566" s="164"/>
    </row>
    <row r="567" spans="4:4" x14ac:dyDescent="0.2">
      <c r="D567" s="164"/>
    </row>
    <row r="568" spans="4:4" x14ac:dyDescent="0.2">
      <c r="D568" s="164"/>
    </row>
    <row r="569" spans="4:4" x14ac:dyDescent="0.2">
      <c r="D569" s="164"/>
    </row>
    <row r="570" spans="4:4" x14ac:dyDescent="0.2">
      <c r="D570" s="164"/>
    </row>
    <row r="571" spans="4:4" x14ac:dyDescent="0.2">
      <c r="D571" s="164"/>
    </row>
    <row r="572" spans="4:4" x14ac:dyDescent="0.2">
      <c r="D572" s="164"/>
    </row>
    <row r="573" spans="4:4" x14ac:dyDescent="0.2">
      <c r="D573" s="164"/>
    </row>
    <row r="574" spans="4:4" x14ac:dyDescent="0.2">
      <c r="D574" s="164"/>
    </row>
    <row r="575" spans="4:4" x14ac:dyDescent="0.2">
      <c r="D575" s="164"/>
    </row>
    <row r="576" spans="4:4" x14ac:dyDescent="0.2">
      <c r="D576" s="164"/>
    </row>
    <row r="577" spans="4:4" x14ac:dyDescent="0.2">
      <c r="D577" s="164"/>
    </row>
    <row r="578" spans="4:4" x14ac:dyDescent="0.2">
      <c r="D578" s="164"/>
    </row>
    <row r="579" spans="4:4" x14ac:dyDescent="0.2">
      <c r="D579" s="164"/>
    </row>
    <row r="580" spans="4:4" x14ac:dyDescent="0.2">
      <c r="D580" s="164"/>
    </row>
    <row r="581" spans="4:4" x14ac:dyDescent="0.2">
      <c r="D581" s="164"/>
    </row>
    <row r="582" spans="4:4" x14ac:dyDescent="0.2">
      <c r="D582" s="164"/>
    </row>
    <row r="583" spans="4:4" x14ac:dyDescent="0.2">
      <c r="D583" s="164"/>
    </row>
    <row r="584" spans="4:4" x14ac:dyDescent="0.2">
      <c r="D584" s="164"/>
    </row>
    <row r="585" spans="4:4" x14ac:dyDescent="0.2">
      <c r="D585" s="164"/>
    </row>
    <row r="586" spans="4:4" x14ac:dyDescent="0.2">
      <c r="D586" s="164"/>
    </row>
    <row r="587" spans="4:4" x14ac:dyDescent="0.2">
      <c r="D587" s="164"/>
    </row>
    <row r="588" spans="4:4" x14ac:dyDescent="0.2">
      <c r="D588" s="164"/>
    </row>
    <row r="589" spans="4:4" x14ac:dyDescent="0.2">
      <c r="D589" s="164"/>
    </row>
    <row r="590" spans="4:4" x14ac:dyDescent="0.2">
      <c r="D590" s="164"/>
    </row>
    <row r="591" spans="4:4" x14ac:dyDescent="0.2">
      <c r="D591" s="164"/>
    </row>
    <row r="592" spans="4:4" x14ac:dyDescent="0.2">
      <c r="D592" s="164"/>
    </row>
    <row r="593" spans="4:4" x14ac:dyDescent="0.2">
      <c r="D593" s="164"/>
    </row>
    <row r="594" spans="4:4" x14ac:dyDescent="0.2">
      <c r="D594" s="164"/>
    </row>
    <row r="595" spans="4:4" x14ac:dyDescent="0.2">
      <c r="D595" s="164"/>
    </row>
    <row r="596" spans="4:4" x14ac:dyDescent="0.2">
      <c r="D596" s="164"/>
    </row>
    <row r="597" spans="4:4" x14ac:dyDescent="0.2">
      <c r="D597" s="164"/>
    </row>
    <row r="598" spans="4:4" x14ac:dyDescent="0.2">
      <c r="D598" s="164"/>
    </row>
    <row r="599" spans="4:4" x14ac:dyDescent="0.2">
      <c r="D599" s="164"/>
    </row>
    <row r="600" spans="4:4" x14ac:dyDescent="0.2">
      <c r="D600" s="164"/>
    </row>
    <row r="601" spans="4:4" x14ac:dyDescent="0.2">
      <c r="D601" s="164"/>
    </row>
    <row r="602" spans="4:4" x14ac:dyDescent="0.2">
      <c r="D602" s="164"/>
    </row>
    <row r="603" spans="4:4" x14ac:dyDescent="0.2">
      <c r="D603" s="164"/>
    </row>
    <row r="604" spans="4:4" x14ac:dyDescent="0.2">
      <c r="D604" s="164"/>
    </row>
    <row r="605" spans="4:4" x14ac:dyDescent="0.2">
      <c r="D605" s="164"/>
    </row>
    <row r="606" spans="4:4" x14ac:dyDescent="0.2">
      <c r="D606" s="164"/>
    </row>
    <row r="607" spans="4:4" x14ac:dyDescent="0.2">
      <c r="D607" s="164"/>
    </row>
    <row r="608" spans="4:4" x14ac:dyDescent="0.2">
      <c r="D608" s="164"/>
    </row>
    <row r="609" spans="4:4" x14ac:dyDescent="0.2">
      <c r="D609" s="164"/>
    </row>
    <row r="610" spans="4:4" x14ac:dyDescent="0.2">
      <c r="D610" s="164"/>
    </row>
    <row r="611" spans="4:4" x14ac:dyDescent="0.2">
      <c r="D611" s="164"/>
    </row>
    <row r="612" spans="4:4" x14ac:dyDescent="0.2">
      <c r="D612" s="164"/>
    </row>
    <row r="613" spans="4:4" x14ac:dyDescent="0.2">
      <c r="D613" s="164"/>
    </row>
    <row r="614" spans="4:4" x14ac:dyDescent="0.2">
      <c r="D614" s="164"/>
    </row>
    <row r="615" spans="4:4" x14ac:dyDescent="0.2">
      <c r="D615" s="164"/>
    </row>
    <row r="616" spans="4:4" x14ac:dyDescent="0.2">
      <c r="D616" s="164"/>
    </row>
    <row r="617" spans="4:4" x14ac:dyDescent="0.2">
      <c r="D617" s="164"/>
    </row>
    <row r="618" spans="4:4" x14ac:dyDescent="0.2">
      <c r="D618" s="164"/>
    </row>
    <row r="619" spans="4:4" x14ac:dyDescent="0.2">
      <c r="D619" s="164"/>
    </row>
    <row r="620" spans="4:4" x14ac:dyDescent="0.2">
      <c r="D620" s="164"/>
    </row>
    <row r="621" spans="4:4" x14ac:dyDescent="0.2">
      <c r="D621" s="164"/>
    </row>
    <row r="622" spans="4:4" x14ac:dyDescent="0.2">
      <c r="D622" s="164"/>
    </row>
    <row r="623" spans="4:4" x14ac:dyDescent="0.2">
      <c r="D623" s="164"/>
    </row>
    <row r="624" spans="4:4" x14ac:dyDescent="0.2">
      <c r="D624" s="164"/>
    </row>
    <row r="625" spans="4:4" x14ac:dyDescent="0.2">
      <c r="D625" s="164"/>
    </row>
    <row r="626" spans="4:4" x14ac:dyDescent="0.2">
      <c r="D626" s="164"/>
    </row>
    <row r="627" spans="4:4" x14ac:dyDescent="0.2">
      <c r="D627" s="164"/>
    </row>
    <row r="628" spans="4:4" x14ac:dyDescent="0.2">
      <c r="D628" s="164"/>
    </row>
    <row r="629" spans="4:4" x14ac:dyDescent="0.2">
      <c r="D629" s="164"/>
    </row>
    <row r="630" spans="4:4" x14ac:dyDescent="0.2">
      <c r="D630" s="164"/>
    </row>
    <row r="631" spans="4:4" x14ac:dyDescent="0.2">
      <c r="D631" s="164"/>
    </row>
    <row r="632" spans="4:4" x14ac:dyDescent="0.2">
      <c r="D632" s="164"/>
    </row>
    <row r="633" spans="4:4" x14ac:dyDescent="0.2">
      <c r="D633" s="164"/>
    </row>
    <row r="634" spans="4:4" x14ac:dyDescent="0.2">
      <c r="D634" s="164"/>
    </row>
    <row r="635" spans="4:4" x14ac:dyDescent="0.2">
      <c r="D635" s="164"/>
    </row>
    <row r="636" spans="4:4" x14ac:dyDescent="0.2">
      <c r="D636" s="164"/>
    </row>
    <row r="637" spans="4:4" x14ac:dyDescent="0.2">
      <c r="D637" s="164"/>
    </row>
    <row r="638" spans="4:4" x14ac:dyDescent="0.2">
      <c r="D638" s="164"/>
    </row>
    <row r="639" spans="4:4" x14ac:dyDescent="0.2">
      <c r="D639" s="164"/>
    </row>
    <row r="640" spans="4:4" x14ac:dyDescent="0.2">
      <c r="D640" s="164"/>
    </row>
    <row r="641" spans="4:4" x14ac:dyDescent="0.2">
      <c r="D641" s="164"/>
    </row>
    <row r="642" spans="4:4" x14ac:dyDescent="0.2">
      <c r="D642" s="164"/>
    </row>
    <row r="643" spans="4:4" x14ac:dyDescent="0.2">
      <c r="D643" s="164"/>
    </row>
    <row r="644" spans="4:4" x14ac:dyDescent="0.2">
      <c r="D644" s="164"/>
    </row>
    <row r="645" spans="4:4" x14ac:dyDescent="0.2">
      <c r="D645" s="164"/>
    </row>
    <row r="646" spans="4:4" x14ac:dyDescent="0.2">
      <c r="D646" s="164"/>
    </row>
    <row r="647" spans="4:4" x14ac:dyDescent="0.2">
      <c r="D647" s="164"/>
    </row>
    <row r="648" spans="4:4" x14ac:dyDescent="0.2">
      <c r="D648" s="164"/>
    </row>
    <row r="649" spans="4:4" x14ac:dyDescent="0.2">
      <c r="D649" s="164"/>
    </row>
    <row r="650" spans="4:4" x14ac:dyDescent="0.2">
      <c r="D650" s="164"/>
    </row>
    <row r="651" spans="4:4" x14ac:dyDescent="0.2">
      <c r="D651" s="164"/>
    </row>
    <row r="652" spans="4:4" x14ac:dyDescent="0.2">
      <c r="D652" s="164"/>
    </row>
    <row r="653" spans="4:4" x14ac:dyDescent="0.2">
      <c r="D653" s="164"/>
    </row>
    <row r="654" spans="4:4" x14ac:dyDescent="0.2">
      <c r="D654" s="164"/>
    </row>
    <row r="655" spans="4:4" x14ac:dyDescent="0.2">
      <c r="D655" s="164"/>
    </row>
    <row r="656" spans="4:4" x14ac:dyDescent="0.2">
      <c r="D656" s="164"/>
    </row>
    <row r="657" spans="4:4" x14ac:dyDescent="0.2">
      <c r="D657" s="164"/>
    </row>
    <row r="658" spans="4:4" x14ac:dyDescent="0.2">
      <c r="D658" s="164"/>
    </row>
    <row r="659" spans="4:4" x14ac:dyDescent="0.2">
      <c r="D659" s="164"/>
    </row>
    <row r="660" spans="4:4" x14ac:dyDescent="0.2">
      <c r="D660" s="164"/>
    </row>
    <row r="661" spans="4:4" x14ac:dyDescent="0.2">
      <c r="D661" s="164"/>
    </row>
    <row r="662" spans="4:4" x14ac:dyDescent="0.2">
      <c r="D662" s="164"/>
    </row>
    <row r="663" spans="4:4" x14ac:dyDescent="0.2">
      <c r="D663" s="164"/>
    </row>
    <row r="664" spans="4:4" x14ac:dyDescent="0.2">
      <c r="D664" s="164"/>
    </row>
    <row r="665" spans="4:4" x14ac:dyDescent="0.2">
      <c r="D665" s="164"/>
    </row>
    <row r="666" spans="4:4" x14ac:dyDescent="0.2">
      <c r="D666" s="164"/>
    </row>
    <row r="667" spans="4:4" x14ac:dyDescent="0.2">
      <c r="D667" s="164"/>
    </row>
    <row r="668" spans="4:4" x14ac:dyDescent="0.2">
      <c r="D668" s="164"/>
    </row>
    <row r="669" spans="4:4" x14ac:dyDescent="0.2">
      <c r="D669" s="164"/>
    </row>
    <row r="670" spans="4:4" x14ac:dyDescent="0.2">
      <c r="D670" s="164"/>
    </row>
    <row r="671" spans="4:4" x14ac:dyDescent="0.2">
      <c r="D671" s="164"/>
    </row>
    <row r="672" spans="4:4" x14ac:dyDescent="0.2">
      <c r="D672" s="164"/>
    </row>
    <row r="673" spans="4:4" x14ac:dyDescent="0.2">
      <c r="D673" s="164"/>
    </row>
    <row r="674" spans="4:4" x14ac:dyDescent="0.2">
      <c r="D674" s="164"/>
    </row>
    <row r="675" spans="4:4" x14ac:dyDescent="0.2">
      <c r="D675" s="164"/>
    </row>
    <row r="676" spans="4:4" x14ac:dyDescent="0.2">
      <c r="D676" s="164"/>
    </row>
    <row r="677" spans="4:4" x14ac:dyDescent="0.2">
      <c r="D677" s="164"/>
    </row>
    <row r="678" spans="4:4" x14ac:dyDescent="0.2">
      <c r="D678" s="164"/>
    </row>
    <row r="679" spans="4:4" x14ac:dyDescent="0.2">
      <c r="D679" s="164"/>
    </row>
    <row r="680" spans="4:4" x14ac:dyDescent="0.2">
      <c r="D680" s="164"/>
    </row>
    <row r="681" spans="4:4" x14ac:dyDescent="0.2">
      <c r="D681" s="164"/>
    </row>
    <row r="682" spans="4:4" x14ac:dyDescent="0.2">
      <c r="D682" s="164"/>
    </row>
    <row r="683" spans="4:4" x14ac:dyDescent="0.2">
      <c r="D683" s="164"/>
    </row>
    <row r="684" spans="4:4" x14ac:dyDescent="0.2">
      <c r="D684" s="164"/>
    </row>
    <row r="685" spans="4:4" x14ac:dyDescent="0.2">
      <c r="D685" s="164"/>
    </row>
    <row r="686" spans="4:4" x14ac:dyDescent="0.2">
      <c r="D686" s="164"/>
    </row>
    <row r="687" spans="4:4" x14ac:dyDescent="0.2">
      <c r="D687" s="164"/>
    </row>
    <row r="688" spans="4:4" x14ac:dyDescent="0.2">
      <c r="D688" s="164"/>
    </row>
    <row r="689" spans="4:4" x14ac:dyDescent="0.2">
      <c r="D689" s="164"/>
    </row>
    <row r="690" spans="4:4" x14ac:dyDescent="0.2">
      <c r="D690" s="164"/>
    </row>
    <row r="691" spans="4:4" x14ac:dyDescent="0.2">
      <c r="D691" s="164"/>
    </row>
    <row r="692" spans="4:4" x14ac:dyDescent="0.2">
      <c r="D692" s="164"/>
    </row>
    <row r="693" spans="4:4" x14ac:dyDescent="0.2">
      <c r="D693" s="164"/>
    </row>
    <row r="694" spans="4:4" x14ac:dyDescent="0.2">
      <c r="D694" s="164"/>
    </row>
    <row r="695" spans="4:4" x14ac:dyDescent="0.2">
      <c r="D695" s="164"/>
    </row>
    <row r="696" spans="4:4" x14ac:dyDescent="0.2">
      <c r="D696" s="164"/>
    </row>
    <row r="697" spans="4:4" x14ac:dyDescent="0.2">
      <c r="D697" s="164"/>
    </row>
    <row r="698" spans="4:4" x14ac:dyDescent="0.2">
      <c r="D698" s="164"/>
    </row>
    <row r="699" spans="4:4" x14ac:dyDescent="0.2">
      <c r="D699" s="164"/>
    </row>
    <row r="700" spans="4:4" x14ac:dyDescent="0.2">
      <c r="D700" s="164"/>
    </row>
    <row r="701" spans="4:4" x14ac:dyDescent="0.2">
      <c r="D701" s="164"/>
    </row>
    <row r="702" spans="4:4" x14ac:dyDescent="0.2">
      <c r="D702" s="164"/>
    </row>
    <row r="703" spans="4:4" x14ac:dyDescent="0.2">
      <c r="D703" s="164"/>
    </row>
    <row r="704" spans="4:4" x14ac:dyDescent="0.2">
      <c r="D704" s="164"/>
    </row>
    <row r="705" spans="4:4" x14ac:dyDescent="0.2">
      <c r="D705" s="164"/>
    </row>
    <row r="706" spans="4:4" x14ac:dyDescent="0.2">
      <c r="D706" s="164"/>
    </row>
    <row r="707" spans="4:4" x14ac:dyDescent="0.2">
      <c r="D707" s="164"/>
    </row>
    <row r="708" spans="4:4" x14ac:dyDescent="0.2">
      <c r="D708" s="164"/>
    </row>
    <row r="709" spans="4:4" x14ac:dyDescent="0.2">
      <c r="D709" s="164"/>
    </row>
    <row r="710" spans="4:4" x14ac:dyDescent="0.2">
      <c r="D710" s="164"/>
    </row>
    <row r="711" spans="4:4" x14ac:dyDescent="0.2">
      <c r="D711" s="164"/>
    </row>
    <row r="712" spans="4:4" x14ac:dyDescent="0.2">
      <c r="D712" s="164"/>
    </row>
    <row r="713" spans="4:4" x14ac:dyDescent="0.2">
      <c r="D713" s="164"/>
    </row>
    <row r="714" spans="4:4" x14ac:dyDescent="0.2">
      <c r="D714" s="164"/>
    </row>
    <row r="715" spans="4:4" x14ac:dyDescent="0.2">
      <c r="D715" s="164"/>
    </row>
    <row r="716" spans="4:4" x14ac:dyDescent="0.2">
      <c r="D716" s="164"/>
    </row>
    <row r="717" spans="4:4" x14ac:dyDescent="0.2">
      <c r="D717" s="164"/>
    </row>
    <row r="718" spans="4:4" x14ac:dyDescent="0.2">
      <c r="D718" s="164"/>
    </row>
    <row r="719" spans="4:4" x14ac:dyDescent="0.2">
      <c r="D719" s="164"/>
    </row>
    <row r="720" spans="4:4" x14ac:dyDescent="0.2">
      <c r="D720" s="164"/>
    </row>
    <row r="721" spans="4:4" x14ac:dyDescent="0.2">
      <c r="D721" s="164"/>
    </row>
    <row r="722" spans="4:4" x14ac:dyDescent="0.2">
      <c r="D722" s="164"/>
    </row>
    <row r="723" spans="4:4" x14ac:dyDescent="0.2">
      <c r="D723" s="164"/>
    </row>
    <row r="724" spans="4:4" x14ac:dyDescent="0.2">
      <c r="D724" s="164"/>
    </row>
    <row r="725" spans="4:4" x14ac:dyDescent="0.2">
      <c r="D725" s="164"/>
    </row>
    <row r="726" spans="4:4" x14ac:dyDescent="0.2">
      <c r="D726" s="164"/>
    </row>
    <row r="727" spans="4:4" x14ac:dyDescent="0.2">
      <c r="D727" s="164"/>
    </row>
    <row r="728" spans="4:4" x14ac:dyDescent="0.2">
      <c r="D728" s="164"/>
    </row>
    <row r="729" spans="4:4" x14ac:dyDescent="0.2">
      <c r="D729" s="164"/>
    </row>
    <row r="730" spans="4:4" x14ac:dyDescent="0.2">
      <c r="D730" s="164"/>
    </row>
    <row r="731" spans="4:4" x14ac:dyDescent="0.2">
      <c r="D731" s="164"/>
    </row>
    <row r="732" spans="4:4" x14ac:dyDescent="0.2">
      <c r="D732" s="164"/>
    </row>
    <row r="733" spans="4:4" x14ac:dyDescent="0.2">
      <c r="D733" s="164"/>
    </row>
    <row r="734" spans="4:4" x14ac:dyDescent="0.2">
      <c r="D734" s="164"/>
    </row>
    <row r="735" spans="4:4" x14ac:dyDescent="0.2">
      <c r="D735" s="164"/>
    </row>
    <row r="736" spans="4:4" x14ac:dyDescent="0.2">
      <c r="D736" s="164"/>
    </row>
    <row r="737" spans="4:4" x14ac:dyDescent="0.2">
      <c r="D737" s="164"/>
    </row>
    <row r="738" spans="4:4" x14ac:dyDescent="0.2">
      <c r="D738" s="164"/>
    </row>
    <row r="739" spans="4:4" x14ac:dyDescent="0.2">
      <c r="D739" s="164"/>
    </row>
    <row r="740" spans="4:4" x14ac:dyDescent="0.2">
      <c r="D740" s="164"/>
    </row>
    <row r="741" spans="4:4" x14ac:dyDescent="0.2">
      <c r="D741" s="164"/>
    </row>
    <row r="742" spans="4:4" x14ac:dyDescent="0.2">
      <c r="D742" s="164"/>
    </row>
    <row r="743" spans="4:4" x14ac:dyDescent="0.2">
      <c r="D743" s="164"/>
    </row>
    <row r="744" spans="4:4" x14ac:dyDescent="0.2">
      <c r="D744" s="164"/>
    </row>
    <row r="745" spans="4:4" x14ac:dyDescent="0.2">
      <c r="D745" s="164"/>
    </row>
    <row r="746" spans="4:4" x14ac:dyDescent="0.2">
      <c r="D746" s="164"/>
    </row>
    <row r="747" spans="4:4" x14ac:dyDescent="0.2">
      <c r="D747" s="164"/>
    </row>
    <row r="748" spans="4:4" x14ac:dyDescent="0.2">
      <c r="D748" s="164"/>
    </row>
    <row r="749" spans="4:4" x14ac:dyDescent="0.2">
      <c r="D749" s="164"/>
    </row>
    <row r="750" spans="4:4" x14ac:dyDescent="0.2">
      <c r="D750" s="164"/>
    </row>
    <row r="751" spans="4:4" x14ac:dyDescent="0.2">
      <c r="D751" s="164"/>
    </row>
    <row r="752" spans="4:4" x14ac:dyDescent="0.2">
      <c r="D752" s="164"/>
    </row>
    <row r="753" spans="4:4" x14ac:dyDescent="0.2">
      <c r="D753" s="164"/>
    </row>
    <row r="754" spans="4:4" x14ac:dyDescent="0.2">
      <c r="D754" s="164"/>
    </row>
    <row r="755" spans="4:4" x14ac:dyDescent="0.2">
      <c r="D755" s="164"/>
    </row>
    <row r="756" spans="4:4" x14ac:dyDescent="0.2">
      <c r="D756" s="164"/>
    </row>
    <row r="757" spans="4:4" x14ac:dyDescent="0.2">
      <c r="D757" s="164"/>
    </row>
    <row r="758" spans="4:4" x14ac:dyDescent="0.2">
      <c r="D758" s="164"/>
    </row>
    <row r="759" spans="4:4" x14ac:dyDescent="0.2">
      <c r="D759" s="164"/>
    </row>
    <row r="760" spans="4:4" x14ac:dyDescent="0.2">
      <c r="D760" s="164"/>
    </row>
    <row r="761" spans="4:4" x14ac:dyDescent="0.2">
      <c r="D761" s="164"/>
    </row>
    <row r="762" spans="4:4" x14ac:dyDescent="0.2">
      <c r="D762" s="164"/>
    </row>
    <row r="763" spans="4:4" x14ac:dyDescent="0.2">
      <c r="D763" s="164"/>
    </row>
    <row r="764" spans="4:4" x14ac:dyDescent="0.2">
      <c r="D764" s="164"/>
    </row>
    <row r="765" spans="4:4" x14ac:dyDescent="0.2">
      <c r="D765" s="164"/>
    </row>
    <row r="766" spans="4:4" x14ac:dyDescent="0.2">
      <c r="D766" s="164"/>
    </row>
    <row r="767" spans="4:4" x14ac:dyDescent="0.2">
      <c r="D767" s="164"/>
    </row>
    <row r="768" spans="4:4" x14ac:dyDescent="0.2">
      <c r="D768" s="164"/>
    </row>
    <row r="769" spans="4:4" x14ac:dyDescent="0.2">
      <c r="D769" s="164"/>
    </row>
    <row r="770" spans="4:4" x14ac:dyDescent="0.2">
      <c r="D770" s="164"/>
    </row>
    <row r="771" spans="4:4" x14ac:dyDescent="0.2">
      <c r="D771" s="164"/>
    </row>
    <row r="772" spans="4:4" x14ac:dyDescent="0.2">
      <c r="D772" s="164"/>
    </row>
    <row r="773" spans="4:4" x14ac:dyDescent="0.2">
      <c r="D773" s="164"/>
    </row>
    <row r="774" spans="4:4" x14ac:dyDescent="0.2">
      <c r="D774" s="164"/>
    </row>
    <row r="775" spans="4:4" x14ac:dyDescent="0.2">
      <c r="D775" s="164"/>
    </row>
    <row r="776" spans="4:4" x14ac:dyDescent="0.2">
      <c r="D776" s="164"/>
    </row>
    <row r="777" spans="4:4" x14ac:dyDescent="0.2">
      <c r="D777" s="164"/>
    </row>
    <row r="778" spans="4:4" x14ac:dyDescent="0.2">
      <c r="D778" s="164"/>
    </row>
    <row r="779" spans="4:4" x14ac:dyDescent="0.2">
      <c r="D779" s="164"/>
    </row>
    <row r="780" spans="4:4" x14ac:dyDescent="0.2">
      <c r="D780" s="164"/>
    </row>
    <row r="781" spans="4:4" x14ac:dyDescent="0.2">
      <c r="D781" s="164"/>
    </row>
    <row r="782" spans="4:4" x14ac:dyDescent="0.2">
      <c r="D782" s="164"/>
    </row>
    <row r="783" spans="4:4" x14ac:dyDescent="0.2">
      <c r="D783" s="164"/>
    </row>
    <row r="784" spans="4:4" x14ac:dyDescent="0.2">
      <c r="D784" s="164"/>
    </row>
    <row r="785" spans="4:4" x14ac:dyDescent="0.2">
      <c r="D785" s="164"/>
    </row>
    <row r="786" spans="4:4" x14ac:dyDescent="0.2">
      <c r="D786" s="164"/>
    </row>
    <row r="787" spans="4:4" x14ac:dyDescent="0.2">
      <c r="D787" s="164"/>
    </row>
    <row r="788" spans="4:4" x14ac:dyDescent="0.2">
      <c r="D788" s="164"/>
    </row>
    <row r="789" spans="4:4" x14ac:dyDescent="0.2">
      <c r="D789" s="164"/>
    </row>
    <row r="790" spans="4:4" x14ac:dyDescent="0.2">
      <c r="D790" s="164"/>
    </row>
    <row r="791" spans="4:4" x14ac:dyDescent="0.2">
      <c r="D791" s="164"/>
    </row>
    <row r="792" spans="4:4" x14ac:dyDescent="0.2">
      <c r="D792" s="164"/>
    </row>
    <row r="793" spans="4:4" x14ac:dyDescent="0.2">
      <c r="D793" s="164"/>
    </row>
    <row r="794" spans="4:4" x14ac:dyDescent="0.2">
      <c r="D794" s="164"/>
    </row>
    <row r="795" spans="4:4" x14ac:dyDescent="0.2">
      <c r="D795" s="164"/>
    </row>
    <row r="796" spans="4:4" x14ac:dyDescent="0.2">
      <c r="D796" s="164"/>
    </row>
    <row r="797" spans="4:4" x14ac:dyDescent="0.2">
      <c r="D797" s="164"/>
    </row>
    <row r="798" spans="4:4" x14ac:dyDescent="0.2">
      <c r="D798" s="164"/>
    </row>
    <row r="799" spans="4:4" x14ac:dyDescent="0.2">
      <c r="D799" s="164"/>
    </row>
    <row r="800" spans="4:4" x14ac:dyDescent="0.2">
      <c r="D800" s="164"/>
    </row>
    <row r="801" spans="4:4" x14ac:dyDescent="0.2">
      <c r="D801" s="164"/>
    </row>
    <row r="802" spans="4:4" x14ac:dyDescent="0.2">
      <c r="D802" s="164"/>
    </row>
    <row r="803" spans="4:4" x14ac:dyDescent="0.2">
      <c r="D803" s="164"/>
    </row>
    <row r="804" spans="4:4" x14ac:dyDescent="0.2">
      <c r="D804" s="164"/>
    </row>
    <row r="805" spans="4:4" x14ac:dyDescent="0.2">
      <c r="D805" s="164"/>
    </row>
    <row r="806" spans="4:4" x14ac:dyDescent="0.2">
      <c r="D806" s="164"/>
    </row>
    <row r="807" spans="4:4" x14ac:dyDescent="0.2">
      <c r="D807" s="164"/>
    </row>
    <row r="808" spans="4:4" x14ac:dyDescent="0.2">
      <c r="D808" s="164"/>
    </row>
    <row r="809" spans="4:4" x14ac:dyDescent="0.2">
      <c r="D809" s="164"/>
    </row>
    <row r="810" spans="4:4" x14ac:dyDescent="0.2">
      <c r="D810" s="164"/>
    </row>
    <row r="811" spans="4:4" x14ac:dyDescent="0.2">
      <c r="D811" s="164"/>
    </row>
    <row r="812" spans="4:4" x14ac:dyDescent="0.2">
      <c r="D812" s="164"/>
    </row>
    <row r="813" spans="4:4" x14ac:dyDescent="0.2">
      <c r="D813" s="164"/>
    </row>
    <row r="814" spans="4:4" x14ac:dyDescent="0.2">
      <c r="D814" s="164"/>
    </row>
    <row r="815" spans="4:4" x14ac:dyDescent="0.2">
      <c r="D815" s="164"/>
    </row>
    <row r="816" spans="4:4" x14ac:dyDescent="0.2">
      <c r="D816" s="164"/>
    </row>
    <row r="817" spans="4:4" x14ac:dyDescent="0.2">
      <c r="D817" s="164"/>
    </row>
    <row r="818" spans="4:4" x14ac:dyDescent="0.2">
      <c r="D818" s="164"/>
    </row>
    <row r="819" spans="4:4" x14ac:dyDescent="0.2">
      <c r="D819" s="164"/>
    </row>
    <row r="820" spans="4:4" x14ac:dyDescent="0.2">
      <c r="D820" s="164"/>
    </row>
    <row r="821" spans="4:4" x14ac:dyDescent="0.2">
      <c r="D821" s="164"/>
    </row>
    <row r="822" spans="4:4" x14ac:dyDescent="0.2">
      <c r="D822" s="164"/>
    </row>
    <row r="823" spans="4:4" x14ac:dyDescent="0.2">
      <c r="D823" s="164"/>
    </row>
    <row r="824" spans="4:4" x14ac:dyDescent="0.2">
      <c r="D824" s="164"/>
    </row>
    <row r="825" spans="4:4" x14ac:dyDescent="0.2">
      <c r="D825" s="164"/>
    </row>
    <row r="826" spans="4:4" x14ac:dyDescent="0.2">
      <c r="D826" s="164"/>
    </row>
    <row r="827" spans="4:4" x14ac:dyDescent="0.2">
      <c r="D827" s="164"/>
    </row>
    <row r="828" spans="4:4" x14ac:dyDescent="0.2">
      <c r="D828" s="164"/>
    </row>
    <row r="829" spans="4:4" x14ac:dyDescent="0.2">
      <c r="D829" s="164"/>
    </row>
    <row r="830" spans="4:4" x14ac:dyDescent="0.2">
      <c r="D830" s="164"/>
    </row>
    <row r="831" spans="4:4" x14ac:dyDescent="0.2">
      <c r="D831" s="164"/>
    </row>
    <row r="832" spans="4:4" x14ac:dyDescent="0.2">
      <c r="D832" s="164"/>
    </row>
    <row r="833" spans="4:4" x14ac:dyDescent="0.2">
      <c r="D833" s="164"/>
    </row>
    <row r="834" spans="4:4" x14ac:dyDescent="0.2">
      <c r="D834" s="164"/>
    </row>
    <row r="835" spans="4:4" x14ac:dyDescent="0.2">
      <c r="D835" s="164"/>
    </row>
    <row r="836" spans="4:4" x14ac:dyDescent="0.2">
      <c r="D836" s="164"/>
    </row>
    <row r="837" spans="4:4" x14ac:dyDescent="0.2">
      <c r="D837" s="164"/>
    </row>
    <row r="838" spans="4:4" x14ac:dyDescent="0.2">
      <c r="D838" s="164"/>
    </row>
    <row r="839" spans="4:4" x14ac:dyDescent="0.2">
      <c r="D839" s="164"/>
    </row>
    <row r="840" spans="4:4" x14ac:dyDescent="0.2">
      <c r="D840" s="164"/>
    </row>
    <row r="841" spans="4:4" x14ac:dyDescent="0.2">
      <c r="D841" s="164"/>
    </row>
    <row r="842" spans="4:4" x14ac:dyDescent="0.2">
      <c r="D842" s="164"/>
    </row>
    <row r="843" spans="4:4" x14ac:dyDescent="0.2">
      <c r="D843" s="164"/>
    </row>
    <row r="844" spans="4:4" x14ac:dyDescent="0.2">
      <c r="D844" s="164"/>
    </row>
    <row r="845" spans="4:4" x14ac:dyDescent="0.2">
      <c r="D845" s="164"/>
    </row>
    <row r="846" spans="4:4" x14ac:dyDescent="0.2">
      <c r="D846" s="164"/>
    </row>
    <row r="847" spans="4:4" x14ac:dyDescent="0.2">
      <c r="D847" s="164"/>
    </row>
    <row r="848" spans="4:4" x14ac:dyDescent="0.2">
      <c r="D848" s="164"/>
    </row>
    <row r="849" spans="4:4" x14ac:dyDescent="0.2">
      <c r="D849" s="164"/>
    </row>
    <row r="850" spans="4:4" x14ac:dyDescent="0.2">
      <c r="D850" s="164"/>
    </row>
    <row r="851" spans="4:4" x14ac:dyDescent="0.2">
      <c r="D851" s="164"/>
    </row>
    <row r="852" spans="4:4" x14ac:dyDescent="0.2">
      <c r="D852" s="164"/>
    </row>
    <row r="853" spans="4:4" x14ac:dyDescent="0.2">
      <c r="D853" s="164"/>
    </row>
    <row r="854" spans="4:4" x14ac:dyDescent="0.2">
      <c r="D854" s="164"/>
    </row>
    <row r="855" spans="4:4" x14ac:dyDescent="0.2">
      <c r="D855" s="164"/>
    </row>
    <row r="856" spans="4:4" x14ac:dyDescent="0.2">
      <c r="D856" s="164"/>
    </row>
    <row r="857" spans="4:4" x14ac:dyDescent="0.2">
      <c r="D857" s="164"/>
    </row>
    <row r="858" spans="4:4" x14ac:dyDescent="0.2">
      <c r="D858" s="164"/>
    </row>
    <row r="859" spans="4:4" x14ac:dyDescent="0.2">
      <c r="D859" s="164"/>
    </row>
    <row r="860" spans="4:4" x14ac:dyDescent="0.2">
      <c r="D860" s="164"/>
    </row>
    <row r="861" spans="4:4" x14ac:dyDescent="0.2">
      <c r="D861" s="164"/>
    </row>
    <row r="862" spans="4:4" x14ac:dyDescent="0.2">
      <c r="D862" s="164"/>
    </row>
    <row r="863" spans="4:4" x14ac:dyDescent="0.2">
      <c r="D863" s="164"/>
    </row>
    <row r="864" spans="4:4" x14ac:dyDescent="0.2">
      <c r="D864" s="164"/>
    </row>
    <row r="865" spans="4:4" x14ac:dyDescent="0.2">
      <c r="D865" s="164"/>
    </row>
    <row r="866" spans="4:4" x14ac:dyDescent="0.2">
      <c r="D866" s="164"/>
    </row>
    <row r="867" spans="4:4" x14ac:dyDescent="0.2">
      <c r="D867" s="164"/>
    </row>
    <row r="868" spans="4:4" x14ac:dyDescent="0.2">
      <c r="D868" s="164"/>
    </row>
    <row r="869" spans="4:4" x14ac:dyDescent="0.2">
      <c r="D869" s="164"/>
    </row>
    <row r="870" spans="4:4" x14ac:dyDescent="0.2">
      <c r="D870" s="164"/>
    </row>
    <row r="871" spans="4:4" x14ac:dyDescent="0.2">
      <c r="D871" s="164"/>
    </row>
    <row r="872" spans="4:4" x14ac:dyDescent="0.2">
      <c r="D872" s="164"/>
    </row>
    <row r="873" spans="4:4" x14ac:dyDescent="0.2">
      <c r="D873" s="164"/>
    </row>
    <row r="874" spans="4:4" x14ac:dyDescent="0.2">
      <c r="D874" s="164"/>
    </row>
    <row r="875" spans="4:4" x14ac:dyDescent="0.2">
      <c r="D875" s="164"/>
    </row>
    <row r="876" spans="4:4" x14ac:dyDescent="0.2">
      <c r="D876" s="164"/>
    </row>
    <row r="877" spans="4:4" x14ac:dyDescent="0.2">
      <c r="D877" s="164"/>
    </row>
    <row r="878" spans="4:4" x14ac:dyDescent="0.2">
      <c r="D878" s="164"/>
    </row>
    <row r="879" spans="4:4" x14ac:dyDescent="0.2">
      <c r="D879" s="164"/>
    </row>
    <row r="880" spans="4:4" x14ac:dyDescent="0.2">
      <c r="D880" s="164"/>
    </row>
    <row r="881" spans="4:4" x14ac:dyDescent="0.2">
      <c r="D881" s="164"/>
    </row>
    <row r="882" spans="4:4" x14ac:dyDescent="0.2">
      <c r="D882" s="164"/>
    </row>
    <row r="883" spans="4:4" x14ac:dyDescent="0.2">
      <c r="D883" s="164"/>
    </row>
    <row r="884" spans="4:4" x14ac:dyDescent="0.2">
      <c r="D884" s="164"/>
    </row>
    <row r="885" spans="4:4" x14ac:dyDescent="0.2">
      <c r="D885" s="164"/>
    </row>
    <row r="886" spans="4:4" x14ac:dyDescent="0.2">
      <c r="D886" s="164"/>
    </row>
    <row r="887" spans="4:4" x14ac:dyDescent="0.2">
      <c r="D887" s="164"/>
    </row>
    <row r="888" spans="4:4" x14ac:dyDescent="0.2">
      <c r="D888" s="164"/>
    </row>
    <row r="889" spans="4:4" x14ac:dyDescent="0.2">
      <c r="D889" s="164"/>
    </row>
    <row r="890" spans="4:4" x14ac:dyDescent="0.2">
      <c r="D890" s="164"/>
    </row>
    <row r="891" spans="4:4" x14ac:dyDescent="0.2">
      <c r="D891" s="164"/>
    </row>
    <row r="892" spans="4:4" x14ac:dyDescent="0.2">
      <c r="D892" s="164"/>
    </row>
    <row r="893" spans="4:4" x14ac:dyDescent="0.2">
      <c r="D893" s="164"/>
    </row>
    <row r="894" spans="4:4" x14ac:dyDescent="0.2">
      <c r="D894" s="164"/>
    </row>
    <row r="895" spans="4:4" x14ac:dyDescent="0.2">
      <c r="D895" s="164"/>
    </row>
    <row r="896" spans="4:4" x14ac:dyDescent="0.2">
      <c r="D896" s="164"/>
    </row>
    <row r="897" spans="4:4" x14ac:dyDescent="0.2">
      <c r="D897" s="164"/>
    </row>
    <row r="898" spans="4:4" x14ac:dyDescent="0.2">
      <c r="D898" s="164"/>
    </row>
    <row r="899" spans="4:4" x14ac:dyDescent="0.2">
      <c r="D899" s="164"/>
    </row>
    <row r="900" spans="4:4" x14ac:dyDescent="0.2">
      <c r="D900" s="164"/>
    </row>
    <row r="901" spans="4:4" x14ac:dyDescent="0.2">
      <c r="D901" s="164"/>
    </row>
    <row r="902" spans="4:4" x14ac:dyDescent="0.2">
      <c r="D902" s="164"/>
    </row>
    <row r="903" spans="4:4" x14ac:dyDescent="0.2">
      <c r="D903" s="164"/>
    </row>
    <row r="904" spans="4:4" x14ac:dyDescent="0.2">
      <c r="D904" s="164"/>
    </row>
    <row r="905" spans="4:4" x14ac:dyDescent="0.2">
      <c r="D905" s="164"/>
    </row>
    <row r="906" spans="4:4" x14ac:dyDescent="0.2">
      <c r="D906" s="164"/>
    </row>
    <row r="907" spans="4:4" x14ac:dyDescent="0.2">
      <c r="D907" s="164"/>
    </row>
    <row r="908" spans="4:4" x14ac:dyDescent="0.2">
      <c r="D908" s="164"/>
    </row>
    <row r="909" spans="4:4" x14ac:dyDescent="0.2">
      <c r="D909" s="164"/>
    </row>
    <row r="910" spans="4:4" x14ac:dyDescent="0.2">
      <c r="D910" s="164"/>
    </row>
    <row r="911" spans="4:4" x14ac:dyDescent="0.2">
      <c r="D911" s="164"/>
    </row>
    <row r="912" spans="4:4" x14ac:dyDescent="0.2">
      <c r="D912" s="164"/>
    </row>
    <row r="913" spans="4:4" x14ac:dyDescent="0.2">
      <c r="D913" s="164"/>
    </row>
    <row r="914" spans="4:4" x14ac:dyDescent="0.2">
      <c r="D914" s="164"/>
    </row>
    <row r="915" spans="4:4" x14ac:dyDescent="0.2">
      <c r="D915" s="164"/>
    </row>
    <row r="916" spans="4:4" x14ac:dyDescent="0.2">
      <c r="D916" s="164"/>
    </row>
    <row r="917" spans="4:4" x14ac:dyDescent="0.2">
      <c r="D917" s="164"/>
    </row>
    <row r="918" spans="4:4" x14ac:dyDescent="0.2">
      <c r="D918" s="164"/>
    </row>
    <row r="919" spans="4:4" x14ac:dyDescent="0.2">
      <c r="D919" s="164"/>
    </row>
    <row r="920" spans="4:4" x14ac:dyDescent="0.2">
      <c r="D920" s="164"/>
    </row>
    <row r="921" spans="4:4" x14ac:dyDescent="0.2">
      <c r="D921" s="164"/>
    </row>
    <row r="922" spans="4:4" x14ac:dyDescent="0.2">
      <c r="D922" s="164"/>
    </row>
    <row r="923" spans="4:4" x14ac:dyDescent="0.2">
      <c r="D923" s="164"/>
    </row>
    <row r="924" spans="4:4" x14ac:dyDescent="0.2">
      <c r="D924" s="164"/>
    </row>
    <row r="925" spans="4:4" x14ac:dyDescent="0.2">
      <c r="D925" s="164"/>
    </row>
    <row r="926" spans="4:4" x14ac:dyDescent="0.2">
      <c r="D926" s="164"/>
    </row>
    <row r="927" spans="4:4" x14ac:dyDescent="0.2">
      <c r="D927" s="164"/>
    </row>
    <row r="928" spans="4:4" x14ac:dyDescent="0.2">
      <c r="D928" s="164"/>
    </row>
    <row r="929" spans="4:4" x14ac:dyDescent="0.2">
      <c r="D929" s="164"/>
    </row>
    <row r="930" spans="4:4" x14ac:dyDescent="0.2">
      <c r="D930" s="164"/>
    </row>
    <row r="931" spans="4:4" x14ac:dyDescent="0.2">
      <c r="D931" s="164"/>
    </row>
    <row r="932" spans="4:4" x14ac:dyDescent="0.2">
      <c r="D932" s="164"/>
    </row>
    <row r="933" spans="4:4" x14ac:dyDescent="0.2">
      <c r="D933" s="164"/>
    </row>
    <row r="934" spans="4:4" x14ac:dyDescent="0.2">
      <c r="D934" s="164"/>
    </row>
    <row r="935" spans="4:4" x14ac:dyDescent="0.2">
      <c r="D935" s="164"/>
    </row>
    <row r="936" spans="4:4" x14ac:dyDescent="0.2">
      <c r="D936" s="164"/>
    </row>
    <row r="937" spans="4:4" x14ac:dyDescent="0.2">
      <c r="D937" s="164"/>
    </row>
    <row r="938" spans="4:4" x14ac:dyDescent="0.2">
      <c r="D938" s="164"/>
    </row>
    <row r="939" spans="4:4" x14ac:dyDescent="0.2">
      <c r="D939" s="164"/>
    </row>
    <row r="940" spans="4:4" x14ac:dyDescent="0.2">
      <c r="D940" s="164"/>
    </row>
    <row r="941" spans="4:4" x14ac:dyDescent="0.2">
      <c r="D941" s="164"/>
    </row>
    <row r="942" spans="4:4" x14ac:dyDescent="0.2">
      <c r="D942" s="164"/>
    </row>
    <row r="943" spans="4:4" x14ac:dyDescent="0.2">
      <c r="D943" s="164"/>
    </row>
    <row r="944" spans="4:4" x14ac:dyDescent="0.2">
      <c r="D944" s="164"/>
    </row>
    <row r="945" spans="4:4" x14ac:dyDescent="0.2">
      <c r="D945" s="164"/>
    </row>
    <row r="946" spans="4:4" x14ac:dyDescent="0.2">
      <c r="D946" s="164"/>
    </row>
    <row r="947" spans="4:4" x14ac:dyDescent="0.2">
      <c r="D947" s="164"/>
    </row>
    <row r="948" spans="4:4" x14ac:dyDescent="0.2">
      <c r="D948" s="164"/>
    </row>
    <row r="949" spans="4:4" x14ac:dyDescent="0.2">
      <c r="D949" s="164"/>
    </row>
    <row r="950" spans="4:4" x14ac:dyDescent="0.2">
      <c r="D950" s="164"/>
    </row>
    <row r="951" spans="4:4" x14ac:dyDescent="0.2">
      <c r="D951" s="164"/>
    </row>
    <row r="952" spans="4:4" x14ac:dyDescent="0.2">
      <c r="D952" s="164"/>
    </row>
    <row r="953" spans="4:4" x14ac:dyDescent="0.2">
      <c r="D953" s="164"/>
    </row>
    <row r="954" spans="4:4" x14ac:dyDescent="0.2">
      <c r="D954" s="164"/>
    </row>
    <row r="955" spans="4:4" x14ac:dyDescent="0.2">
      <c r="D955" s="164"/>
    </row>
    <row r="956" spans="4:4" x14ac:dyDescent="0.2">
      <c r="D956" s="164"/>
    </row>
    <row r="957" spans="4:4" x14ac:dyDescent="0.2">
      <c r="D957" s="164"/>
    </row>
    <row r="958" spans="4:4" x14ac:dyDescent="0.2">
      <c r="D958" s="164"/>
    </row>
    <row r="959" spans="4:4" x14ac:dyDescent="0.2">
      <c r="D959" s="164"/>
    </row>
    <row r="960" spans="4:4" x14ac:dyDescent="0.2">
      <c r="D960" s="164"/>
    </row>
    <row r="961" spans="4:4" x14ac:dyDescent="0.2">
      <c r="D961" s="164"/>
    </row>
    <row r="962" spans="4:4" x14ac:dyDescent="0.2">
      <c r="D962" s="164"/>
    </row>
    <row r="963" spans="4:4" x14ac:dyDescent="0.2">
      <c r="D963" s="164"/>
    </row>
    <row r="964" spans="4:4" x14ac:dyDescent="0.2">
      <c r="D964" s="164"/>
    </row>
    <row r="965" spans="4:4" x14ac:dyDescent="0.2">
      <c r="D965" s="164"/>
    </row>
    <row r="966" spans="4:4" x14ac:dyDescent="0.2">
      <c r="D966" s="164"/>
    </row>
    <row r="967" spans="4:4" x14ac:dyDescent="0.2">
      <c r="D967" s="164"/>
    </row>
    <row r="968" spans="4:4" x14ac:dyDescent="0.2">
      <c r="D968" s="164"/>
    </row>
    <row r="969" spans="4:4" x14ac:dyDescent="0.2">
      <c r="D969" s="164"/>
    </row>
    <row r="970" spans="4:4" x14ac:dyDescent="0.2">
      <c r="D970" s="164"/>
    </row>
    <row r="971" spans="4:4" x14ac:dyDescent="0.2">
      <c r="D971" s="164"/>
    </row>
    <row r="972" spans="4:4" x14ac:dyDescent="0.2">
      <c r="D972" s="164"/>
    </row>
    <row r="973" spans="4:4" x14ac:dyDescent="0.2">
      <c r="D973" s="164"/>
    </row>
    <row r="974" spans="4:4" x14ac:dyDescent="0.2">
      <c r="D974" s="164"/>
    </row>
    <row r="975" spans="4:4" x14ac:dyDescent="0.2">
      <c r="D975" s="164"/>
    </row>
    <row r="976" spans="4:4" x14ac:dyDescent="0.2">
      <c r="D976" s="164"/>
    </row>
    <row r="977" spans="4:4" x14ac:dyDescent="0.2">
      <c r="D977" s="164"/>
    </row>
    <row r="978" spans="4:4" x14ac:dyDescent="0.2">
      <c r="D978" s="164"/>
    </row>
    <row r="979" spans="4:4" x14ac:dyDescent="0.2">
      <c r="D979" s="164"/>
    </row>
    <row r="980" spans="4:4" x14ac:dyDescent="0.2">
      <c r="D980" s="164"/>
    </row>
    <row r="981" spans="4:4" x14ac:dyDescent="0.2">
      <c r="D981" s="164"/>
    </row>
    <row r="982" spans="4:4" x14ac:dyDescent="0.2">
      <c r="D982" s="164"/>
    </row>
    <row r="983" spans="4:4" x14ac:dyDescent="0.2">
      <c r="D983" s="164"/>
    </row>
    <row r="984" spans="4:4" x14ac:dyDescent="0.2">
      <c r="D984" s="164"/>
    </row>
    <row r="985" spans="4:4" x14ac:dyDescent="0.2">
      <c r="D985" s="164"/>
    </row>
    <row r="986" spans="4:4" x14ac:dyDescent="0.2">
      <c r="D986" s="164"/>
    </row>
    <row r="987" spans="4:4" x14ac:dyDescent="0.2">
      <c r="D987" s="164"/>
    </row>
    <row r="988" spans="4:4" x14ac:dyDescent="0.2">
      <c r="D988" s="164"/>
    </row>
    <row r="989" spans="4:4" x14ac:dyDescent="0.2">
      <c r="D989" s="164"/>
    </row>
    <row r="990" spans="4:4" x14ac:dyDescent="0.2">
      <c r="D990" s="164"/>
    </row>
    <row r="991" spans="4:4" x14ac:dyDescent="0.2">
      <c r="D991" s="164"/>
    </row>
    <row r="992" spans="4:4" x14ac:dyDescent="0.2">
      <c r="D992" s="164"/>
    </row>
    <row r="993" spans="4:4" x14ac:dyDescent="0.2">
      <c r="D993" s="164"/>
    </row>
    <row r="994" spans="4:4" x14ac:dyDescent="0.2">
      <c r="D994" s="164"/>
    </row>
    <row r="995" spans="4:4" x14ac:dyDescent="0.2">
      <c r="D995" s="164"/>
    </row>
    <row r="996" spans="4:4" x14ac:dyDescent="0.2">
      <c r="D996" s="164"/>
    </row>
    <row r="997" spans="4:4" x14ac:dyDescent="0.2">
      <c r="D997" s="164"/>
    </row>
    <row r="998" spans="4:4" x14ac:dyDescent="0.2">
      <c r="D998" s="164"/>
    </row>
    <row r="999" spans="4:4" x14ac:dyDescent="0.2">
      <c r="D999" s="164"/>
    </row>
    <row r="1000" spans="4:4" x14ac:dyDescent="0.2">
      <c r="D1000" s="164"/>
    </row>
    <row r="1001" spans="4:4" x14ac:dyDescent="0.2">
      <c r="D1001" s="164"/>
    </row>
    <row r="1002" spans="4:4" x14ac:dyDescent="0.2">
      <c r="D1002" s="164"/>
    </row>
    <row r="1003" spans="4:4" x14ac:dyDescent="0.2">
      <c r="D1003" s="164"/>
    </row>
    <row r="1004" spans="4:4" x14ac:dyDescent="0.2">
      <c r="D1004" s="164"/>
    </row>
    <row r="1005" spans="4:4" x14ac:dyDescent="0.2">
      <c r="D1005" s="164"/>
    </row>
    <row r="1006" spans="4:4" x14ac:dyDescent="0.2">
      <c r="D1006" s="164"/>
    </row>
    <row r="1007" spans="4:4" x14ac:dyDescent="0.2">
      <c r="D1007" s="164"/>
    </row>
    <row r="1008" spans="4:4" x14ac:dyDescent="0.2">
      <c r="D1008" s="164"/>
    </row>
    <row r="1009" spans="4:4" x14ac:dyDescent="0.2">
      <c r="D1009" s="164"/>
    </row>
    <row r="1010" spans="4:4" x14ac:dyDescent="0.2">
      <c r="D1010" s="164"/>
    </row>
    <row r="1011" spans="4:4" x14ac:dyDescent="0.2">
      <c r="D1011" s="164"/>
    </row>
    <row r="1012" spans="4:4" x14ac:dyDescent="0.2">
      <c r="D1012" s="164"/>
    </row>
    <row r="1013" spans="4:4" x14ac:dyDescent="0.2">
      <c r="D1013" s="164"/>
    </row>
    <row r="1014" spans="4:4" x14ac:dyDescent="0.2">
      <c r="D1014" s="164"/>
    </row>
    <row r="1015" spans="4:4" x14ac:dyDescent="0.2">
      <c r="D1015" s="164"/>
    </row>
    <row r="1016" spans="4:4" x14ac:dyDescent="0.2">
      <c r="D1016" s="164"/>
    </row>
    <row r="1017" spans="4:4" x14ac:dyDescent="0.2">
      <c r="D1017" s="164"/>
    </row>
    <row r="1018" spans="4:4" x14ac:dyDescent="0.2">
      <c r="D1018" s="164"/>
    </row>
    <row r="1019" spans="4:4" x14ac:dyDescent="0.2">
      <c r="D1019" s="164"/>
    </row>
    <row r="1020" spans="4:4" x14ac:dyDescent="0.2">
      <c r="D1020" s="164"/>
    </row>
    <row r="1021" spans="4:4" x14ac:dyDescent="0.2">
      <c r="D1021" s="164"/>
    </row>
    <row r="1022" spans="4:4" x14ac:dyDescent="0.2">
      <c r="D1022" s="164"/>
    </row>
    <row r="1023" spans="4:4" x14ac:dyDescent="0.2">
      <c r="D1023" s="164"/>
    </row>
    <row r="1024" spans="4:4" x14ac:dyDescent="0.2">
      <c r="D1024" s="164"/>
    </row>
    <row r="1025" spans="4:4" x14ac:dyDescent="0.2">
      <c r="D1025" s="164"/>
    </row>
    <row r="1026" spans="4:4" x14ac:dyDescent="0.2">
      <c r="D1026" s="164"/>
    </row>
    <row r="1027" spans="4:4" x14ac:dyDescent="0.2">
      <c r="D1027" s="164"/>
    </row>
    <row r="1028" spans="4:4" x14ac:dyDescent="0.2">
      <c r="D1028" s="164"/>
    </row>
    <row r="1029" spans="4:4" x14ac:dyDescent="0.2">
      <c r="D1029" s="164"/>
    </row>
    <row r="1030" spans="4:4" x14ac:dyDescent="0.2">
      <c r="D1030" s="164"/>
    </row>
    <row r="1031" spans="4:4" x14ac:dyDescent="0.2">
      <c r="D1031" s="164"/>
    </row>
    <row r="1032" spans="4:4" x14ac:dyDescent="0.2">
      <c r="D1032" s="164"/>
    </row>
    <row r="1033" spans="4:4" x14ac:dyDescent="0.2">
      <c r="D1033" s="164"/>
    </row>
    <row r="1034" spans="4:4" x14ac:dyDescent="0.2">
      <c r="D1034" s="164"/>
    </row>
    <row r="1035" spans="4:4" x14ac:dyDescent="0.2">
      <c r="D1035" s="164"/>
    </row>
    <row r="1036" spans="4:4" x14ac:dyDescent="0.2">
      <c r="D1036" s="164"/>
    </row>
    <row r="1037" spans="4:4" x14ac:dyDescent="0.2">
      <c r="D1037" s="164"/>
    </row>
    <row r="1038" spans="4:4" x14ac:dyDescent="0.2">
      <c r="D1038" s="164"/>
    </row>
    <row r="1039" spans="4:4" x14ac:dyDescent="0.2">
      <c r="D1039" s="164"/>
    </row>
    <row r="1040" spans="4:4" x14ac:dyDescent="0.2">
      <c r="D1040" s="164"/>
    </row>
    <row r="1041" spans="4:4" x14ac:dyDescent="0.2">
      <c r="D1041" s="164"/>
    </row>
    <row r="1042" spans="4:4" x14ac:dyDescent="0.2">
      <c r="D1042" s="164"/>
    </row>
    <row r="1043" spans="4:4" x14ac:dyDescent="0.2">
      <c r="D1043" s="164"/>
    </row>
    <row r="1044" spans="4:4" x14ac:dyDescent="0.2">
      <c r="D1044" s="164"/>
    </row>
    <row r="1045" spans="4:4" x14ac:dyDescent="0.2">
      <c r="D1045" s="164"/>
    </row>
    <row r="1046" spans="4:4" x14ac:dyDescent="0.2">
      <c r="D1046" s="164"/>
    </row>
    <row r="1047" spans="4:4" x14ac:dyDescent="0.2">
      <c r="D1047" s="164"/>
    </row>
    <row r="1048" spans="4:4" x14ac:dyDescent="0.2">
      <c r="D1048" s="164"/>
    </row>
    <row r="1049" spans="4:4" x14ac:dyDescent="0.2">
      <c r="D1049" s="164"/>
    </row>
    <row r="1050" spans="4:4" x14ac:dyDescent="0.2">
      <c r="D1050" s="164"/>
    </row>
    <row r="1051" spans="4:4" x14ac:dyDescent="0.2">
      <c r="D1051" s="164"/>
    </row>
    <row r="1052" spans="4:4" x14ac:dyDescent="0.2">
      <c r="D1052" s="164"/>
    </row>
    <row r="1053" spans="4:4" x14ac:dyDescent="0.2">
      <c r="D1053" s="164"/>
    </row>
    <row r="1054" spans="4:4" x14ac:dyDescent="0.2">
      <c r="D1054" s="164"/>
    </row>
    <row r="1055" spans="4:4" x14ac:dyDescent="0.2">
      <c r="D1055" s="164"/>
    </row>
    <row r="1056" spans="4:4" x14ac:dyDescent="0.2">
      <c r="D1056" s="164"/>
    </row>
    <row r="1057" spans="4:4" x14ac:dyDescent="0.2">
      <c r="D1057" s="164"/>
    </row>
    <row r="1058" spans="4:4" x14ac:dyDescent="0.2">
      <c r="D1058" s="164"/>
    </row>
    <row r="1059" spans="4:4" x14ac:dyDescent="0.2">
      <c r="D1059" s="164"/>
    </row>
    <row r="1060" spans="4:4" x14ac:dyDescent="0.2">
      <c r="D1060" s="164"/>
    </row>
    <row r="1061" spans="4:4" x14ac:dyDescent="0.2">
      <c r="D1061" s="164"/>
    </row>
    <row r="1062" spans="4:4" x14ac:dyDescent="0.2">
      <c r="D1062" s="164"/>
    </row>
    <row r="1063" spans="4:4" x14ac:dyDescent="0.2">
      <c r="D1063" s="164"/>
    </row>
    <row r="1064" spans="4:4" x14ac:dyDescent="0.2">
      <c r="D1064" s="164"/>
    </row>
    <row r="1065" spans="4:4" x14ac:dyDescent="0.2">
      <c r="D1065" s="164"/>
    </row>
    <row r="1066" spans="4:4" x14ac:dyDescent="0.2">
      <c r="D1066" s="164"/>
    </row>
    <row r="1067" spans="4:4" x14ac:dyDescent="0.2">
      <c r="D1067" s="164"/>
    </row>
    <row r="1068" spans="4:4" x14ac:dyDescent="0.2">
      <c r="D1068" s="164"/>
    </row>
    <row r="1069" spans="4:4" x14ac:dyDescent="0.2">
      <c r="D1069" s="164"/>
    </row>
    <row r="1070" spans="4:4" x14ac:dyDescent="0.2">
      <c r="D1070" s="164"/>
    </row>
    <row r="1071" spans="4:4" x14ac:dyDescent="0.2">
      <c r="D1071" s="164"/>
    </row>
    <row r="1072" spans="4:4" x14ac:dyDescent="0.2">
      <c r="D1072" s="164"/>
    </row>
    <row r="1073" spans="4:4" x14ac:dyDescent="0.2">
      <c r="D1073" s="164"/>
    </row>
    <row r="1074" spans="4:4" x14ac:dyDescent="0.2">
      <c r="D1074" s="164"/>
    </row>
    <row r="1075" spans="4:4" x14ac:dyDescent="0.2">
      <c r="D1075" s="164"/>
    </row>
    <row r="1076" spans="4:4" x14ac:dyDescent="0.2">
      <c r="D1076" s="164"/>
    </row>
    <row r="1077" spans="4:4" x14ac:dyDescent="0.2">
      <c r="D1077" s="164"/>
    </row>
    <row r="1078" spans="4:4" x14ac:dyDescent="0.2">
      <c r="D1078" s="164"/>
    </row>
    <row r="1079" spans="4:4" x14ac:dyDescent="0.2">
      <c r="D1079" s="164"/>
    </row>
    <row r="1080" spans="4:4" x14ac:dyDescent="0.2">
      <c r="D1080" s="164"/>
    </row>
    <row r="1081" spans="4:4" x14ac:dyDescent="0.2">
      <c r="D1081" s="164"/>
    </row>
    <row r="1082" spans="4:4" x14ac:dyDescent="0.2">
      <c r="D1082" s="164"/>
    </row>
    <row r="1083" spans="4:4" x14ac:dyDescent="0.2">
      <c r="D1083" s="164"/>
    </row>
    <row r="1084" spans="4:4" x14ac:dyDescent="0.2">
      <c r="D1084" s="164"/>
    </row>
    <row r="1085" spans="4:4" x14ac:dyDescent="0.2">
      <c r="D1085" s="164"/>
    </row>
    <row r="1086" spans="4:4" x14ac:dyDescent="0.2">
      <c r="D1086" s="164"/>
    </row>
    <row r="1087" spans="4:4" x14ac:dyDescent="0.2">
      <c r="D1087" s="164"/>
    </row>
    <row r="1088" spans="4:4" x14ac:dyDescent="0.2">
      <c r="D1088" s="164"/>
    </row>
    <row r="1089" spans="4:4" x14ac:dyDescent="0.2">
      <c r="D1089" s="164"/>
    </row>
    <row r="1090" spans="4:4" x14ac:dyDescent="0.2">
      <c r="D1090" s="164"/>
    </row>
    <row r="1091" spans="4:4" x14ac:dyDescent="0.2">
      <c r="D1091" s="164"/>
    </row>
    <row r="1092" spans="4:4" x14ac:dyDescent="0.2">
      <c r="D1092" s="164"/>
    </row>
    <row r="1093" spans="4:4" x14ac:dyDescent="0.2">
      <c r="D1093" s="164"/>
    </row>
    <row r="1094" spans="4:4" x14ac:dyDescent="0.2">
      <c r="D1094" s="164"/>
    </row>
    <row r="1095" spans="4:4" x14ac:dyDescent="0.2">
      <c r="D1095" s="164"/>
    </row>
    <row r="1096" spans="4:4" x14ac:dyDescent="0.2">
      <c r="D1096" s="164"/>
    </row>
    <row r="1097" spans="4:4" x14ac:dyDescent="0.2">
      <c r="D1097" s="164"/>
    </row>
    <row r="1098" spans="4:4" x14ac:dyDescent="0.2">
      <c r="D1098" s="164"/>
    </row>
    <row r="1099" spans="4:4" x14ac:dyDescent="0.2">
      <c r="D1099" s="164"/>
    </row>
    <row r="1100" spans="4:4" x14ac:dyDescent="0.2">
      <c r="D1100" s="164"/>
    </row>
    <row r="1101" spans="4:4" x14ac:dyDescent="0.2">
      <c r="D1101" s="164"/>
    </row>
    <row r="1102" spans="4:4" x14ac:dyDescent="0.2">
      <c r="D1102" s="164"/>
    </row>
    <row r="1103" spans="4:4" x14ac:dyDescent="0.2">
      <c r="D1103" s="164"/>
    </row>
    <row r="1104" spans="4:4" x14ac:dyDescent="0.2">
      <c r="D1104" s="164"/>
    </row>
    <row r="1105" spans="4:4" x14ac:dyDescent="0.2">
      <c r="D1105" s="164"/>
    </row>
    <row r="1106" spans="4:4" x14ac:dyDescent="0.2">
      <c r="D1106" s="164"/>
    </row>
    <row r="1107" spans="4:4" x14ac:dyDescent="0.2">
      <c r="D1107" s="164"/>
    </row>
    <row r="1108" spans="4:4" x14ac:dyDescent="0.2">
      <c r="D1108" s="164"/>
    </row>
    <row r="1109" spans="4:4" x14ac:dyDescent="0.2">
      <c r="D1109" s="164"/>
    </row>
    <row r="1110" spans="4:4" x14ac:dyDescent="0.2">
      <c r="D1110" s="164"/>
    </row>
    <row r="1111" spans="4:4" x14ac:dyDescent="0.2">
      <c r="D1111" s="164"/>
    </row>
    <row r="1112" spans="4:4" x14ac:dyDescent="0.2">
      <c r="D1112" s="164"/>
    </row>
    <row r="1113" spans="4:4" x14ac:dyDescent="0.2">
      <c r="D1113" s="164"/>
    </row>
    <row r="1114" spans="4:4" x14ac:dyDescent="0.2">
      <c r="D1114" s="164"/>
    </row>
    <row r="1115" spans="4:4" x14ac:dyDescent="0.2">
      <c r="D1115" s="164"/>
    </row>
    <row r="1116" spans="4:4" x14ac:dyDescent="0.2">
      <c r="D1116" s="164"/>
    </row>
    <row r="1117" spans="4:4" x14ac:dyDescent="0.2">
      <c r="D1117" s="164"/>
    </row>
    <row r="1118" spans="4:4" x14ac:dyDescent="0.2">
      <c r="D1118" s="164"/>
    </row>
    <row r="1119" spans="4:4" x14ac:dyDescent="0.2">
      <c r="D1119" s="164"/>
    </row>
    <row r="1120" spans="4:4" x14ac:dyDescent="0.2">
      <c r="D1120" s="164"/>
    </row>
    <row r="1121" spans="4:4" x14ac:dyDescent="0.2">
      <c r="D1121" s="164"/>
    </row>
    <row r="1122" spans="4:4" x14ac:dyDescent="0.2">
      <c r="D1122" s="164"/>
    </row>
    <row r="1123" spans="4:4" x14ac:dyDescent="0.2">
      <c r="D1123" s="164"/>
    </row>
    <row r="1124" spans="4:4" x14ac:dyDescent="0.2">
      <c r="D1124" s="164"/>
    </row>
    <row r="1125" spans="4:4" x14ac:dyDescent="0.2">
      <c r="D1125" s="164"/>
    </row>
    <row r="1126" spans="4:4" x14ac:dyDescent="0.2">
      <c r="D1126" s="164"/>
    </row>
    <row r="1127" spans="4:4" x14ac:dyDescent="0.2">
      <c r="D1127" s="164"/>
    </row>
    <row r="1128" spans="4:4" x14ac:dyDescent="0.2">
      <c r="D1128" s="164"/>
    </row>
    <row r="1129" spans="4:4" x14ac:dyDescent="0.2">
      <c r="D1129" s="164"/>
    </row>
    <row r="1130" spans="4:4" x14ac:dyDescent="0.2">
      <c r="D1130" s="164"/>
    </row>
    <row r="1131" spans="4:4" x14ac:dyDescent="0.2">
      <c r="D1131" s="164"/>
    </row>
    <row r="1132" spans="4:4" x14ac:dyDescent="0.2">
      <c r="D1132" s="164"/>
    </row>
    <row r="1133" spans="4:4" x14ac:dyDescent="0.2">
      <c r="D1133" s="164"/>
    </row>
    <row r="1134" spans="4:4" x14ac:dyDescent="0.2">
      <c r="D1134" s="164"/>
    </row>
    <row r="1135" spans="4:4" x14ac:dyDescent="0.2">
      <c r="D1135" s="164"/>
    </row>
    <row r="1136" spans="4:4" x14ac:dyDescent="0.2">
      <c r="D1136" s="164"/>
    </row>
    <row r="1137" spans="4:4" x14ac:dyDescent="0.2">
      <c r="D1137" s="164"/>
    </row>
    <row r="1138" spans="4:4" x14ac:dyDescent="0.2">
      <c r="D1138" s="164"/>
    </row>
    <row r="1139" spans="4:4" x14ac:dyDescent="0.2">
      <c r="D1139" s="164"/>
    </row>
    <row r="1140" spans="4:4" x14ac:dyDescent="0.2">
      <c r="D1140" s="164"/>
    </row>
    <row r="1141" spans="4:4" x14ac:dyDescent="0.2">
      <c r="D1141" s="164"/>
    </row>
    <row r="1142" spans="4:4" x14ac:dyDescent="0.2">
      <c r="D1142" s="164"/>
    </row>
    <row r="1143" spans="4:4" x14ac:dyDescent="0.2">
      <c r="D1143" s="164"/>
    </row>
    <row r="1144" spans="4:4" x14ac:dyDescent="0.2">
      <c r="D1144" s="164"/>
    </row>
    <row r="1145" spans="4:4" x14ac:dyDescent="0.2">
      <c r="D1145" s="164"/>
    </row>
    <row r="1146" spans="4:4" x14ac:dyDescent="0.2">
      <c r="D1146" s="164"/>
    </row>
    <row r="1147" spans="4:4" x14ac:dyDescent="0.2">
      <c r="D1147" s="164"/>
    </row>
    <row r="1148" spans="4:4" x14ac:dyDescent="0.2">
      <c r="D1148" s="164"/>
    </row>
    <row r="1149" spans="4:4" x14ac:dyDescent="0.2">
      <c r="D1149" s="164"/>
    </row>
    <row r="1150" spans="4:4" x14ac:dyDescent="0.2">
      <c r="D1150" s="164"/>
    </row>
    <row r="1151" spans="4:4" x14ac:dyDescent="0.2">
      <c r="D1151" s="164"/>
    </row>
    <row r="1152" spans="4:4" x14ac:dyDescent="0.2">
      <c r="D1152" s="164"/>
    </row>
    <row r="1153" spans="4:4" x14ac:dyDescent="0.2">
      <c r="D1153" s="164"/>
    </row>
    <row r="1154" spans="4:4" x14ac:dyDescent="0.2">
      <c r="D1154" s="164"/>
    </row>
    <row r="1155" spans="4:4" x14ac:dyDescent="0.2">
      <c r="D1155" s="164"/>
    </row>
    <row r="1156" spans="4:4" x14ac:dyDescent="0.2">
      <c r="D1156" s="164"/>
    </row>
    <row r="1157" spans="4:4" x14ac:dyDescent="0.2">
      <c r="D1157" s="164"/>
    </row>
    <row r="1158" spans="4:4" x14ac:dyDescent="0.2">
      <c r="D1158" s="164"/>
    </row>
    <row r="1159" spans="4:4" x14ac:dyDescent="0.2">
      <c r="D1159" s="164"/>
    </row>
    <row r="1160" spans="4:4" x14ac:dyDescent="0.2">
      <c r="D1160" s="164"/>
    </row>
    <row r="1161" spans="4:4" x14ac:dyDescent="0.2">
      <c r="D1161" s="164"/>
    </row>
    <row r="1162" spans="4:4" x14ac:dyDescent="0.2">
      <c r="D1162" s="164"/>
    </row>
    <row r="1163" spans="4:4" x14ac:dyDescent="0.2">
      <c r="D1163" s="164"/>
    </row>
    <row r="1164" spans="4:4" x14ac:dyDescent="0.2">
      <c r="D1164" s="164"/>
    </row>
    <row r="1165" spans="4:4" x14ac:dyDescent="0.2">
      <c r="D1165" s="164"/>
    </row>
    <row r="1166" spans="4:4" x14ac:dyDescent="0.2">
      <c r="D1166" s="164"/>
    </row>
    <row r="1167" spans="4:4" x14ac:dyDescent="0.2">
      <c r="D1167" s="164"/>
    </row>
    <row r="1168" spans="4:4" x14ac:dyDescent="0.2">
      <c r="D1168" s="164"/>
    </row>
    <row r="1169" spans="4:4" x14ac:dyDescent="0.2">
      <c r="D1169" s="164"/>
    </row>
    <row r="1170" spans="4:4" x14ac:dyDescent="0.2">
      <c r="D1170" s="164"/>
    </row>
    <row r="1171" spans="4:4" x14ac:dyDescent="0.2">
      <c r="D1171" s="164"/>
    </row>
    <row r="1172" spans="4:4" x14ac:dyDescent="0.2">
      <c r="D1172" s="164"/>
    </row>
    <row r="1173" spans="4:4" x14ac:dyDescent="0.2">
      <c r="D1173" s="164"/>
    </row>
    <row r="1174" spans="4:4" x14ac:dyDescent="0.2">
      <c r="D1174" s="164"/>
    </row>
    <row r="1175" spans="4:4" x14ac:dyDescent="0.2">
      <c r="D1175" s="164"/>
    </row>
    <row r="1176" spans="4:4" x14ac:dyDescent="0.2">
      <c r="D1176" s="164"/>
    </row>
    <row r="1177" spans="4:4" x14ac:dyDescent="0.2">
      <c r="D1177" s="164"/>
    </row>
    <row r="1178" spans="4:4" x14ac:dyDescent="0.2">
      <c r="D1178" s="164"/>
    </row>
    <row r="1179" spans="4:4" x14ac:dyDescent="0.2">
      <c r="D1179" s="164"/>
    </row>
    <row r="1180" spans="4:4" x14ac:dyDescent="0.2">
      <c r="D1180" s="164"/>
    </row>
    <row r="1181" spans="4:4" x14ac:dyDescent="0.2">
      <c r="D1181" s="164"/>
    </row>
    <row r="1182" spans="4:4" x14ac:dyDescent="0.2">
      <c r="D1182" s="164"/>
    </row>
    <row r="1183" spans="4:4" x14ac:dyDescent="0.2">
      <c r="D1183" s="164"/>
    </row>
    <row r="1184" spans="4:4" x14ac:dyDescent="0.2">
      <c r="D1184" s="164"/>
    </row>
    <row r="1185" spans="4:4" x14ac:dyDescent="0.2">
      <c r="D1185" s="164"/>
    </row>
    <row r="1186" spans="4:4" x14ac:dyDescent="0.2">
      <c r="D1186" s="164"/>
    </row>
    <row r="1187" spans="4:4" x14ac:dyDescent="0.2">
      <c r="D1187" s="164"/>
    </row>
    <row r="1188" spans="4:4" x14ac:dyDescent="0.2">
      <c r="D1188" s="164"/>
    </row>
    <row r="1189" spans="4:4" x14ac:dyDescent="0.2">
      <c r="D1189" s="164"/>
    </row>
    <row r="1190" spans="4:4" x14ac:dyDescent="0.2">
      <c r="D1190" s="164"/>
    </row>
    <row r="1191" spans="4:4" x14ac:dyDescent="0.2">
      <c r="D1191" s="164"/>
    </row>
    <row r="1192" spans="4:4" x14ac:dyDescent="0.2">
      <c r="D1192" s="164"/>
    </row>
    <row r="1193" spans="4:4" x14ac:dyDescent="0.2">
      <c r="D1193" s="164"/>
    </row>
    <row r="1194" spans="4:4" x14ac:dyDescent="0.2">
      <c r="D1194" s="164"/>
    </row>
    <row r="1195" spans="4:4" x14ac:dyDescent="0.2">
      <c r="D1195" s="164"/>
    </row>
    <row r="1196" spans="4:4" x14ac:dyDescent="0.2">
      <c r="D1196" s="164"/>
    </row>
    <row r="1197" spans="4:4" x14ac:dyDescent="0.2">
      <c r="D1197" s="164"/>
    </row>
    <row r="1198" spans="4:4" x14ac:dyDescent="0.2">
      <c r="D1198" s="164"/>
    </row>
    <row r="1199" spans="4:4" x14ac:dyDescent="0.2">
      <c r="D1199" s="164"/>
    </row>
    <row r="1200" spans="4:4" x14ac:dyDescent="0.2">
      <c r="D1200" s="164"/>
    </row>
    <row r="1201" spans="4:4" x14ac:dyDescent="0.2">
      <c r="D1201" s="164"/>
    </row>
    <row r="1202" spans="4:4" x14ac:dyDescent="0.2">
      <c r="D1202" s="164"/>
    </row>
    <row r="1203" spans="4:4" x14ac:dyDescent="0.2">
      <c r="D1203" s="164"/>
    </row>
    <row r="1204" spans="4:4" x14ac:dyDescent="0.2">
      <c r="D1204" s="164"/>
    </row>
    <row r="1205" spans="4:4" x14ac:dyDescent="0.2">
      <c r="D1205" s="164"/>
    </row>
    <row r="1206" spans="4:4" x14ac:dyDescent="0.2">
      <c r="D1206" s="164"/>
    </row>
    <row r="1207" spans="4:4" x14ac:dyDescent="0.2">
      <c r="D1207" s="164"/>
    </row>
    <row r="1208" spans="4:4" x14ac:dyDescent="0.2">
      <c r="D1208" s="164"/>
    </row>
    <row r="1209" spans="4:4" x14ac:dyDescent="0.2">
      <c r="D1209" s="164"/>
    </row>
    <row r="1210" spans="4:4" x14ac:dyDescent="0.2">
      <c r="D1210" s="164"/>
    </row>
    <row r="1211" spans="4:4" x14ac:dyDescent="0.2">
      <c r="D1211" s="164"/>
    </row>
    <row r="1212" spans="4:4" x14ac:dyDescent="0.2">
      <c r="D1212" s="164"/>
    </row>
    <row r="1213" spans="4:4" x14ac:dyDescent="0.2">
      <c r="D1213" s="164"/>
    </row>
    <row r="1214" spans="4:4" x14ac:dyDescent="0.2">
      <c r="D1214" s="164"/>
    </row>
    <row r="1215" spans="4:4" x14ac:dyDescent="0.2">
      <c r="D1215" s="164"/>
    </row>
    <row r="1216" spans="4:4" x14ac:dyDescent="0.2">
      <c r="D1216" s="164"/>
    </row>
    <row r="1217" spans="4:4" x14ac:dyDescent="0.2">
      <c r="D1217" s="164"/>
    </row>
    <row r="1218" spans="4:4" x14ac:dyDescent="0.2">
      <c r="D1218" s="164"/>
    </row>
    <row r="1219" spans="4:4" x14ac:dyDescent="0.2">
      <c r="D1219" s="164"/>
    </row>
    <row r="1220" spans="4:4" x14ac:dyDescent="0.2">
      <c r="D1220" s="164"/>
    </row>
    <row r="1221" spans="4:4" x14ac:dyDescent="0.2">
      <c r="D1221" s="164"/>
    </row>
    <row r="1222" spans="4:4" x14ac:dyDescent="0.2">
      <c r="D1222" s="164"/>
    </row>
    <row r="1223" spans="4:4" x14ac:dyDescent="0.2">
      <c r="D1223" s="164"/>
    </row>
    <row r="1224" spans="4:4" x14ac:dyDescent="0.2">
      <c r="D1224" s="164"/>
    </row>
    <row r="1225" spans="4:4" x14ac:dyDescent="0.2">
      <c r="D1225" s="164"/>
    </row>
    <row r="1226" spans="4:4" x14ac:dyDescent="0.2">
      <c r="D1226" s="164"/>
    </row>
    <row r="1227" spans="4:4" x14ac:dyDescent="0.2">
      <c r="D1227" s="164"/>
    </row>
    <row r="1228" spans="4:4" x14ac:dyDescent="0.2">
      <c r="D1228" s="164"/>
    </row>
    <row r="1229" spans="4:4" x14ac:dyDescent="0.2">
      <c r="D1229" s="164"/>
    </row>
    <row r="1230" spans="4:4" x14ac:dyDescent="0.2">
      <c r="D1230" s="164"/>
    </row>
    <row r="1231" spans="4:4" x14ac:dyDescent="0.2">
      <c r="D1231" s="164"/>
    </row>
    <row r="1232" spans="4:4" x14ac:dyDescent="0.2">
      <c r="D1232" s="164"/>
    </row>
    <row r="1233" spans="4:4" x14ac:dyDescent="0.2">
      <c r="D1233" s="164"/>
    </row>
    <row r="1234" spans="4:4" x14ac:dyDescent="0.2">
      <c r="D1234" s="164"/>
    </row>
    <row r="1235" spans="4:4" x14ac:dyDescent="0.2">
      <c r="D1235" s="164"/>
    </row>
    <row r="1236" spans="4:4" x14ac:dyDescent="0.2">
      <c r="D1236" s="164"/>
    </row>
    <row r="1237" spans="4:4" x14ac:dyDescent="0.2">
      <c r="D1237" s="164"/>
    </row>
    <row r="1238" spans="4:4" x14ac:dyDescent="0.2">
      <c r="D1238" s="164"/>
    </row>
    <row r="1239" spans="4:4" x14ac:dyDescent="0.2">
      <c r="D1239" s="164"/>
    </row>
    <row r="1240" spans="4:4" x14ac:dyDescent="0.2">
      <c r="D1240" s="164"/>
    </row>
    <row r="1241" spans="4:4" x14ac:dyDescent="0.2">
      <c r="D1241" s="164"/>
    </row>
    <row r="1242" spans="4:4" x14ac:dyDescent="0.2">
      <c r="D1242" s="164"/>
    </row>
    <row r="1243" spans="4:4" x14ac:dyDescent="0.2">
      <c r="D1243" s="164"/>
    </row>
    <row r="1244" spans="4:4" x14ac:dyDescent="0.2">
      <c r="D1244" s="164"/>
    </row>
    <row r="1245" spans="4:4" x14ac:dyDescent="0.2">
      <c r="D1245" s="164"/>
    </row>
    <row r="1246" spans="4:4" x14ac:dyDescent="0.2">
      <c r="D1246" s="164"/>
    </row>
    <row r="1247" spans="4:4" x14ac:dyDescent="0.2">
      <c r="D1247" s="164"/>
    </row>
    <row r="1248" spans="4:4" x14ac:dyDescent="0.2">
      <c r="D1248" s="164"/>
    </row>
    <row r="1249" spans="4:4" x14ac:dyDescent="0.2">
      <c r="D1249" s="164"/>
    </row>
    <row r="1250" spans="4:4" x14ac:dyDescent="0.2">
      <c r="D1250" s="164"/>
    </row>
    <row r="1251" spans="4:4" x14ac:dyDescent="0.2">
      <c r="D1251" s="164"/>
    </row>
    <row r="1252" spans="4:4" x14ac:dyDescent="0.2">
      <c r="D1252" s="164"/>
    </row>
    <row r="1253" spans="4:4" x14ac:dyDescent="0.2">
      <c r="D1253" s="164"/>
    </row>
    <row r="1254" spans="4:4" x14ac:dyDescent="0.2">
      <c r="D1254" s="164"/>
    </row>
    <row r="1255" spans="4:4" x14ac:dyDescent="0.2">
      <c r="D1255" s="164"/>
    </row>
    <row r="1256" spans="4:4" x14ac:dyDescent="0.2">
      <c r="D1256" s="164"/>
    </row>
    <row r="1257" spans="4:4" x14ac:dyDescent="0.2">
      <c r="D1257" s="164"/>
    </row>
    <row r="1258" spans="4:4" x14ac:dyDescent="0.2">
      <c r="D1258" s="164"/>
    </row>
    <row r="1259" spans="4:4" x14ac:dyDescent="0.2">
      <c r="D1259" s="164"/>
    </row>
    <row r="1260" spans="4:4" x14ac:dyDescent="0.2">
      <c r="D1260" s="164"/>
    </row>
    <row r="1261" spans="4:4" x14ac:dyDescent="0.2">
      <c r="D1261" s="164"/>
    </row>
    <row r="1262" spans="4:4" x14ac:dyDescent="0.2">
      <c r="D1262" s="164"/>
    </row>
    <row r="1263" spans="4:4" x14ac:dyDescent="0.2">
      <c r="D1263" s="164"/>
    </row>
    <row r="1264" spans="4:4" x14ac:dyDescent="0.2">
      <c r="D1264" s="164"/>
    </row>
    <row r="1265" spans="4:4" x14ac:dyDescent="0.2">
      <c r="D1265" s="164"/>
    </row>
    <row r="1266" spans="4:4" x14ac:dyDescent="0.2">
      <c r="D1266" s="164"/>
    </row>
    <row r="1267" spans="4:4" x14ac:dyDescent="0.2">
      <c r="D1267" s="164"/>
    </row>
    <row r="1268" spans="4:4" x14ac:dyDescent="0.2">
      <c r="D1268" s="164"/>
    </row>
    <row r="1269" spans="4:4" x14ac:dyDescent="0.2">
      <c r="D1269" s="164"/>
    </row>
    <row r="1270" spans="4:4" x14ac:dyDescent="0.2">
      <c r="D1270" s="164"/>
    </row>
    <row r="1271" spans="4:4" x14ac:dyDescent="0.2">
      <c r="D1271" s="164"/>
    </row>
    <row r="1272" spans="4:4" x14ac:dyDescent="0.2">
      <c r="D1272" s="164"/>
    </row>
    <row r="1273" spans="4:4" x14ac:dyDescent="0.2">
      <c r="D1273" s="164"/>
    </row>
    <row r="1274" spans="4:4" x14ac:dyDescent="0.2">
      <c r="D1274" s="164"/>
    </row>
    <row r="1275" spans="4:4" x14ac:dyDescent="0.2">
      <c r="D1275" s="164"/>
    </row>
    <row r="1276" spans="4:4" x14ac:dyDescent="0.2">
      <c r="D1276" s="164"/>
    </row>
    <row r="1277" spans="4:4" x14ac:dyDescent="0.2">
      <c r="D1277" s="164"/>
    </row>
    <row r="1278" spans="4:4" x14ac:dyDescent="0.2">
      <c r="D1278" s="164"/>
    </row>
    <row r="1279" spans="4:4" x14ac:dyDescent="0.2">
      <c r="D1279" s="164"/>
    </row>
    <row r="1280" spans="4:4" x14ac:dyDescent="0.2">
      <c r="D1280" s="164"/>
    </row>
    <row r="1281" spans="4:4" x14ac:dyDescent="0.2">
      <c r="D1281" s="164"/>
    </row>
    <row r="1282" spans="4:4" x14ac:dyDescent="0.2">
      <c r="D1282" s="164"/>
    </row>
    <row r="1283" spans="4:4" x14ac:dyDescent="0.2">
      <c r="D1283" s="164"/>
    </row>
    <row r="1284" spans="4:4" x14ac:dyDescent="0.2">
      <c r="D1284" s="164"/>
    </row>
    <row r="1285" spans="4:4" x14ac:dyDescent="0.2">
      <c r="D1285" s="164"/>
    </row>
    <row r="1286" spans="4:4" x14ac:dyDescent="0.2">
      <c r="D1286" s="164"/>
    </row>
    <row r="1287" spans="4:4" x14ac:dyDescent="0.2">
      <c r="D1287" s="164"/>
    </row>
    <row r="1288" spans="4:4" x14ac:dyDescent="0.2">
      <c r="D1288" s="164"/>
    </row>
    <row r="1289" spans="4:4" x14ac:dyDescent="0.2">
      <c r="D1289" s="164"/>
    </row>
    <row r="1290" spans="4:4" x14ac:dyDescent="0.2">
      <c r="D1290" s="164"/>
    </row>
    <row r="1291" spans="4:4" x14ac:dyDescent="0.2">
      <c r="D1291" s="164"/>
    </row>
    <row r="1292" spans="4:4" x14ac:dyDescent="0.2">
      <c r="D1292" s="164"/>
    </row>
    <row r="1293" spans="4:4" x14ac:dyDescent="0.2">
      <c r="D1293" s="164"/>
    </row>
    <row r="1294" spans="4:4" x14ac:dyDescent="0.2">
      <c r="D1294" s="164"/>
    </row>
    <row r="1295" spans="4:4" x14ac:dyDescent="0.2">
      <c r="D1295" s="164"/>
    </row>
    <row r="1296" spans="4:4" x14ac:dyDescent="0.2">
      <c r="D1296" s="164"/>
    </row>
    <row r="1297" spans="4:4" x14ac:dyDescent="0.2">
      <c r="D1297" s="164"/>
    </row>
    <row r="1298" spans="4:4" x14ac:dyDescent="0.2">
      <c r="D1298" s="164"/>
    </row>
    <row r="1299" spans="4:4" x14ac:dyDescent="0.2">
      <c r="D1299" s="164"/>
    </row>
    <row r="1300" spans="4:4" x14ac:dyDescent="0.2">
      <c r="D1300" s="164"/>
    </row>
    <row r="1301" spans="4:4" x14ac:dyDescent="0.2">
      <c r="D1301" s="164"/>
    </row>
    <row r="1302" spans="4:4" x14ac:dyDescent="0.2">
      <c r="D1302" s="164"/>
    </row>
    <row r="1303" spans="4:4" x14ac:dyDescent="0.2">
      <c r="D1303" s="164"/>
    </row>
    <row r="1304" spans="4:4" x14ac:dyDescent="0.2">
      <c r="D1304" s="164"/>
    </row>
    <row r="1305" spans="4:4" x14ac:dyDescent="0.2">
      <c r="D1305" s="164"/>
    </row>
    <row r="1306" spans="4:4" x14ac:dyDescent="0.2">
      <c r="D1306" s="164"/>
    </row>
    <row r="1307" spans="4:4" x14ac:dyDescent="0.2">
      <c r="D1307" s="164"/>
    </row>
    <row r="1308" spans="4:4" x14ac:dyDescent="0.2">
      <c r="D1308" s="164"/>
    </row>
    <row r="1309" spans="4:4" x14ac:dyDescent="0.2">
      <c r="D1309" s="164"/>
    </row>
    <row r="1310" spans="4:4" x14ac:dyDescent="0.2">
      <c r="D1310" s="164"/>
    </row>
    <row r="1311" spans="4:4" x14ac:dyDescent="0.2">
      <c r="D1311" s="164"/>
    </row>
    <row r="1312" spans="4:4" x14ac:dyDescent="0.2">
      <c r="D1312" s="164"/>
    </row>
    <row r="1313" spans="4:4" x14ac:dyDescent="0.2">
      <c r="D1313" s="164"/>
    </row>
    <row r="1314" spans="4:4" x14ac:dyDescent="0.2">
      <c r="D1314" s="164"/>
    </row>
    <row r="1315" spans="4:4" x14ac:dyDescent="0.2">
      <c r="D1315" s="164"/>
    </row>
    <row r="1316" spans="4:4" x14ac:dyDescent="0.2">
      <c r="D1316" s="164"/>
    </row>
    <row r="1317" spans="4:4" x14ac:dyDescent="0.2">
      <c r="D1317" s="164"/>
    </row>
    <row r="1318" spans="4:4" x14ac:dyDescent="0.2">
      <c r="D1318" s="164"/>
    </row>
    <row r="1319" spans="4:4" x14ac:dyDescent="0.2">
      <c r="D1319" s="164"/>
    </row>
    <row r="1320" spans="4:4" x14ac:dyDescent="0.2">
      <c r="D1320" s="164"/>
    </row>
    <row r="1321" spans="4:4" x14ac:dyDescent="0.2">
      <c r="D1321" s="164"/>
    </row>
    <row r="1322" spans="4:4" x14ac:dyDescent="0.2">
      <c r="D1322" s="164"/>
    </row>
    <row r="1323" spans="4:4" x14ac:dyDescent="0.2">
      <c r="D1323" s="164"/>
    </row>
    <row r="1324" spans="4:4" x14ac:dyDescent="0.2">
      <c r="D1324" s="164"/>
    </row>
    <row r="1325" spans="4:4" x14ac:dyDescent="0.2">
      <c r="D1325" s="164"/>
    </row>
    <row r="1326" spans="4:4" x14ac:dyDescent="0.2">
      <c r="D1326" s="164"/>
    </row>
    <row r="1327" spans="4:4" x14ac:dyDescent="0.2">
      <c r="D1327" s="164"/>
    </row>
    <row r="1328" spans="4:4" x14ac:dyDescent="0.2">
      <c r="D1328" s="164"/>
    </row>
    <row r="1329" spans="4:4" x14ac:dyDescent="0.2">
      <c r="D1329" s="164"/>
    </row>
    <row r="1330" spans="4:4" x14ac:dyDescent="0.2">
      <c r="D1330" s="164"/>
    </row>
    <row r="1331" spans="4:4" x14ac:dyDescent="0.2">
      <c r="D1331" s="164"/>
    </row>
    <row r="1332" spans="4:4" x14ac:dyDescent="0.2">
      <c r="D1332" s="164"/>
    </row>
    <row r="1333" spans="4:4" x14ac:dyDescent="0.2">
      <c r="D1333" s="164"/>
    </row>
    <row r="1334" spans="4:4" x14ac:dyDescent="0.2">
      <c r="D1334" s="164"/>
    </row>
    <row r="1335" spans="4:4" x14ac:dyDescent="0.2">
      <c r="D1335" s="164"/>
    </row>
    <row r="1336" spans="4:4" x14ac:dyDescent="0.2">
      <c r="D1336" s="164"/>
    </row>
    <row r="1337" spans="4:4" x14ac:dyDescent="0.2">
      <c r="D1337" s="164"/>
    </row>
    <row r="1338" spans="4:4" x14ac:dyDescent="0.2">
      <c r="D1338" s="164"/>
    </row>
    <row r="1339" spans="4:4" x14ac:dyDescent="0.2">
      <c r="D1339" s="164"/>
    </row>
    <row r="1340" spans="4:4" x14ac:dyDescent="0.2">
      <c r="D1340" s="164"/>
    </row>
    <row r="1341" spans="4:4" x14ac:dyDescent="0.2">
      <c r="D1341" s="164"/>
    </row>
    <row r="1342" spans="4:4" x14ac:dyDescent="0.2">
      <c r="D1342" s="164"/>
    </row>
    <row r="1343" spans="4:4" x14ac:dyDescent="0.2">
      <c r="D1343" s="164"/>
    </row>
    <row r="1344" spans="4:4" x14ac:dyDescent="0.2">
      <c r="D1344" s="164"/>
    </row>
    <row r="1345" spans="4:4" x14ac:dyDescent="0.2">
      <c r="D1345" s="164"/>
    </row>
    <row r="1346" spans="4:4" x14ac:dyDescent="0.2">
      <c r="D1346" s="164"/>
    </row>
    <row r="1347" spans="4:4" x14ac:dyDescent="0.2">
      <c r="D1347" s="164"/>
    </row>
    <row r="1348" spans="4:4" x14ac:dyDescent="0.2">
      <c r="D1348" s="164"/>
    </row>
    <row r="1349" spans="4:4" x14ac:dyDescent="0.2">
      <c r="D1349" s="164"/>
    </row>
    <row r="1350" spans="4:4" x14ac:dyDescent="0.2">
      <c r="D1350" s="164"/>
    </row>
    <row r="1351" spans="4:4" x14ac:dyDescent="0.2">
      <c r="D1351" s="164"/>
    </row>
    <row r="1352" spans="4:4" x14ac:dyDescent="0.2">
      <c r="D1352" s="164"/>
    </row>
    <row r="1353" spans="4:4" x14ac:dyDescent="0.2">
      <c r="D1353" s="164"/>
    </row>
    <row r="1354" spans="4:4" x14ac:dyDescent="0.2">
      <c r="D1354" s="164"/>
    </row>
    <row r="1355" spans="4:4" x14ac:dyDescent="0.2">
      <c r="D1355" s="164"/>
    </row>
    <row r="1356" spans="4:4" x14ac:dyDescent="0.2">
      <c r="D1356" s="164"/>
    </row>
    <row r="1357" spans="4:4" x14ac:dyDescent="0.2">
      <c r="D1357" s="164"/>
    </row>
    <row r="1358" spans="4:4" x14ac:dyDescent="0.2">
      <c r="D1358" s="164"/>
    </row>
    <row r="1359" spans="4:4" x14ac:dyDescent="0.2">
      <c r="D1359" s="164"/>
    </row>
    <row r="1360" spans="4:4" x14ac:dyDescent="0.2">
      <c r="D1360" s="164"/>
    </row>
    <row r="1361" spans="4:4" x14ac:dyDescent="0.2">
      <c r="D1361" s="164"/>
    </row>
    <row r="1362" spans="4:4" x14ac:dyDescent="0.2">
      <c r="D1362" s="164"/>
    </row>
    <row r="1363" spans="4:4" x14ac:dyDescent="0.2">
      <c r="D1363" s="164"/>
    </row>
    <row r="1364" spans="4:4" x14ac:dyDescent="0.2">
      <c r="D1364" s="164"/>
    </row>
    <row r="1365" spans="4:4" x14ac:dyDescent="0.2">
      <c r="D1365" s="164"/>
    </row>
    <row r="1366" spans="4:4" x14ac:dyDescent="0.2">
      <c r="D1366" s="164"/>
    </row>
    <row r="1367" spans="4:4" x14ac:dyDescent="0.2">
      <c r="D1367" s="164"/>
    </row>
    <row r="1368" spans="4:4" x14ac:dyDescent="0.2">
      <c r="D1368" s="164"/>
    </row>
    <row r="1369" spans="4:4" x14ac:dyDescent="0.2">
      <c r="D1369" s="164"/>
    </row>
    <row r="1370" spans="4:4" x14ac:dyDescent="0.2">
      <c r="D1370" s="164"/>
    </row>
    <row r="1371" spans="4:4" x14ac:dyDescent="0.2">
      <c r="D1371" s="164"/>
    </row>
    <row r="1372" spans="4:4" x14ac:dyDescent="0.2">
      <c r="D1372" s="164"/>
    </row>
    <row r="1373" spans="4:4" x14ac:dyDescent="0.2">
      <c r="D1373" s="164"/>
    </row>
    <row r="1374" spans="4:4" x14ac:dyDescent="0.2">
      <c r="D1374" s="164"/>
    </row>
    <row r="1375" spans="4:4" x14ac:dyDescent="0.2">
      <c r="D1375" s="164"/>
    </row>
    <row r="1376" spans="4:4" x14ac:dyDescent="0.2">
      <c r="D1376" s="164"/>
    </row>
    <row r="1377" spans="4:4" x14ac:dyDescent="0.2">
      <c r="D1377" s="164"/>
    </row>
    <row r="1378" spans="4:4" x14ac:dyDescent="0.2">
      <c r="D1378" s="164"/>
    </row>
    <row r="1379" spans="4:4" x14ac:dyDescent="0.2">
      <c r="D1379" s="164"/>
    </row>
    <row r="1380" spans="4:4" x14ac:dyDescent="0.2">
      <c r="D1380" s="164"/>
    </row>
    <row r="1381" spans="4:4" x14ac:dyDescent="0.2">
      <c r="D1381" s="164"/>
    </row>
    <row r="1382" spans="4:4" x14ac:dyDescent="0.2">
      <c r="D1382" s="164"/>
    </row>
    <row r="1383" spans="4:4" x14ac:dyDescent="0.2">
      <c r="D1383" s="164"/>
    </row>
    <row r="1384" spans="4:4" x14ac:dyDescent="0.2">
      <c r="D1384" s="164"/>
    </row>
    <row r="1385" spans="4:4" x14ac:dyDescent="0.2">
      <c r="D1385" s="164"/>
    </row>
    <row r="1386" spans="4:4" x14ac:dyDescent="0.2">
      <c r="D1386" s="164"/>
    </row>
    <row r="1387" spans="4:4" x14ac:dyDescent="0.2">
      <c r="D1387" s="164"/>
    </row>
    <row r="1388" spans="4:4" x14ac:dyDescent="0.2">
      <c r="D1388" s="164"/>
    </row>
    <row r="1389" spans="4:4" x14ac:dyDescent="0.2">
      <c r="D1389" s="164"/>
    </row>
    <row r="1390" spans="4:4" x14ac:dyDescent="0.2">
      <c r="D1390" s="164"/>
    </row>
    <row r="1391" spans="4:4" x14ac:dyDescent="0.2">
      <c r="D1391" s="164"/>
    </row>
    <row r="1392" spans="4:4" x14ac:dyDescent="0.2">
      <c r="D1392" s="164"/>
    </row>
    <row r="1393" spans="4:4" x14ac:dyDescent="0.2">
      <c r="D1393" s="164"/>
    </row>
    <row r="1394" spans="4:4" x14ac:dyDescent="0.2">
      <c r="D1394" s="164"/>
    </row>
    <row r="1395" spans="4:4" x14ac:dyDescent="0.2">
      <c r="D1395" s="164"/>
    </row>
    <row r="1396" spans="4:4" x14ac:dyDescent="0.2">
      <c r="D1396" s="164"/>
    </row>
    <row r="1397" spans="4:4" x14ac:dyDescent="0.2">
      <c r="D1397" s="164"/>
    </row>
    <row r="1398" spans="4:4" x14ac:dyDescent="0.2">
      <c r="D1398" s="164"/>
    </row>
    <row r="1399" spans="4:4" x14ac:dyDescent="0.2">
      <c r="D1399" s="164"/>
    </row>
    <row r="1400" spans="4:4" x14ac:dyDescent="0.2">
      <c r="D1400" s="164"/>
    </row>
    <row r="1401" spans="4:4" x14ac:dyDescent="0.2">
      <c r="D1401" s="164"/>
    </row>
    <row r="1402" spans="4:4" x14ac:dyDescent="0.2">
      <c r="D1402" s="164"/>
    </row>
    <row r="1403" spans="4:4" x14ac:dyDescent="0.2">
      <c r="D1403" s="164"/>
    </row>
    <row r="1404" spans="4:4" x14ac:dyDescent="0.2">
      <c r="D1404" s="164"/>
    </row>
    <row r="1405" spans="4:4" x14ac:dyDescent="0.2">
      <c r="D1405" s="164"/>
    </row>
    <row r="1406" spans="4:4" x14ac:dyDescent="0.2">
      <c r="D1406" s="164"/>
    </row>
    <row r="1407" spans="4:4" x14ac:dyDescent="0.2">
      <c r="D1407" s="164"/>
    </row>
    <row r="1408" spans="4:4" x14ac:dyDescent="0.2">
      <c r="D1408" s="164"/>
    </row>
    <row r="1409" spans="4:4" x14ac:dyDescent="0.2">
      <c r="D1409" s="164"/>
    </row>
    <row r="1410" spans="4:4" x14ac:dyDescent="0.2">
      <c r="D1410" s="164"/>
    </row>
    <row r="1411" spans="4:4" x14ac:dyDescent="0.2">
      <c r="D1411" s="164"/>
    </row>
    <row r="1412" spans="4:4" x14ac:dyDescent="0.2">
      <c r="D1412" s="164"/>
    </row>
    <row r="1413" spans="4:4" x14ac:dyDescent="0.2">
      <c r="D1413" s="164"/>
    </row>
    <row r="1414" spans="4:4" x14ac:dyDescent="0.2">
      <c r="D1414" s="164"/>
    </row>
    <row r="1415" spans="4:4" x14ac:dyDescent="0.2">
      <c r="D1415" s="164"/>
    </row>
    <row r="1416" spans="4:4" x14ac:dyDescent="0.2">
      <c r="D1416" s="164"/>
    </row>
    <row r="1417" spans="4:4" x14ac:dyDescent="0.2">
      <c r="D1417" s="164"/>
    </row>
    <row r="1418" spans="4:4" x14ac:dyDescent="0.2">
      <c r="D1418" s="164"/>
    </row>
    <row r="1419" spans="4:4" x14ac:dyDescent="0.2">
      <c r="D1419" s="164"/>
    </row>
    <row r="1420" spans="4:4" x14ac:dyDescent="0.2">
      <c r="D1420" s="164"/>
    </row>
    <row r="1421" spans="4:4" x14ac:dyDescent="0.2">
      <c r="D1421" s="164"/>
    </row>
    <row r="1422" spans="4:4" x14ac:dyDescent="0.2">
      <c r="D1422" s="164"/>
    </row>
    <row r="1423" spans="4:4" x14ac:dyDescent="0.2">
      <c r="D1423" s="164"/>
    </row>
    <row r="1424" spans="4:4" x14ac:dyDescent="0.2">
      <c r="D1424" s="164"/>
    </row>
    <row r="1425" spans="4:4" x14ac:dyDescent="0.2">
      <c r="D1425" s="164"/>
    </row>
    <row r="1426" spans="4:4" x14ac:dyDescent="0.2">
      <c r="D1426" s="164"/>
    </row>
    <row r="1427" spans="4:4" x14ac:dyDescent="0.2">
      <c r="D1427" s="164"/>
    </row>
    <row r="1428" spans="4:4" x14ac:dyDescent="0.2">
      <c r="D1428" s="164"/>
    </row>
    <row r="1429" spans="4:4" x14ac:dyDescent="0.2">
      <c r="D1429" s="164"/>
    </row>
    <row r="1430" spans="4:4" x14ac:dyDescent="0.2">
      <c r="D1430" s="164"/>
    </row>
    <row r="1431" spans="4:4" x14ac:dyDescent="0.2">
      <c r="D1431" s="164"/>
    </row>
    <row r="1432" spans="4:4" x14ac:dyDescent="0.2">
      <c r="D1432" s="164"/>
    </row>
    <row r="1433" spans="4:4" x14ac:dyDescent="0.2">
      <c r="D1433" s="164"/>
    </row>
    <row r="1434" spans="4:4" x14ac:dyDescent="0.2">
      <c r="D1434" s="164"/>
    </row>
    <row r="1435" spans="4:4" x14ac:dyDescent="0.2">
      <c r="D1435" s="164"/>
    </row>
    <row r="1436" spans="4:4" x14ac:dyDescent="0.2">
      <c r="D1436" s="164"/>
    </row>
    <row r="1437" spans="4:4" x14ac:dyDescent="0.2">
      <c r="D1437" s="164"/>
    </row>
    <row r="1438" spans="4:4" x14ac:dyDescent="0.2">
      <c r="D1438" s="164"/>
    </row>
    <row r="1439" spans="4:4" x14ac:dyDescent="0.2">
      <c r="D1439" s="164"/>
    </row>
    <row r="1440" spans="4:4" x14ac:dyDescent="0.2">
      <c r="D1440" s="164"/>
    </row>
    <row r="1441" spans="4:4" x14ac:dyDescent="0.2">
      <c r="D1441" s="164"/>
    </row>
    <row r="1442" spans="4:4" x14ac:dyDescent="0.2">
      <c r="D1442" s="164"/>
    </row>
    <row r="1443" spans="4:4" x14ac:dyDescent="0.2">
      <c r="D1443" s="164"/>
    </row>
    <row r="1444" spans="4:4" x14ac:dyDescent="0.2">
      <c r="D1444" s="164"/>
    </row>
    <row r="1445" spans="4:4" x14ac:dyDescent="0.2">
      <c r="D1445" s="164"/>
    </row>
    <row r="1446" spans="4:4" x14ac:dyDescent="0.2">
      <c r="D1446" s="164"/>
    </row>
    <row r="1447" spans="4:4" x14ac:dyDescent="0.2">
      <c r="D1447" s="164"/>
    </row>
    <row r="1448" spans="4:4" x14ac:dyDescent="0.2">
      <c r="D1448" s="164"/>
    </row>
    <row r="1449" spans="4:4" x14ac:dyDescent="0.2">
      <c r="D1449" s="164"/>
    </row>
    <row r="1450" spans="4:4" x14ac:dyDescent="0.2">
      <c r="D1450" s="164"/>
    </row>
    <row r="1451" spans="4:4" x14ac:dyDescent="0.2">
      <c r="D1451" s="164"/>
    </row>
    <row r="1452" spans="4:4" x14ac:dyDescent="0.2">
      <c r="D1452" s="164"/>
    </row>
    <row r="1453" spans="4:4" x14ac:dyDescent="0.2">
      <c r="D1453" s="164"/>
    </row>
    <row r="1454" spans="4:4" x14ac:dyDescent="0.2">
      <c r="D1454" s="164"/>
    </row>
    <row r="1455" spans="4:4" x14ac:dyDescent="0.2">
      <c r="D1455" s="164"/>
    </row>
    <row r="1456" spans="4:4" x14ac:dyDescent="0.2">
      <c r="D1456" s="164"/>
    </row>
    <row r="1457" spans="4:4" x14ac:dyDescent="0.2">
      <c r="D1457" s="164"/>
    </row>
    <row r="1458" spans="4:4" x14ac:dyDescent="0.2">
      <c r="D1458" s="164"/>
    </row>
    <row r="1459" spans="4:4" x14ac:dyDescent="0.2">
      <c r="D1459" s="164"/>
    </row>
    <row r="1460" spans="4:4" x14ac:dyDescent="0.2">
      <c r="D1460" s="164"/>
    </row>
    <row r="1461" spans="4:4" x14ac:dyDescent="0.2">
      <c r="D1461" s="164"/>
    </row>
    <row r="1462" spans="4:4" x14ac:dyDescent="0.2">
      <c r="D1462" s="164"/>
    </row>
    <row r="1463" spans="4:4" x14ac:dyDescent="0.2">
      <c r="D1463" s="164"/>
    </row>
    <row r="1464" spans="4:4" x14ac:dyDescent="0.2">
      <c r="D1464" s="164"/>
    </row>
    <row r="1465" spans="4:4" x14ac:dyDescent="0.2">
      <c r="D1465" s="164"/>
    </row>
    <row r="1466" spans="4:4" x14ac:dyDescent="0.2">
      <c r="D1466" s="164"/>
    </row>
    <row r="1467" spans="4:4" x14ac:dyDescent="0.2">
      <c r="D1467" s="164"/>
    </row>
    <row r="1468" spans="4:4" x14ac:dyDescent="0.2">
      <c r="D1468" s="164"/>
    </row>
    <row r="1469" spans="4:4" x14ac:dyDescent="0.2">
      <c r="D1469" s="164"/>
    </row>
    <row r="1470" spans="4:4" x14ac:dyDescent="0.2">
      <c r="D1470" s="164"/>
    </row>
    <row r="1471" spans="4:4" x14ac:dyDescent="0.2">
      <c r="D1471" s="164"/>
    </row>
    <row r="1472" spans="4:4" x14ac:dyDescent="0.2">
      <c r="D1472" s="164"/>
    </row>
    <row r="1473" spans="4:4" x14ac:dyDescent="0.2">
      <c r="D1473" s="164"/>
    </row>
    <row r="1474" spans="4:4" x14ac:dyDescent="0.2">
      <c r="D1474" s="164"/>
    </row>
    <row r="1475" spans="4:4" x14ac:dyDescent="0.2">
      <c r="D1475" s="164"/>
    </row>
    <row r="1476" spans="4:4" x14ac:dyDescent="0.2">
      <c r="D1476" s="164"/>
    </row>
    <row r="1477" spans="4:4" x14ac:dyDescent="0.2">
      <c r="D1477" s="164"/>
    </row>
    <row r="1478" spans="4:4" x14ac:dyDescent="0.2">
      <c r="D1478" s="164"/>
    </row>
    <row r="1479" spans="4:4" x14ac:dyDescent="0.2">
      <c r="D1479" s="164"/>
    </row>
    <row r="1480" spans="4:4" x14ac:dyDescent="0.2">
      <c r="D1480" s="164"/>
    </row>
    <row r="1481" spans="4:4" x14ac:dyDescent="0.2">
      <c r="D1481" s="164"/>
    </row>
    <row r="1482" spans="4:4" x14ac:dyDescent="0.2">
      <c r="D1482" s="164"/>
    </row>
    <row r="1483" spans="4:4" x14ac:dyDescent="0.2">
      <c r="D1483" s="164"/>
    </row>
    <row r="1484" spans="4:4" x14ac:dyDescent="0.2">
      <c r="D1484" s="164"/>
    </row>
    <row r="1485" spans="4:4" x14ac:dyDescent="0.2">
      <c r="D1485" s="164"/>
    </row>
    <row r="1486" spans="4:4" x14ac:dyDescent="0.2">
      <c r="D1486" s="164"/>
    </row>
    <row r="1487" spans="4:4" x14ac:dyDescent="0.2">
      <c r="D1487" s="164"/>
    </row>
    <row r="1488" spans="4:4" x14ac:dyDescent="0.2">
      <c r="D1488" s="164"/>
    </row>
    <row r="1489" spans="4:4" x14ac:dyDescent="0.2">
      <c r="D1489" s="164"/>
    </row>
    <row r="1490" spans="4:4" x14ac:dyDescent="0.2">
      <c r="D1490" s="164"/>
    </row>
    <row r="1491" spans="4:4" x14ac:dyDescent="0.2">
      <c r="D1491" s="164"/>
    </row>
    <row r="1492" spans="4:4" x14ac:dyDescent="0.2">
      <c r="D1492" s="164"/>
    </row>
    <row r="1493" spans="4:4" x14ac:dyDescent="0.2">
      <c r="D1493" s="164"/>
    </row>
    <row r="1494" spans="4:4" x14ac:dyDescent="0.2">
      <c r="D1494" s="164"/>
    </row>
    <row r="1495" spans="4:4" x14ac:dyDescent="0.2">
      <c r="D1495" s="164"/>
    </row>
    <row r="1496" spans="4:4" x14ac:dyDescent="0.2">
      <c r="D1496" s="164"/>
    </row>
    <row r="1497" spans="4:4" x14ac:dyDescent="0.2">
      <c r="D1497" s="164"/>
    </row>
    <row r="1498" spans="4:4" x14ac:dyDescent="0.2">
      <c r="D1498" s="164"/>
    </row>
    <row r="1499" spans="4:4" x14ac:dyDescent="0.2">
      <c r="D1499" s="164"/>
    </row>
    <row r="1500" spans="4:4" x14ac:dyDescent="0.2">
      <c r="D1500" s="164"/>
    </row>
    <row r="1501" spans="4:4" x14ac:dyDescent="0.2">
      <c r="D1501" s="164"/>
    </row>
    <row r="1502" spans="4:4" x14ac:dyDescent="0.2">
      <c r="D1502" s="164"/>
    </row>
    <row r="1503" spans="4:4" x14ac:dyDescent="0.2">
      <c r="D1503" s="164"/>
    </row>
    <row r="1504" spans="4:4" x14ac:dyDescent="0.2">
      <c r="D1504" s="164"/>
    </row>
    <row r="1505" spans="4:4" x14ac:dyDescent="0.2">
      <c r="D1505" s="164"/>
    </row>
    <row r="1506" spans="4:4" x14ac:dyDescent="0.2">
      <c r="D1506" s="164"/>
    </row>
    <row r="1507" spans="4:4" x14ac:dyDescent="0.2">
      <c r="D1507" s="164"/>
    </row>
    <row r="1508" spans="4:4" x14ac:dyDescent="0.2">
      <c r="D1508" s="164"/>
    </row>
    <row r="1509" spans="4:4" x14ac:dyDescent="0.2">
      <c r="D1509" s="164"/>
    </row>
    <row r="1510" spans="4:4" x14ac:dyDescent="0.2">
      <c r="D1510" s="164"/>
    </row>
    <row r="1511" spans="4:4" x14ac:dyDescent="0.2">
      <c r="D1511" s="164"/>
    </row>
    <row r="1512" spans="4:4" x14ac:dyDescent="0.2">
      <c r="D1512" s="164"/>
    </row>
    <row r="1513" spans="4:4" x14ac:dyDescent="0.2">
      <c r="D1513" s="164"/>
    </row>
    <row r="1514" spans="4:4" x14ac:dyDescent="0.2">
      <c r="D1514" s="164"/>
    </row>
    <row r="1515" spans="4:4" x14ac:dyDescent="0.2">
      <c r="D1515" s="164"/>
    </row>
    <row r="1516" spans="4:4" x14ac:dyDescent="0.2">
      <c r="D1516" s="164"/>
    </row>
    <row r="1517" spans="4:4" x14ac:dyDescent="0.2">
      <c r="D1517" s="164"/>
    </row>
    <row r="1518" spans="4:4" x14ac:dyDescent="0.2">
      <c r="D1518" s="164"/>
    </row>
    <row r="1519" spans="4:4" x14ac:dyDescent="0.2">
      <c r="D1519" s="164"/>
    </row>
    <row r="1520" spans="4:4" x14ac:dyDescent="0.2">
      <c r="D1520" s="164"/>
    </row>
    <row r="1521" spans="4:4" x14ac:dyDescent="0.2">
      <c r="D1521" s="164"/>
    </row>
    <row r="1522" spans="4:4" x14ac:dyDescent="0.2">
      <c r="D1522" s="164"/>
    </row>
    <row r="1523" spans="4:4" x14ac:dyDescent="0.2">
      <c r="D1523" s="164"/>
    </row>
    <row r="1524" spans="4:4" x14ac:dyDescent="0.2">
      <c r="D1524" s="164"/>
    </row>
    <row r="1525" spans="4:4" x14ac:dyDescent="0.2">
      <c r="D1525" s="164"/>
    </row>
    <row r="1526" spans="4:4" x14ac:dyDescent="0.2">
      <c r="D1526" s="164"/>
    </row>
    <row r="1527" spans="4:4" x14ac:dyDescent="0.2">
      <c r="D1527" s="164"/>
    </row>
    <row r="1528" spans="4:4" x14ac:dyDescent="0.2">
      <c r="D1528" s="164"/>
    </row>
    <row r="1529" spans="4:4" x14ac:dyDescent="0.2">
      <c r="D1529" s="164"/>
    </row>
    <row r="1530" spans="4:4" x14ac:dyDescent="0.2">
      <c r="D1530" s="164"/>
    </row>
    <row r="1531" spans="4:4" x14ac:dyDescent="0.2">
      <c r="D1531" s="164"/>
    </row>
    <row r="1532" spans="4:4" x14ac:dyDescent="0.2">
      <c r="D1532" s="164"/>
    </row>
    <row r="1533" spans="4:4" x14ac:dyDescent="0.2">
      <c r="D1533" s="164"/>
    </row>
    <row r="1534" spans="4:4" x14ac:dyDescent="0.2">
      <c r="D1534" s="164"/>
    </row>
    <row r="1535" spans="4:4" x14ac:dyDescent="0.2">
      <c r="D1535" s="164"/>
    </row>
    <row r="1536" spans="4:4" x14ac:dyDescent="0.2">
      <c r="D1536" s="164"/>
    </row>
    <row r="1537" spans="4:4" x14ac:dyDescent="0.2">
      <c r="D1537" s="164"/>
    </row>
    <row r="1538" spans="4:4" x14ac:dyDescent="0.2">
      <c r="D1538" s="164"/>
    </row>
    <row r="1539" spans="4:4" x14ac:dyDescent="0.2">
      <c r="D1539" s="164"/>
    </row>
    <row r="1540" spans="4:4" x14ac:dyDescent="0.2">
      <c r="D1540" s="164"/>
    </row>
    <row r="1541" spans="4:4" x14ac:dyDescent="0.2">
      <c r="D1541" s="164"/>
    </row>
    <row r="1542" spans="4:4" x14ac:dyDescent="0.2">
      <c r="D1542" s="164"/>
    </row>
    <row r="1543" spans="4:4" x14ac:dyDescent="0.2">
      <c r="D1543" s="164"/>
    </row>
    <row r="1544" spans="4:4" x14ac:dyDescent="0.2">
      <c r="D1544" s="164"/>
    </row>
    <row r="1545" spans="4:4" x14ac:dyDescent="0.2">
      <c r="D1545" s="164"/>
    </row>
    <row r="1546" spans="4:4" x14ac:dyDescent="0.2">
      <c r="D1546" s="164"/>
    </row>
    <row r="1547" spans="4:4" x14ac:dyDescent="0.2">
      <c r="D1547" s="164"/>
    </row>
    <row r="1548" spans="4:4" x14ac:dyDescent="0.2">
      <c r="D1548" s="164"/>
    </row>
    <row r="1549" spans="4:4" x14ac:dyDescent="0.2">
      <c r="D1549" s="164"/>
    </row>
    <row r="1550" spans="4:4" x14ac:dyDescent="0.2">
      <c r="D1550" s="164"/>
    </row>
    <row r="1551" spans="4:4" x14ac:dyDescent="0.2">
      <c r="D1551" s="164"/>
    </row>
    <row r="1552" spans="4:4" x14ac:dyDescent="0.2">
      <c r="D1552" s="164"/>
    </row>
    <row r="1553" spans="4:4" x14ac:dyDescent="0.2">
      <c r="D1553" s="164"/>
    </row>
    <row r="1554" spans="4:4" x14ac:dyDescent="0.2">
      <c r="D1554" s="164"/>
    </row>
    <row r="1555" spans="4:4" x14ac:dyDescent="0.2">
      <c r="D1555" s="164"/>
    </row>
    <row r="1556" spans="4:4" x14ac:dyDescent="0.2">
      <c r="D1556" s="164"/>
    </row>
    <row r="1557" spans="4:4" x14ac:dyDescent="0.2">
      <c r="D1557" s="164"/>
    </row>
    <row r="1558" spans="4:4" x14ac:dyDescent="0.2">
      <c r="D1558" s="164"/>
    </row>
    <row r="1559" spans="4:4" x14ac:dyDescent="0.2">
      <c r="D1559" s="164"/>
    </row>
    <row r="1560" spans="4:4" x14ac:dyDescent="0.2">
      <c r="D1560" s="164"/>
    </row>
    <row r="1561" spans="4:4" x14ac:dyDescent="0.2">
      <c r="D1561" s="164"/>
    </row>
    <row r="1562" spans="4:4" x14ac:dyDescent="0.2">
      <c r="D1562" s="164"/>
    </row>
    <row r="1563" spans="4:4" x14ac:dyDescent="0.2">
      <c r="D1563" s="164"/>
    </row>
    <row r="1564" spans="4:4" x14ac:dyDescent="0.2">
      <c r="D1564" s="164"/>
    </row>
    <row r="1565" spans="4:4" x14ac:dyDescent="0.2">
      <c r="D1565" s="164"/>
    </row>
    <row r="1566" spans="4:4" x14ac:dyDescent="0.2">
      <c r="D1566" s="164"/>
    </row>
    <row r="1567" spans="4:4" x14ac:dyDescent="0.2">
      <c r="D1567" s="164"/>
    </row>
    <row r="1568" spans="4:4" x14ac:dyDescent="0.2">
      <c r="D1568" s="164"/>
    </row>
    <row r="1569" spans="4:4" x14ac:dyDescent="0.2">
      <c r="D1569" s="164"/>
    </row>
    <row r="1570" spans="4:4" x14ac:dyDescent="0.2">
      <c r="D1570" s="164"/>
    </row>
    <row r="1571" spans="4:4" x14ac:dyDescent="0.2">
      <c r="D1571" s="164"/>
    </row>
    <row r="1572" spans="4:4" x14ac:dyDescent="0.2">
      <c r="D1572" s="164"/>
    </row>
    <row r="1573" spans="4:4" x14ac:dyDescent="0.2">
      <c r="D1573" s="164"/>
    </row>
    <row r="1574" spans="4:4" x14ac:dyDescent="0.2">
      <c r="D1574" s="164"/>
    </row>
    <row r="1575" spans="4:4" x14ac:dyDescent="0.2">
      <c r="D1575" s="164"/>
    </row>
    <row r="1576" spans="4:4" x14ac:dyDescent="0.2">
      <c r="D1576" s="164"/>
    </row>
    <row r="1577" spans="4:4" x14ac:dyDescent="0.2">
      <c r="D1577" s="164"/>
    </row>
    <row r="1578" spans="4:4" x14ac:dyDescent="0.2">
      <c r="D1578" s="164"/>
    </row>
    <row r="1579" spans="4:4" x14ac:dyDescent="0.2">
      <c r="D1579" s="164"/>
    </row>
    <row r="1580" spans="4:4" x14ac:dyDescent="0.2">
      <c r="D1580" s="164"/>
    </row>
    <row r="1581" spans="4:4" x14ac:dyDescent="0.2">
      <c r="D1581" s="164"/>
    </row>
    <row r="1582" spans="4:4" x14ac:dyDescent="0.2">
      <c r="D1582" s="164"/>
    </row>
    <row r="1583" spans="4:4" x14ac:dyDescent="0.2">
      <c r="D1583" s="164"/>
    </row>
    <row r="1584" spans="4:4" x14ac:dyDescent="0.2">
      <c r="D1584" s="164"/>
    </row>
    <row r="1585" spans="4:4" x14ac:dyDescent="0.2">
      <c r="D1585" s="164"/>
    </row>
    <row r="1586" spans="4:4" x14ac:dyDescent="0.2">
      <c r="D1586" s="164"/>
    </row>
    <row r="1587" spans="4:4" x14ac:dyDescent="0.2">
      <c r="D1587" s="164"/>
    </row>
    <row r="1588" spans="4:4" x14ac:dyDescent="0.2">
      <c r="D1588" s="164"/>
    </row>
    <row r="1589" spans="4:4" x14ac:dyDescent="0.2">
      <c r="D1589" s="164"/>
    </row>
    <row r="1590" spans="4:4" x14ac:dyDescent="0.2">
      <c r="D1590" s="164"/>
    </row>
    <row r="1591" spans="4:4" x14ac:dyDescent="0.2">
      <c r="D1591" s="164"/>
    </row>
    <row r="1592" spans="4:4" x14ac:dyDescent="0.2">
      <c r="D1592" s="164"/>
    </row>
    <row r="1593" spans="4:4" x14ac:dyDescent="0.2">
      <c r="D1593" s="164"/>
    </row>
    <row r="1594" spans="4:4" x14ac:dyDescent="0.2">
      <c r="D1594" s="164"/>
    </row>
    <row r="1595" spans="4:4" x14ac:dyDescent="0.2">
      <c r="D1595" s="164"/>
    </row>
    <row r="1596" spans="4:4" x14ac:dyDescent="0.2">
      <c r="D1596" s="164"/>
    </row>
    <row r="1597" spans="4:4" x14ac:dyDescent="0.2">
      <c r="D1597" s="164"/>
    </row>
    <row r="1598" spans="4:4" x14ac:dyDescent="0.2">
      <c r="D1598" s="164"/>
    </row>
    <row r="1599" spans="4:4" x14ac:dyDescent="0.2">
      <c r="D1599" s="164"/>
    </row>
    <row r="1600" spans="4:4" x14ac:dyDescent="0.2">
      <c r="D1600" s="164"/>
    </row>
    <row r="1601" spans="4:4" x14ac:dyDescent="0.2">
      <c r="D1601" s="164"/>
    </row>
    <row r="1602" spans="4:4" x14ac:dyDescent="0.2">
      <c r="D1602" s="164"/>
    </row>
    <row r="1603" spans="4:4" x14ac:dyDescent="0.2">
      <c r="D1603" s="164"/>
    </row>
    <row r="1604" spans="4:4" x14ac:dyDescent="0.2">
      <c r="D1604" s="164"/>
    </row>
    <row r="1605" spans="4:4" x14ac:dyDescent="0.2">
      <c r="D1605" s="164"/>
    </row>
    <row r="1606" spans="4:4" x14ac:dyDescent="0.2">
      <c r="D1606" s="164"/>
    </row>
    <row r="1607" spans="4:4" x14ac:dyDescent="0.2">
      <c r="D1607" s="164"/>
    </row>
    <row r="1608" spans="4:4" x14ac:dyDescent="0.2">
      <c r="D1608" s="164"/>
    </row>
    <row r="1609" spans="4:4" x14ac:dyDescent="0.2">
      <c r="D1609" s="164"/>
    </row>
    <row r="1610" spans="4:4" x14ac:dyDescent="0.2">
      <c r="D1610" s="164"/>
    </row>
    <row r="1611" spans="4:4" x14ac:dyDescent="0.2">
      <c r="D1611" s="164"/>
    </row>
    <row r="1612" spans="4:4" x14ac:dyDescent="0.2">
      <c r="D1612" s="164"/>
    </row>
    <row r="1613" spans="4:4" x14ac:dyDescent="0.2">
      <c r="D1613" s="164"/>
    </row>
    <row r="1614" spans="4:4" x14ac:dyDescent="0.2">
      <c r="D1614" s="164"/>
    </row>
    <row r="1615" spans="4:4" x14ac:dyDescent="0.2">
      <c r="D1615" s="164"/>
    </row>
    <row r="1616" spans="4:4" x14ac:dyDescent="0.2">
      <c r="D1616" s="164"/>
    </row>
    <row r="1617" spans="4:4" x14ac:dyDescent="0.2">
      <c r="D1617" s="164"/>
    </row>
    <row r="1618" spans="4:4" x14ac:dyDescent="0.2">
      <c r="D1618" s="164"/>
    </row>
    <row r="1619" spans="4:4" x14ac:dyDescent="0.2">
      <c r="D1619" s="164"/>
    </row>
    <row r="1620" spans="4:4" x14ac:dyDescent="0.2">
      <c r="D1620" s="164"/>
    </row>
    <row r="1621" spans="4:4" x14ac:dyDescent="0.2">
      <c r="D1621" s="164"/>
    </row>
    <row r="1622" spans="4:4" x14ac:dyDescent="0.2">
      <c r="D1622" s="164"/>
    </row>
    <row r="1623" spans="4:4" x14ac:dyDescent="0.2">
      <c r="D1623" s="164"/>
    </row>
    <row r="1624" spans="4:4" x14ac:dyDescent="0.2">
      <c r="D1624" s="164"/>
    </row>
    <row r="1625" spans="4:4" x14ac:dyDescent="0.2">
      <c r="D1625" s="164"/>
    </row>
    <row r="1626" spans="4:4" x14ac:dyDescent="0.2">
      <c r="D1626" s="164"/>
    </row>
    <row r="1627" spans="4:4" x14ac:dyDescent="0.2">
      <c r="D1627" s="164"/>
    </row>
    <row r="1628" spans="4:4" x14ac:dyDescent="0.2">
      <c r="D1628" s="164"/>
    </row>
    <row r="1629" spans="4:4" x14ac:dyDescent="0.2">
      <c r="D1629" s="164"/>
    </row>
    <row r="1630" spans="4:4" x14ac:dyDescent="0.2">
      <c r="D1630" s="164"/>
    </row>
    <row r="1631" spans="4:4" x14ac:dyDescent="0.2">
      <c r="D1631" s="164"/>
    </row>
    <row r="1632" spans="4:4" x14ac:dyDescent="0.2">
      <c r="D1632" s="164"/>
    </row>
    <row r="1633" spans="4:4" x14ac:dyDescent="0.2">
      <c r="D1633" s="164"/>
    </row>
    <row r="1634" spans="4:4" x14ac:dyDescent="0.2">
      <c r="D1634" s="164"/>
    </row>
    <row r="1635" spans="4:4" x14ac:dyDescent="0.2">
      <c r="D1635" s="164"/>
    </row>
    <row r="1636" spans="4:4" x14ac:dyDescent="0.2">
      <c r="D1636" s="164"/>
    </row>
    <row r="1637" spans="4:4" x14ac:dyDescent="0.2">
      <c r="D1637" s="164"/>
    </row>
    <row r="1638" spans="4:4" x14ac:dyDescent="0.2">
      <c r="D1638" s="164"/>
    </row>
    <row r="1639" spans="4:4" x14ac:dyDescent="0.2">
      <c r="D1639" s="164"/>
    </row>
    <row r="1640" spans="4:4" x14ac:dyDescent="0.2">
      <c r="D1640" s="164"/>
    </row>
    <row r="1641" spans="4:4" x14ac:dyDescent="0.2">
      <c r="D1641" s="164"/>
    </row>
    <row r="1642" spans="4:4" x14ac:dyDescent="0.2">
      <c r="D1642" s="164"/>
    </row>
    <row r="1643" spans="4:4" x14ac:dyDescent="0.2">
      <c r="D1643" s="164"/>
    </row>
    <row r="1644" spans="4:4" x14ac:dyDescent="0.2">
      <c r="D1644" s="164"/>
    </row>
    <row r="1645" spans="4:4" x14ac:dyDescent="0.2">
      <c r="D1645" s="164"/>
    </row>
    <row r="1646" spans="4:4" x14ac:dyDescent="0.2">
      <c r="D1646" s="164"/>
    </row>
    <row r="1647" spans="4:4" x14ac:dyDescent="0.2">
      <c r="D1647" s="164"/>
    </row>
    <row r="1648" spans="4:4" x14ac:dyDescent="0.2">
      <c r="D1648" s="164"/>
    </row>
    <row r="1649" spans="4:4" x14ac:dyDescent="0.2">
      <c r="D1649" s="164"/>
    </row>
    <row r="1650" spans="4:4" x14ac:dyDescent="0.2">
      <c r="D1650" s="164"/>
    </row>
    <row r="1651" spans="4:4" x14ac:dyDescent="0.2">
      <c r="D1651" s="164"/>
    </row>
    <row r="1652" spans="4:4" x14ac:dyDescent="0.2">
      <c r="D1652" s="164"/>
    </row>
    <row r="1653" spans="4:4" x14ac:dyDescent="0.2">
      <c r="D1653" s="164"/>
    </row>
    <row r="1654" spans="4:4" x14ac:dyDescent="0.2">
      <c r="D1654" s="164"/>
    </row>
    <row r="1655" spans="4:4" x14ac:dyDescent="0.2">
      <c r="D1655" s="164"/>
    </row>
    <row r="1656" spans="4:4" x14ac:dyDescent="0.2">
      <c r="D1656" s="164"/>
    </row>
    <row r="1657" spans="4:4" x14ac:dyDescent="0.2">
      <c r="D1657" s="164"/>
    </row>
    <row r="1658" spans="4:4" x14ac:dyDescent="0.2">
      <c r="D1658" s="164"/>
    </row>
    <row r="1659" spans="4:4" x14ac:dyDescent="0.2">
      <c r="D1659" s="164"/>
    </row>
    <row r="1660" spans="4:4" x14ac:dyDescent="0.2">
      <c r="D1660" s="164"/>
    </row>
    <row r="1661" spans="4:4" x14ac:dyDescent="0.2">
      <c r="D1661" s="164"/>
    </row>
    <row r="1662" spans="4:4" x14ac:dyDescent="0.2">
      <c r="D1662" s="164"/>
    </row>
    <row r="1663" spans="4:4" x14ac:dyDescent="0.2">
      <c r="D1663" s="164"/>
    </row>
    <row r="1664" spans="4:4" x14ac:dyDescent="0.2">
      <c r="D1664" s="164"/>
    </row>
    <row r="1665" spans="4:4" x14ac:dyDescent="0.2">
      <c r="D1665" s="164"/>
    </row>
    <row r="1666" spans="4:4" x14ac:dyDescent="0.2">
      <c r="D1666" s="164"/>
    </row>
    <row r="1667" spans="4:4" x14ac:dyDescent="0.2">
      <c r="D1667" s="164"/>
    </row>
    <row r="1668" spans="4:4" x14ac:dyDescent="0.2">
      <c r="D1668" s="164"/>
    </row>
    <row r="1669" spans="4:4" x14ac:dyDescent="0.2">
      <c r="D1669" s="164"/>
    </row>
    <row r="1670" spans="4:4" x14ac:dyDescent="0.2">
      <c r="D1670" s="164"/>
    </row>
    <row r="1671" spans="4:4" x14ac:dyDescent="0.2">
      <c r="D1671" s="164"/>
    </row>
    <row r="1672" spans="4:4" x14ac:dyDescent="0.2">
      <c r="D1672" s="164"/>
    </row>
    <row r="1673" spans="4:4" x14ac:dyDescent="0.2">
      <c r="D1673" s="164"/>
    </row>
    <row r="1674" spans="4:4" x14ac:dyDescent="0.2">
      <c r="D1674" s="164"/>
    </row>
    <row r="1675" spans="4:4" x14ac:dyDescent="0.2">
      <c r="D1675" s="164"/>
    </row>
    <row r="1676" spans="4:4" x14ac:dyDescent="0.2">
      <c r="D1676" s="164"/>
    </row>
    <row r="1677" spans="4:4" x14ac:dyDescent="0.2">
      <c r="D1677" s="164"/>
    </row>
    <row r="1678" spans="4:4" x14ac:dyDescent="0.2">
      <c r="D1678" s="164"/>
    </row>
    <row r="1679" spans="4:4" x14ac:dyDescent="0.2">
      <c r="D1679" s="164"/>
    </row>
    <row r="1680" spans="4:4" x14ac:dyDescent="0.2">
      <c r="D1680" s="164"/>
    </row>
    <row r="1681" spans="4:4" x14ac:dyDescent="0.2">
      <c r="D1681" s="164"/>
    </row>
    <row r="1682" spans="4:4" x14ac:dyDescent="0.2">
      <c r="D1682" s="164"/>
    </row>
    <row r="1683" spans="4:4" x14ac:dyDescent="0.2">
      <c r="D1683" s="164"/>
    </row>
    <row r="1684" spans="4:4" x14ac:dyDescent="0.2">
      <c r="D1684" s="164"/>
    </row>
    <row r="1685" spans="4:4" x14ac:dyDescent="0.2">
      <c r="D1685" s="164"/>
    </row>
    <row r="1686" spans="4:4" x14ac:dyDescent="0.2">
      <c r="D1686" s="164"/>
    </row>
    <row r="1687" spans="4:4" x14ac:dyDescent="0.2">
      <c r="D1687" s="164"/>
    </row>
    <row r="1688" spans="4:4" x14ac:dyDescent="0.2">
      <c r="D1688" s="164"/>
    </row>
    <row r="1689" spans="4:4" x14ac:dyDescent="0.2">
      <c r="D1689" s="164"/>
    </row>
    <row r="1690" spans="4:4" x14ac:dyDescent="0.2">
      <c r="D1690" s="164"/>
    </row>
    <row r="1691" spans="4:4" x14ac:dyDescent="0.2">
      <c r="D1691" s="164"/>
    </row>
    <row r="1692" spans="4:4" x14ac:dyDescent="0.2">
      <c r="D1692" s="164"/>
    </row>
    <row r="1693" spans="4:4" x14ac:dyDescent="0.2">
      <c r="D1693" s="164"/>
    </row>
    <row r="1694" spans="4:4" x14ac:dyDescent="0.2">
      <c r="D1694" s="164"/>
    </row>
    <row r="1695" spans="4:4" x14ac:dyDescent="0.2">
      <c r="D1695" s="164"/>
    </row>
    <row r="1696" spans="4:4" x14ac:dyDescent="0.2">
      <c r="D1696" s="164"/>
    </row>
    <row r="1697" spans="4:4" x14ac:dyDescent="0.2">
      <c r="D1697" s="164"/>
    </row>
    <row r="1698" spans="4:4" x14ac:dyDescent="0.2">
      <c r="D1698" s="164"/>
    </row>
    <row r="1699" spans="4:4" x14ac:dyDescent="0.2">
      <c r="D1699" s="164"/>
    </row>
    <row r="1700" spans="4:4" x14ac:dyDescent="0.2">
      <c r="D1700" s="164"/>
    </row>
    <row r="1701" spans="4:4" x14ac:dyDescent="0.2">
      <c r="D1701" s="164"/>
    </row>
    <row r="1702" spans="4:4" x14ac:dyDescent="0.2">
      <c r="D1702" s="164"/>
    </row>
    <row r="1703" spans="4:4" x14ac:dyDescent="0.2">
      <c r="D1703" s="164"/>
    </row>
    <row r="1704" spans="4:4" x14ac:dyDescent="0.2">
      <c r="D1704" s="164"/>
    </row>
    <row r="1705" spans="4:4" x14ac:dyDescent="0.2">
      <c r="D1705" s="164"/>
    </row>
    <row r="1706" spans="4:4" x14ac:dyDescent="0.2">
      <c r="D1706" s="164"/>
    </row>
    <row r="1707" spans="4:4" x14ac:dyDescent="0.2">
      <c r="D1707" s="164"/>
    </row>
    <row r="1708" spans="4:4" x14ac:dyDescent="0.2">
      <c r="D1708" s="164"/>
    </row>
    <row r="1709" spans="4:4" x14ac:dyDescent="0.2">
      <c r="D1709" s="164"/>
    </row>
    <row r="1710" spans="4:4" x14ac:dyDescent="0.2">
      <c r="D1710" s="164"/>
    </row>
    <row r="1711" spans="4:4" x14ac:dyDescent="0.2">
      <c r="D1711" s="164"/>
    </row>
    <row r="1712" spans="4:4" x14ac:dyDescent="0.2">
      <c r="D1712" s="164"/>
    </row>
    <row r="1713" spans="4:4" x14ac:dyDescent="0.2">
      <c r="D1713" s="164"/>
    </row>
    <row r="1714" spans="4:4" x14ac:dyDescent="0.2">
      <c r="D1714" s="164"/>
    </row>
    <row r="1715" spans="4:4" x14ac:dyDescent="0.2">
      <c r="D1715" s="164"/>
    </row>
    <row r="1716" spans="4:4" x14ac:dyDescent="0.2">
      <c r="D1716" s="164"/>
    </row>
    <row r="1717" spans="4:4" x14ac:dyDescent="0.2">
      <c r="D1717" s="164"/>
    </row>
    <row r="1718" spans="4:4" x14ac:dyDescent="0.2">
      <c r="D1718" s="164"/>
    </row>
    <row r="1719" spans="4:4" x14ac:dyDescent="0.2">
      <c r="D1719" s="164"/>
    </row>
    <row r="1720" spans="4:4" x14ac:dyDescent="0.2">
      <c r="D1720" s="164"/>
    </row>
    <row r="1721" spans="4:4" x14ac:dyDescent="0.2">
      <c r="D1721" s="164"/>
    </row>
    <row r="1722" spans="4:4" x14ac:dyDescent="0.2">
      <c r="D1722" s="164"/>
    </row>
    <row r="1723" spans="4:4" x14ac:dyDescent="0.2">
      <c r="D1723" s="164"/>
    </row>
    <row r="1724" spans="4:4" x14ac:dyDescent="0.2">
      <c r="D1724" s="164"/>
    </row>
    <row r="1725" spans="4:4" x14ac:dyDescent="0.2">
      <c r="D1725" s="164"/>
    </row>
    <row r="1726" spans="4:4" x14ac:dyDescent="0.2">
      <c r="D1726" s="164"/>
    </row>
    <row r="1727" spans="4:4" x14ac:dyDescent="0.2">
      <c r="D1727" s="164"/>
    </row>
    <row r="1728" spans="4:4" x14ac:dyDescent="0.2">
      <c r="D1728" s="164"/>
    </row>
    <row r="1729" spans="4:4" x14ac:dyDescent="0.2">
      <c r="D1729" s="164"/>
    </row>
    <row r="1730" spans="4:4" x14ac:dyDescent="0.2">
      <c r="D1730" s="164"/>
    </row>
    <row r="1731" spans="4:4" x14ac:dyDescent="0.2">
      <c r="D1731" s="164"/>
    </row>
    <row r="1732" spans="4:4" x14ac:dyDescent="0.2">
      <c r="D1732" s="164"/>
    </row>
    <row r="1733" spans="4:4" x14ac:dyDescent="0.2">
      <c r="D1733" s="164"/>
    </row>
    <row r="1734" spans="4:4" x14ac:dyDescent="0.2">
      <c r="D1734" s="164"/>
    </row>
    <row r="1735" spans="4:4" x14ac:dyDescent="0.2">
      <c r="D1735" s="164"/>
    </row>
    <row r="1736" spans="4:4" x14ac:dyDescent="0.2">
      <c r="D1736" s="164"/>
    </row>
    <row r="1737" spans="4:4" x14ac:dyDescent="0.2">
      <c r="D1737" s="164"/>
    </row>
    <row r="1738" spans="4:4" x14ac:dyDescent="0.2">
      <c r="D1738" s="164"/>
    </row>
    <row r="1739" spans="4:4" x14ac:dyDescent="0.2">
      <c r="D1739" s="164"/>
    </row>
    <row r="1740" spans="4:4" x14ac:dyDescent="0.2">
      <c r="D1740" s="164"/>
    </row>
    <row r="1741" spans="4:4" x14ac:dyDescent="0.2">
      <c r="D1741" s="164"/>
    </row>
    <row r="1742" spans="4:4" x14ac:dyDescent="0.2">
      <c r="D1742" s="164"/>
    </row>
    <row r="1743" spans="4:4" x14ac:dyDescent="0.2">
      <c r="D1743" s="164"/>
    </row>
    <row r="1744" spans="4:4" x14ac:dyDescent="0.2">
      <c r="D1744" s="164"/>
    </row>
    <row r="1745" spans="4:4" x14ac:dyDescent="0.2">
      <c r="D1745" s="164"/>
    </row>
    <row r="1746" spans="4:4" x14ac:dyDescent="0.2">
      <c r="D1746" s="164"/>
    </row>
    <row r="1747" spans="4:4" x14ac:dyDescent="0.2">
      <c r="D1747" s="164"/>
    </row>
    <row r="1748" spans="4:4" x14ac:dyDescent="0.2">
      <c r="D1748" s="164"/>
    </row>
    <row r="1749" spans="4:4" x14ac:dyDescent="0.2">
      <c r="D1749" s="164"/>
    </row>
    <row r="1750" spans="4:4" x14ac:dyDescent="0.2">
      <c r="D1750" s="164"/>
    </row>
    <row r="1751" spans="4:4" x14ac:dyDescent="0.2">
      <c r="D1751" s="164"/>
    </row>
    <row r="1752" spans="4:4" x14ac:dyDescent="0.2">
      <c r="D1752" s="164"/>
    </row>
    <row r="1753" spans="4:4" x14ac:dyDescent="0.2">
      <c r="D1753" s="164"/>
    </row>
    <row r="1754" spans="4:4" x14ac:dyDescent="0.2">
      <c r="D1754" s="164"/>
    </row>
    <row r="1755" spans="4:4" x14ac:dyDescent="0.2">
      <c r="D1755" s="164"/>
    </row>
    <row r="1756" spans="4:4" x14ac:dyDescent="0.2">
      <c r="D1756" s="164"/>
    </row>
    <row r="1757" spans="4:4" x14ac:dyDescent="0.2">
      <c r="D1757" s="164"/>
    </row>
    <row r="1758" spans="4:4" x14ac:dyDescent="0.2">
      <c r="D1758" s="164"/>
    </row>
    <row r="1759" spans="4:4" x14ac:dyDescent="0.2">
      <c r="D1759" s="164"/>
    </row>
    <row r="1760" spans="4:4" x14ac:dyDescent="0.2">
      <c r="D1760" s="164"/>
    </row>
    <row r="1761" spans="4:4" x14ac:dyDescent="0.2">
      <c r="D1761" s="164"/>
    </row>
    <row r="1762" spans="4:4" x14ac:dyDescent="0.2">
      <c r="D1762" s="164"/>
    </row>
    <row r="1763" spans="4:4" x14ac:dyDescent="0.2">
      <c r="D1763" s="164"/>
    </row>
    <row r="1764" spans="4:4" x14ac:dyDescent="0.2">
      <c r="D1764" s="164"/>
    </row>
    <row r="1765" spans="4:4" x14ac:dyDescent="0.2">
      <c r="D1765" s="164"/>
    </row>
    <row r="1766" spans="4:4" x14ac:dyDescent="0.2">
      <c r="D1766" s="164"/>
    </row>
    <row r="1767" spans="4:4" x14ac:dyDescent="0.2">
      <c r="D1767" s="164"/>
    </row>
    <row r="1768" spans="4:4" x14ac:dyDescent="0.2">
      <c r="D1768" s="164"/>
    </row>
    <row r="1769" spans="4:4" x14ac:dyDescent="0.2">
      <c r="D1769" s="164"/>
    </row>
    <row r="1770" spans="4:4" x14ac:dyDescent="0.2">
      <c r="D1770" s="164"/>
    </row>
    <row r="1771" spans="4:4" x14ac:dyDescent="0.2">
      <c r="D1771" s="164"/>
    </row>
    <row r="1772" spans="4:4" x14ac:dyDescent="0.2">
      <c r="D1772" s="164"/>
    </row>
    <row r="1773" spans="4:4" x14ac:dyDescent="0.2">
      <c r="D1773" s="164"/>
    </row>
    <row r="1774" spans="4:4" x14ac:dyDescent="0.2">
      <c r="D1774" s="164"/>
    </row>
    <row r="1775" spans="4:4" x14ac:dyDescent="0.2">
      <c r="D1775" s="164"/>
    </row>
    <row r="1776" spans="4:4" x14ac:dyDescent="0.2">
      <c r="D1776" s="164"/>
    </row>
    <row r="1777" spans="4:4" x14ac:dyDescent="0.2">
      <c r="D1777" s="164"/>
    </row>
    <row r="1778" spans="4:4" x14ac:dyDescent="0.2">
      <c r="D1778" s="164"/>
    </row>
    <row r="1779" spans="4:4" x14ac:dyDescent="0.2">
      <c r="D1779" s="164"/>
    </row>
    <row r="1780" spans="4:4" x14ac:dyDescent="0.2">
      <c r="D1780" s="164"/>
    </row>
    <row r="1781" spans="4:4" x14ac:dyDescent="0.2">
      <c r="D1781" s="164"/>
    </row>
    <row r="1782" spans="4:4" x14ac:dyDescent="0.2">
      <c r="D1782" s="164"/>
    </row>
    <row r="1783" spans="4:4" x14ac:dyDescent="0.2">
      <c r="D1783" s="164"/>
    </row>
    <row r="1784" spans="4:4" x14ac:dyDescent="0.2">
      <c r="D1784" s="164"/>
    </row>
    <row r="1785" spans="4:4" x14ac:dyDescent="0.2">
      <c r="D1785" s="164"/>
    </row>
    <row r="1786" spans="4:4" x14ac:dyDescent="0.2">
      <c r="D1786" s="164"/>
    </row>
    <row r="1787" spans="4:4" x14ac:dyDescent="0.2">
      <c r="D1787" s="164"/>
    </row>
    <row r="1788" spans="4:4" x14ac:dyDescent="0.2">
      <c r="D1788" s="164"/>
    </row>
    <row r="1789" spans="4:4" x14ac:dyDescent="0.2">
      <c r="D1789" s="164"/>
    </row>
    <row r="1790" spans="4:4" x14ac:dyDescent="0.2">
      <c r="D1790" s="164"/>
    </row>
    <row r="1791" spans="4:4" x14ac:dyDescent="0.2">
      <c r="D1791" s="164"/>
    </row>
    <row r="1792" spans="4:4" x14ac:dyDescent="0.2">
      <c r="D1792" s="164"/>
    </row>
    <row r="1793" spans="4:4" x14ac:dyDescent="0.2">
      <c r="D1793" s="164"/>
    </row>
    <row r="1794" spans="4:4" x14ac:dyDescent="0.2">
      <c r="D1794" s="164"/>
    </row>
    <row r="1795" spans="4:4" x14ac:dyDescent="0.2">
      <c r="D1795" s="164"/>
    </row>
    <row r="1796" spans="4:4" x14ac:dyDescent="0.2">
      <c r="D1796" s="164"/>
    </row>
    <row r="1797" spans="4:4" x14ac:dyDescent="0.2">
      <c r="D1797" s="164"/>
    </row>
    <row r="1798" spans="4:4" x14ac:dyDescent="0.2">
      <c r="D1798" s="164"/>
    </row>
    <row r="1799" spans="4:4" x14ac:dyDescent="0.2">
      <c r="D1799" s="164"/>
    </row>
    <row r="1800" spans="4:4" x14ac:dyDescent="0.2">
      <c r="D1800" s="164"/>
    </row>
    <row r="1801" spans="4:4" x14ac:dyDescent="0.2">
      <c r="D1801" s="164"/>
    </row>
    <row r="1802" spans="4:4" x14ac:dyDescent="0.2">
      <c r="D1802" s="164"/>
    </row>
    <row r="1803" spans="4:4" x14ac:dyDescent="0.2">
      <c r="D1803" s="164"/>
    </row>
    <row r="1804" spans="4:4" x14ac:dyDescent="0.2">
      <c r="D1804" s="164"/>
    </row>
    <row r="1805" spans="4:4" x14ac:dyDescent="0.2">
      <c r="D1805" s="164"/>
    </row>
    <row r="1806" spans="4:4" x14ac:dyDescent="0.2">
      <c r="D1806" s="164"/>
    </row>
    <row r="1807" spans="4:4" x14ac:dyDescent="0.2">
      <c r="D1807" s="164"/>
    </row>
    <row r="1808" spans="4:4" x14ac:dyDescent="0.2">
      <c r="D1808" s="164"/>
    </row>
    <row r="1809" spans="4:4" x14ac:dyDescent="0.2">
      <c r="D1809" s="164"/>
    </row>
    <row r="1810" spans="4:4" x14ac:dyDescent="0.2">
      <c r="D1810" s="164"/>
    </row>
    <row r="1811" spans="4:4" x14ac:dyDescent="0.2">
      <c r="D1811" s="164"/>
    </row>
    <row r="1812" spans="4:4" x14ac:dyDescent="0.2">
      <c r="D1812" s="164"/>
    </row>
    <row r="1813" spans="4:4" x14ac:dyDescent="0.2">
      <c r="D1813" s="164"/>
    </row>
    <row r="1814" spans="4:4" x14ac:dyDescent="0.2">
      <c r="D1814" s="164"/>
    </row>
    <row r="1815" spans="4:4" x14ac:dyDescent="0.2">
      <c r="D1815" s="164"/>
    </row>
    <row r="1816" spans="4:4" x14ac:dyDescent="0.2">
      <c r="D1816" s="164"/>
    </row>
    <row r="1817" spans="4:4" x14ac:dyDescent="0.2">
      <c r="D1817" s="164"/>
    </row>
    <row r="1818" spans="4:4" x14ac:dyDescent="0.2">
      <c r="D1818" s="164"/>
    </row>
    <row r="1819" spans="4:4" x14ac:dyDescent="0.2">
      <c r="D1819" s="164"/>
    </row>
    <row r="1820" spans="4:4" x14ac:dyDescent="0.2">
      <c r="D1820" s="164"/>
    </row>
    <row r="1821" spans="4:4" x14ac:dyDescent="0.2">
      <c r="D1821" s="164"/>
    </row>
    <row r="1822" spans="4:4" x14ac:dyDescent="0.2">
      <c r="D1822" s="164"/>
    </row>
    <row r="1823" spans="4:4" x14ac:dyDescent="0.2">
      <c r="D1823" s="164"/>
    </row>
    <row r="1824" spans="4:4" x14ac:dyDescent="0.2">
      <c r="D1824" s="164"/>
    </row>
    <row r="1825" spans="4:4" x14ac:dyDescent="0.2">
      <c r="D1825" s="164"/>
    </row>
    <row r="1826" spans="4:4" x14ac:dyDescent="0.2">
      <c r="D1826" s="164"/>
    </row>
    <row r="1827" spans="4:4" x14ac:dyDescent="0.2">
      <c r="D1827" s="164"/>
    </row>
    <row r="1828" spans="4:4" x14ac:dyDescent="0.2">
      <c r="D1828" s="164"/>
    </row>
    <row r="1829" spans="4:4" x14ac:dyDescent="0.2">
      <c r="D1829" s="164"/>
    </row>
    <row r="1830" spans="4:4" x14ac:dyDescent="0.2">
      <c r="D1830" s="164"/>
    </row>
    <row r="1831" spans="4:4" x14ac:dyDescent="0.2">
      <c r="D1831" s="164"/>
    </row>
    <row r="1832" spans="4:4" x14ac:dyDescent="0.2">
      <c r="D1832" s="164"/>
    </row>
    <row r="1833" spans="4:4" x14ac:dyDescent="0.2">
      <c r="D1833" s="164"/>
    </row>
    <row r="1834" spans="4:4" x14ac:dyDescent="0.2">
      <c r="D1834" s="164"/>
    </row>
    <row r="1835" spans="4:4" x14ac:dyDescent="0.2">
      <c r="D1835" s="164"/>
    </row>
    <row r="1836" spans="4:4" x14ac:dyDescent="0.2">
      <c r="D1836" s="164"/>
    </row>
    <row r="1837" spans="4:4" x14ac:dyDescent="0.2">
      <c r="D1837" s="164"/>
    </row>
    <row r="1838" spans="4:4" x14ac:dyDescent="0.2">
      <c r="D1838" s="164"/>
    </row>
    <row r="1839" spans="4:4" x14ac:dyDescent="0.2">
      <c r="D1839" s="164"/>
    </row>
    <row r="1840" spans="4:4" x14ac:dyDescent="0.2">
      <c r="D1840" s="164"/>
    </row>
    <row r="1841" spans="4:4" x14ac:dyDescent="0.2">
      <c r="D1841" s="164"/>
    </row>
    <row r="1842" spans="4:4" x14ac:dyDescent="0.2">
      <c r="D1842" s="164"/>
    </row>
    <row r="1843" spans="4:4" x14ac:dyDescent="0.2">
      <c r="D1843" s="164"/>
    </row>
    <row r="1844" spans="4:4" x14ac:dyDescent="0.2">
      <c r="D1844" s="164"/>
    </row>
    <row r="1845" spans="4:4" x14ac:dyDescent="0.2">
      <c r="D1845" s="164"/>
    </row>
    <row r="1846" spans="4:4" x14ac:dyDescent="0.2">
      <c r="D1846" s="164"/>
    </row>
    <row r="1847" spans="4:4" x14ac:dyDescent="0.2">
      <c r="D1847" s="164"/>
    </row>
    <row r="1848" spans="4:4" x14ac:dyDescent="0.2">
      <c r="D1848" s="164"/>
    </row>
    <row r="1849" spans="4:4" x14ac:dyDescent="0.2">
      <c r="D1849" s="164"/>
    </row>
    <row r="1850" spans="4:4" x14ac:dyDescent="0.2">
      <c r="D1850" s="164"/>
    </row>
    <row r="1851" spans="4:4" x14ac:dyDescent="0.2">
      <c r="D1851" s="164"/>
    </row>
    <row r="1852" spans="4:4" x14ac:dyDescent="0.2">
      <c r="D1852" s="164"/>
    </row>
    <row r="1853" spans="4:4" x14ac:dyDescent="0.2">
      <c r="D1853" s="164"/>
    </row>
    <row r="1854" spans="4:4" x14ac:dyDescent="0.2">
      <c r="D1854" s="164"/>
    </row>
    <row r="1855" spans="4:4" x14ac:dyDescent="0.2">
      <c r="D1855" s="164"/>
    </row>
    <row r="1856" spans="4:4" x14ac:dyDescent="0.2">
      <c r="D1856" s="164"/>
    </row>
    <row r="1857" spans="4:4" x14ac:dyDescent="0.2">
      <c r="D1857" s="164"/>
    </row>
    <row r="1858" spans="4:4" x14ac:dyDescent="0.2">
      <c r="D1858" s="164"/>
    </row>
    <row r="1859" spans="4:4" x14ac:dyDescent="0.2">
      <c r="D1859" s="164"/>
    </row>
    <row r="1860" spans="4:4" x14ac:dyDescent="0.2">
      <c r="D1860" s="164"/>
    </row>
    <row r="1861" spans="4:4" x14ac:dyDescent="0.2">
      <c r="D1861" s="164"/>
    </row>
    <row r="1862" spans="4:4" x14ac:dyDescent="0.2">
      <c r="D1862" s="164"/>
    </row>
    <row r="1863" spans="4:4" x14ac:dyDescent="0.2">
      <c r="D1863" s="164"/>
    </row>
    <row r="1864" spans="4:4" x14ac:dyDescent="0.2">
      <c r="D1864" s="164"/>
    </row>
    <row r="1865" spans="4:4" x14ac:dyDescent="0.2">
      <c r="D1865" s="164"/>
    </row>
    <row r="1866" spans="4:4" x14ac:dyDescent="0.2">
      <c r="D1866" s="164"/>
    </row>
    <row r="1867" spans="4:4" x14ac:dyDescent="0.2">
      <c r="D1867" s="164"/>
    </row>
    <row r="1868" spans="4:4" x14ac:dyDescent="0.2">
      <c r="D1868" s="164"/>
    </row>
    <row r="1869" spans="4:4" x14ac:dyDescent="0.2">
      <c r="D1869" s="164"/>
    </row>
    <row r="1870" spans="4:4" x14ac:dyDescent="0.2">
      <c r="D1870" s="164"/>
    </row>
    <row r="1871" spans="4:4" x14ac:dyDescent="0.2">
      <c r="D1871" s="164"/>
    </row>
    <row r="1872" spans="4:4" x14ac:dyDescent="0.2">
      <c r="D1872" s="164"/>
    </row>
    <row r="1873" spans="4:4" x14ac:dyDescent="0.2">
      <c r="D1873" s="164"/>
    </row>
    <row r="1874" spans="4:4" x14ac:dyDescent="0.2">
      <c r="D1874" s="164"/>
    </row>
    <row r="1875" spans="4:4" x14ac:dyDescent="0.2">
      <c r="D1875" s="164"/>
    </row>
    <row r="1876" spans="4:4" x14ac:dyDescent="0.2">
      <c r="D1876" s="164"/>
    </row>
    <row r="1877" spans="4:4" x14ac:dyDescent="0.2">
      <c r="D1877" s="164"/>
    </row>
    <row r="1878" spans="4:4" x14ac:dyDescent="0.2">
      <c r="D1878" s="164"/>
    </row>
    <row r="1879" spans="4:4" x14ac:dyDescent="0.2">
      <c r="D1879" s="164"/>
    </row>
    <row r="1880" spans="4:4" x14ac:dyDescent="0.2">
      <c r="D1880" s="164"/>
    </row>
    <row r="1881" spans="4:4" x14ac:dyDescent="0.2">
      <c r="D1881" s="164"/>
    </row>
    <row r="1882" spans="4:4" x14ac:dyDescent="0.2">
      <c r="D1882" s="164"/>
    </row>
    <row r="1883" spans="4:4" x14ac:dyDescent="0.2">
      <c r="D1883" s="164"/>
    </row>
    <row r="1884" spans="4:4" x14ac:dyDescent="0.2">
      <c r="D1884" s="164"/>
    </row>
    <row r="1885" spans="4:4" x14ac:dyDescent="0.2">
      <c r="D1885" s="164"/>
    </row>
    <row r="1886" spans="4:4" x14ac:dyDescent="0.2">
      <c r="D1886" s="164"/>
    </row>
    <row r="1887" spans="4:4" x14ac:dyDescent="0.2">
      <c r="D1887" s="164"/>
    </row>
    <row r="1888" spans="4:4" x14ac:dyDescent="0.2">
      <c r="D1888" s="164"/>
    </row>
    <row r="1889" spans="4:4" x14ac:dyDescent="0.2">
      <c r="D1889" s="164"/>
    </row>
    <row r="1890" spans="4:4" x14ac:dyDescent="0.2">
      <c r="D1890" s="164"/>
    </row>
    <row r="1891" spans="4:4" x14ac:dyDescent="0.2">
      <c r="D1891" s="164"/>
    </row>
    <row r="1892" spans="4:4" x14ac:dyDescent="0.2">
      <c r="D1892" s="164"/>
    </row>
    <row r="1893" spans="4:4" x14ac:dyDescent="0.2">
      <c r="D1893" s="164"/>
    </row>
    <row r="1894" spans="4:4" x14ac:dyDescent="0.2">
      <c r="D1894" s="164"/>
    </row>
    <row r="1895" spans="4:4" x14ac:dyDescent="0.2">
      <c r="D1895" s="164"/>
    </row>
    <row r="1896" spans="4:4" x14ac:dyDescent="0.2">
      <c r="D1896" s="164"/>
    </row>
    <row r="1897" spans="4:4" x14ac:dyDescent="0.2">
      <c r="D1897" s="164"/>
    </row>
    <row r="1898" spans="4:4" x14ac:dyDescent="0.2">
      <c r="D1898" s="164"/>
    </row>
    <row r="1899" spans="4:4" x14ac:dyDescent="0.2">
      <c r="D1899" s="164"/>
    </row>
    <row r="1900" spans="4:4" x14ac:dyDescent="0.2">
      <c r="D1900" s="164"/>
    </row>
    <row r="1901" spans="4:4" x14ac:dyDescent="0.2">
      <c r="D1901" s="164"/>
    </row>
    <row r="1902" spans="4:4" x14ac:dyDescent="0.2">
      <c r="D1902" s="164"/>
    </row>
    <row r="1903" spans="4:4" x14ac:dyDescent="0.2">
      <c r="D1903" s="164"/>
    </row>
    <row r="1904" spans="4:4" x14ac:dyDescent="0.2">
      <c r="D1904" s="164"/>
    </row>
    <row r="1905" spans="4:4" x14ac:dyDescent="0.2">
      <c r="D1905" s="164"/>
    </row>
    <row r="1906" spans="4:4" x14ac:dyDescent="0.2">
      <c r="D1906" s="164"/>
    </row>
    <row r="1907" spans="4:4" x14ac:dyDescent="0.2">
      <c r="D1907" s="164"/>
    </row>
    <row r="1908" spans="4:4" x14ac:dyDescent="0.2">
      <c r="D1908" s="164"/>
    </row>
    <row r="1909" spans="4:4" x14ac:dyDescent="0.2">
      <c r="D1909" s="164"/>
    </row>
    <row r="1910" spans="4:4" x14ac:dyDescent="0.2">
      <c r="D1910" s="164"/>
    </row>
    <row r="1911" spans="4:4" x14ac:dyDescent="0.2">
      <c r="D1911" s="164"/>
    </row>
    <row r="1912" spans="4:4" x14ac:dyDescent="0.2">
      <c r="D1912" s="164"/>
    </row>
    <row r="1913" spans="4:4" x14ac:dyDescent="0.2">
      <c r="D1913" s="164"/>
    </row>
    <row r="1914" spans="4:4" x14ac:dyDescent="0.2">
      <c r="D1914" s="164"/>
    </row>
    <row r="1915" spans="4:4" x14ac:dyDescent="0.2">
      <c r="D1915" s="164"/>
    </row>
    <row r="1916" spans="4:4" x14ac:dyDescent="0.2">
      <c r="D1916" s="164"/>
    </row>
    <row r="1917" spans="4:4" x14ac:dyDescent="0.2">
      <c r="D1917" s="164"/>
    </row>
    <row r="1918" spans="4:4" x14ac:dyDescent="0.2">
      <c r="D1918" s="164"/>
    </row>
    <row r="1919" spans="4:4" x14ac:dyDescent="0.2">
      <c r="D1919" s="164"/>
    </row>
    <row r="1920" spans="4:4" x14ac:dyDescent="0.2">
      <c r="D1920" s="164"/>
    </row>
    <row r="1921" spans="4:4" x14ac:dyDescent="0.2">
      <c r="D1921" s="164"/>
    </row>
    <row r="1922" spans="4:4" x14ac:dyDescent="0.2">
      <c r="D1922" s="164"/>
    </row>
    <row r="1923" spans="4:4" x14ac:dyDescent="0.2">
      <c r="D1923" s="164"/>
    </row>
    <row r="1924" spans="4:4" x14ac:dyDescent="0.2">
      <c r="D1924" s="164"/>
    </row>
    <row r="1925" spans="4:4" x14ac:dyDescent="0.2">
      <c r="D1925" s="164"/>
    </row>
    <row r="1926" spans="4:4" x14ac:dyDescent="0.2">
      <c r="D1926" s="164"/>
    </row>
    <row r="1927" spans="4:4" x14ac:dyDescent="0.2">
      <c r="D1927" s="164"/>
    </row>
    <row r="1928" spans="4:4" x14ac:dyDescent="0.2">
      <c r="D1928" s="164"/>
    </row>
    <row r="1929" spans="4:4" x14ac:dyDescent="0.2">
      <c r="D1929" s="164"/>
    </row>
    <row r="1930" spans="4:4" x14ac:dyDescent="0.2">
      <c r="D1930" s="164"/>
    </row>
    <row r="1931" spans="4:4" x14ac:dyDescent="0.2">
      <c r="D1931" s="164"/>
    </row>
    <row r="1932" spans="4:4" x14ac:dyDescent="0.2">
      <c r="D1932" s="164"/>
    </row>
    <row r="1933" spans="4:4" x14ac:dyDescent="0.2">
      <c r="D1933" s="164"/>
    </row>
    <row r="1934" spans="4:4" x14ac:dyDescent="0.2">
      <c r="D1934" s="164"/>
    </row>
    <row r="1935" spans="4:4" x14ac:dyDescent="0.2">
      <c r="D1935" s="164"/>
    </row>
    <row r="1936" spans="4:4" x14ac:dyDescent="0.2">
      <c r="D1936" s="164"/>
    </row>
    <row r="1937" spans="4:4" x14ac:dyDescent="0.2">
      <c r="D1937" s="164"/>
    </row>
    <row r="1938" spans="4:4" x14ac:dyDescent="0.2">
      <c r="D1938" s="164"/>
    </row>
    <row r="1939" spans="4:4" x14ac:dyDescent="0.2">
      <c r="D1939" s="164"/>
    </row>
    <row r="1940" spans="4:4" x14ac:dyDescent="0.2">
      <c r="D1940" s="164"/>
    </row>
    <row r="1941" spans="4:4" x14ac:dyDescent="0.2">
      <c r="D1941" s="164"/>
    </row>
    <row r="1942" spans="4:4" x14ac:dyDescent="0.2">
      <c r="D1942" s="164"/>
    </row>
    <row r="1943" spans="4:4" x14ac:dyDescent="0.2">
      <c r="D1943" s="164"/>
    </row>
    <row r="1944" spans="4:4" x14ac:dyDescent="0.2">
      <c r="D1944" s="164"/>
    </row>
    <row r="1945" spans="4:4" x14ac:dyDescent="0.2">
      <c r="D1945" s="164"/>
    </row>
    <row r="1946" spans="4:4" x14ac:dyDescent="0.2">
      <c r="D1946" s="164"/>
    </row>
    <row r="1947" spans="4:4" x14ac:dyDescent="0.2">
      <c r="D1947" s="164"/>
    </row>
    <row r="1948" spans="4:4" x14ac:dyDescent="0.2">
      <c r="D1948" s="164"/>
    </row>
    <row r="1949" spans="4:4" x14ac:dyDescent="0.2">
      <c r="D1949" s="164"/>
    </row>
    <row r="1950" spans="4:4" x14ac:dyDescent="0.2">
      <c r="D1950" s="164"/>
    </row>
    <row r="1951" spans="4:4" x14ac:dyDescent="0.2">
      <c r="D1951" s="164"/>
    </row>
    <row r="1952" spans="4:4" x14ac:dyDescent="0.2">
      <c r="D1952" s="164"/>
    </row>
    <row r="1953" spans="4:4" x14ac:dyDescent="0.2">
      <c r="D1953" s="164"/>
    </row>
    <row r="1954" spans="4:4" x14ac:dyDescent="0.2">
      <c r="D1954" s="164"/>
    </row>
    <row r="1955" spans="4:4" x14ac:dyDescent="0.2">
      <c r="D1955" s="164"/>
    </row>
    <row r="1956" spans="4:4" x14ac:dyDescent="0.2">
      <c r="D1956" s="164"/>
    </row>
    <row r="1957" spans="4:4" x14ac:dyDescent="0.2">
      <c r="D1957" s="164"/>
    </row>
    <row r="1958" spans="4:4" x14ac:dyDescent="0.2">
      <c r="D1958" s="164"/>
    </row>
    <row r="1959" spans="4:4" x14ac:dyDescent="0.2">
      <c r="D1959" s="164"/>
    </row>
    <row r="1960" spans="4:4" x14ac:dyDescent="0.2">
      <c r="D1960" s="164"/>
    </row>
    <row r="1961" spans="4:4" x14ac:dyDescent="0.2">
      <c r="D1961" s="164"/>
    </row>
    <row r="1962" spans="4:4" x14ac:dyDescent="0.2">
      <c r="D1962" s="164"/>
    </row>
    <row r="1963" spans="4:4" x14ac:dyDescent="0.2">
      <c r="D1963" s="164"/>
    </row>
    <row r="1964" spans="4:4" x14ac:dyDescent="0.2">
      <c r="D1964" s="164"/>
    </row>
    <row r="1965" spans="4:4" x14ac:dyDescent="0.2">
      <c r="D1965" s="164"/>
    </row>
    <row r="1966" spans="4:4" x14ac:dyDescent="0.2">
      <c r="D1966" s="164"/>
    </row>
    <row r="1967" spans="4:4" x14ac:dyDescent="0.2">
      <c r="D1967" s="164"/>
    </row>
    <row r="1968" spans="4:4" x14ac:dyDescent="0.2">
      <c r="D1968" s="164"/>
    </row>
    <row r="1969" spans="4:4" x14ac:dyDescent="0.2">
      <c r="D1969" s="164"/>
    </row>
    <row r="1970" spans="4:4" x14ac:dyDescent="0.2">
      <c r="D1970" s="164"/>
    </row>
    <row r="1971" spans="4:4" x14ac:dyDescent="0.2">
      <c r="D1971" s="164"/>
    </row>
    <row r="1972" spans="4:4" x14ac:dyDescent="0.2">
      <c r="D1972" s="164"/>
    </row>
    <row r="1973" spans="4:4" x14ac:dyDescent="0.2">
      <c r="D1973" s="164"/>
    </row>
    <row r="1974" spans="4:4" x14ac:dyDescent="0.2">
      <c r="D1974" s="164"/>
    </row>
    <row r="1975" spans="4:4" x14ac:dyDescent="0.2">
      <c r="D1975" s="164"/>
    </row>
    <row r="1976" spans="4:4" x14ac:dyDescent="0.2">
      <c r="D1976" s="164"/>
    </row>
    <row r="1977" spans="4:4" x14ac:dyDescent="0.2">
      <c r="D1977" s="164"/>
    </row>
    <row r="1978" spans="4:4" x14ac:dyDescent="0.2">
      <c r="D1978" s="164"/>
    </row>
    <row r="1979" spans="4:4" x14ac:dyDescent="0.2">
      <c r="D1979" s="164"/>
    </row>
    <row r="1980" spans="4:4" x14ac:dyDescent="0.2">
      <c r="D1980" s="164"/>
    </row>
    <row r="1981" spans="4:4" x14ac:dyDescent="0.2">
      <c r="D1981" s="164"/>
    </row>
    <row r="1982" spans="4:4" x14ac:dyDescent="0.2">
      <c r="D1982" s="164"/>
    </row>
    <row r="1983" spans="4:4" x14ac:dyDescent="0.2">
      <c r="D1983" s="164"/>
    </row>
    <row r="1984" spans="4:4" x14ac:dyDescent="0.2">
      <c r="D1984" s="164"/>
    </row>
    <row r="1985" spans="4:4" x14ac:dyDescent="0.2">
      <c r="D1985" s="164"/>
    </row>
    <row r="1986" spans="4:4" x14ac:dyDescent="0.2">
      <c r="D1986" s="164"/>
    </row>
    <row r="1987" spans="4:4" x14ac:dyDescent="0.2">
      <c r="D1987" s="164"/>
    </row>
    <row r="1988" spans="4:4" x14ac:dyDescent="0.2">
      <c r="D1988" s="164"/>
    </row>
    <row r="1989" spans="4:4" x14ac:dyDescent="0.2">
      <c r="D1989" s="164"/>
    </row>
    <row r="1990" spans="4:4" x14ac:dyDescent="0.2">
      <c r="D1990" s="164"/>
    </row>
    <row r="1991" spans="4:4" x14ac:dyDescent="0.2">
      <c r="D1991" s="164"/>
    </row>
    <row r="1992" spans="4:4" x14ac:dyDescent="0.2">
      <c r="D1992" s="164"/>
    </row>
    <row r="1993" spans="4:4" x14ac:dyDescent="0.2">
      <c r="D1993" s="164"/>
    </row>
    <row r="1994" spans="4:4" x14ac:dyDescent="0.2">
      <c r="D1994" s="164"/>
    </row>
    <row r="1995" spans="4:4" x14ac:dyDescent="0.2">
      <c r="D1995" s="164"/>
    </row>
    <row r="1996" spans="4:4" x14ac:dyDescent="0.2">
      <c r="D1996" s="164"/>
    </row>
    <row r="1997" spans="4:4" x14ac:dyDescent="0.2">
      <c r="D1997" s="164"/>
    </row>
    <row r="1998" spans="4:4" x14ac:dyDescent="0.2">
      <c r="D1998" s="164"/>
    </row>
    <row r="1999" spans="4:4" x14ac:dyDescent="0.2">
      <c r="D1999" s="164"/>
    </row>
    <row r="2000" spans="4:4" x14ac:dyDescent="0.2">
      <c r="D2000" s="164"/>
    </row>
    <row r="2001" spans="4:4" x14ac:dyDescent="0.2">
      <c r="D2001" s="164"/>
    </row>
    <row r="2002" spans="4:4" x14ac:dyDescent="0.2">
      <c r="D2002" s="164"/>
    </row>
    <row r="2003" spans="4:4" x14ac:dyDescent="0.2">
      <c r="D2003" s="164"/>
    </row>
    <row r="2004" spans="4:4" x14ac:dyDescent="0.2">
      <c r="D2004" s="164"/>
    </row>
    <row r="2005" spans="4:4" x14ac:dyDescent="0.2">
      <c r="D2005" s="164"/>
    </row>
    <row r="2006" spans="4:4" x14ac:dyDescent="0.2">
      <c r="D2006" s="164"/>
    </row>
    <row r="2007" spans="4:4" x14ac:dyDescent="0.2">
      <c r="D2007" s="164"/>
    </row>
    <row r="2008" spans="4:4" x14ac:dyDescent="0.2">
      <c r="D2008" s="164"/>
    </row>
    <row r="2009" spans="4:4" x14ac:dyDescent="0.2">
      <c r="D2009" s="164"/>
    </row>
    <row r="2010" spans="4:4" x14ac:dyDescent="0.2">
      <c r="D2010" s="164"/>
    </row>
    <row r="2011" spans="4:4" x14ac:dyDescent="0.2">
      <c r="D2011" s="164"/>
    </row>
    <row r="2012" spans="4:4" x14ac:dyDescent="0.2">
      <c r="D2012" s="164"/>
    </row>
    <row r="2013" spans="4:4" x14ac:dyDescent="0.2">
      <c r="D2013" s="164"/>
    </row>
    <row r="2014" spans="4:4" x14ac:dyDescent="0.2">
      <c r="D2014" s="164"/>
    </row>
    <row r="2015" spans="4:4" x14ac:dyDescent="0.2">
      <c r="D2015" s="164"/>
    </row>
    <row r="2016" spans="4:4" x14ac:dyDescent="0.2">
      <c r="D2016" s="164"/>
    </row>
    <row r="2017" spans="4:4" x14ac:dyDescent="0.2">
      <c r="D2017" s="164"/>
    </row>
    <row r="2018" spans="4:4" x14ac:dyDescent="0.2">
      <c r="D2018" s="164"/>
    </row>
    <row r="2019" spans="4:4" x14ac:dyDescent="0.2">
      <c r="D2019" s="164"/>
    </row>
    <row r="2020" spans="4:4" x14ac:dyDescent="0.2">
      <c r="D2020" s="164"/>
    </row>
    <row r="2021" spans="4:4" x14ac:dyDescent="0.2">
      <c r="D2021" s="164"/>
    </row>
    <row r="2022" spans="4:4" x14ac:dyDescent="0.2">
      <c r="D2022" s="164"/>
    </row>
    <row r="2023" spans="4:4" x14ac:dyDescent="0.2">
      <c r="D2023" s="164"/>
    </row>
    <row r="2024" spans="4:4" x14ac:dyDescent="0.2">
      <c r="D2024" s="164"/>
    </row>
    <row r="2025" spans="4:4" x14ac:dyDescent="0.2">
      <c r="D2025" s="164"/>
    </row>
    <row r="2026" spans="4:4" x14ac:dyDescent="0.2">
      <c r="D2026" s="164"/>
    </row>
    <row r="2027" spans="4:4" x14ac:dyDescent="0.2">
      <c r="D2027" s="164"/>
    </row>
    <row r="2028" spans="4:4" x14ac:dyDescent="0.2">
      <c r="D2028" s="164"/>
    </row>
    <row r="2029" spans="4:4" x14ac:dyDescent="0.2">
      <c r="D2029" s="164"/>
    </row>
    <row r="2030" spans="4:4" x14ac:dyDescent="0.2">
      <c r="D2030" s="164"/>
    </row>
    <row r="2031" spans="4:4" x14ac:dyDescent="0.2">
      <c r="D2031" s="164"/>
    </row>
    <row r="2032" spans="4:4" x14ac:dyDescent="0.2">
      <c r="D2032" s="164"/>
    </row>
    <row r="2033" spans="4:4" x14ac:dyDescent="0.2">
      <c r="D2033" s="164"/>
    </row>
    <row r="2034" spans="4:4" x14ac:dyDescent="0.2">
      <c r="D2034" s="164"/>
    </row>
    <row r="2035" spans="4:4" x14ac:dyDescent="0.2">
      <c r="D2035" s="164"/>
    </row>
    <row r="2036" spans="4:4" x14ac:dyDescent="0.2">
      <c r="D2036" s="164"/>
    </row>
    <row r="2037" spans="4:4" x14ac:dyDescent="0.2">
      <c r="D2037" s="164"/>
    </row>
    <row r="2038" spans="4:4" x14ac:dyDescent="0.2">
      <c r="D2038" s="164"/>
    </row>
    <row r="2039" spans="4:4" x14ac:dyDescent="0.2">
      <c r="D2039" s="164"/>
    </row>
    <row r="2040" spans="4:4" x14ac:dyDescent="0.2">
      <c r="D2040" s="164"/>
    </row>
    <row r="2041" spans="4:4" x14ac:dyDescent="0.2">
      <c r="D2041" s="164"/>
    </row>
    <row r="2042" spans="4:4" x14ac:dyDescent="0.2">
      <c r="D2042" s="164"/>
    </row>
    <row r="2043" spans="4:4" x14ac:dyDescent="0.2">
      <c r="D2043" s="164"/>
    </row>
    <row r="2044" spans="4:4" x14ac:dyDescent="0.2">
      <c r="D2044" s="164"/>
    </row>
    <row r="2045" spans="4:4" x14ac:dyDescent="0.2">
      <c r="D2045" s="164"/>
    </row>
    <row r="2046" spans="4:4" x14ac:dyDescent="0.2">
      <c r="D2046" s="164"/>
    </row>
    <row r="2047" spans="4:4" x14ac:dyDescent="0.2">
      <c r="D2047" s="164"/>
    </row>
    <row r="2048" spans="4:4" x14ac:dyDescent="0.2">
      <c r="D2048" s="164"/>
    </row>
    <row r="2049" spans="4:4" x14ac:dyDescent="0.2">
      <c r="D2049" s="164"/>
    </row>
    <row r="2050" spans="4:4" x14ac:dyDescent="0.2">
      <c r="D2050" s="164"/>
    </row>
    <row r="2051" spans="4:4" x14ac:dyDescent="0.2">
      <c r="D2051" s="164"/>
    </row>
    <row r="2052" spans="4:4" x14ac:dyDescent="0.2">
      <c r="D2052" s="164"/>
    </row>
    <row r="2053" spans="4:4" x14ac:dyDescent="0.2">
      <c r="D2053" s="164"/>
    </row>
    <row r="2054" spans="4:4" x14ac:dyDescent="0.2">
      <c r="D2054" s="164"/>
    </row>
    <row r="2055" spans="4:4" x14ac:dyDescent="0.2">
      <c r="D2055" s="164"/>
    </row>
    <row r="2056" spans="4:4" x14ac:dyDescent="0.2">
      <c r="D2056" s="164"/>
    </row>
    <row r="2057" spans="4:4" x14ac:dyDescent="0.2">
      <c r="D2057" s="164"/>
    </row>
    <row r="2058" spans="4:4" x14ac:dyDescent="0.2">
      <c r="D2058" s="164"/>
    </row>
    <row r="2059" spans="4:4" x14ac:dyDescent="0.2">
      <c r="D2059" s="164"/>
    </row>
    <row r="2060" spans="4:4" x14ac:dyDescent="0.2">
      <c r="D2060" s="164"/>
    </row>
    <row r="2061" spans="4:4" x14ac:dyDescent="0.2">
      <c r="D2061" s="164"/>
    </row>
    <row r="2062" spans="4:4" x14ac:dyDescent="0.2">
      <c r="D2062" s="164"/>
    </row>
    <row r="2063" spans="4:4" x14ac:dyDescent="0.2">
      <c r="D2063" s="164"/>
    </row>
    <row r="2064" spans="4:4" x14ac:dyDescent="0.2">
      <c r="D2064" s="164"/>
    </row>
    <row r="2065" spans="4:4" x14ac:dyDescent="0.2">
      <c r="D2065" s="164"/>
    </row>
    <row r="2066" spans="4:4" x14ac:dyDescent="0.2">
      <c r="D2066" s="164"/>
    </row>
    <row r="2067" spans="4:4" x14ac:dyDescent="0.2">
      <c r="D2067" s="164"/>
    </row>
    <row r="2068" spans="4:4" x14ac:dyDescent="0.2">
      <c r="D2068" s="164"/>
    </row>
    <row r="2069" spans="4:4" x14ac:dyDescent="0.2">
      <c r="D2069" s="164"/>
    </row>
    <row r="2070" spans="4:4" x14ac:dyDescent="0.2">
      <c r="D2070" s="164"/>
    </row>
    <row r="2071" spans="4:4" x14ac:dyDescent="0.2">
      <c r="D2071" s="164"/>
    </row>
    <row r="2072" spans="4:4" x14ac:dyDescent="0.2">
      <c r="D2072" s="164"/>
    </row>
    <row r="2073" spans="4:4" x14ac:dyDescent="0.2">
      <c r="D2073" s="164"/>
    </row>
    <row r="2074" spans="4:4" x14ac:dyDescent="0.2">
      <c r="D2074" s="164"/>
    </row>
    <row r="2075" spans="4:4" x14ac:dyDescent="0.2">
      <c r="D2075" s="164"/>
    </row>
    <row r="2076" spans="4:4" x14ac:dyDescent="0.2">
      <c r="D2076" s="164"/>
    </row>
    <row r="2077" spans="4:4" x14ac:dyDescent="0.2">
      <c r="D2077" s="164"/>
    </row>
    <row r="2078" spans="4:4" x14ac:dyDescent="0.2">
      <c r="D2078" s="164"/>
    </row>
    <row r="2079" spans="4:4" x14ac:dyDescent="0.2">
      <c r="D2079" s="164"/>
    </row>
    <row r="2080" spans="4:4" x14ac:dyDescent="0.2">
      <c r="D2080" s="164"/>
    </row>
    <row r="2081" spans="4:4" x14ac:dyDescent="0.2">
      <c r="D2081" s="164"/>
    </row>
    <row r="2082" spans="4:4" x14ac:dyDescent="0.2">
      <c r="D2082" s="164"/>
    </row>
    <row r="2083" spans="4:4" x14ac:dyDescent="0.2">
      <c r="D2083" s="164"/>
    </row>
    <row r="2084" spans="4:4" x14ac:dyDescent="0.2">
      <c r="D2084" s="164"/>
    </row>
    <row r="2085" spans="4:4" x14ac:dyDescent="0.2">
      <c r="D2085" s="164"/>
    </row>
    <row r="2086" spans="4:4" x14ac:dyDescent="0.2">
      <c r="D2086" s="164"/>
    </row>
    <row r="2087" spans="4:4" x14ac:dyDescent="0.2">
      <c r="D2087" s="164"/>
    </row>
    <row r="2088" spans="4:4" x14ac:dyDescent="0.2">
      <c r="D2088" s="164"/>
    </row>
    <row r="2089" spans="4:4" x14ac:dyDescent="0.2">
      <c r="D2089" s="164"/>
    </row>
    <row r="2090" spans="4:4" x14ac:dyDescent="0.2">
      <c r="D2090" s="164"/>
    </row>
    <row r="2091" spans="4:4" x14ac:dyDescent="0.2">
      <c r="D2091" s="164"/>
    </row>
    <row r="2092" spans="4:4" x14ac:dyDescent="0.2">
      <c r="D2092" s="164"/>
    </row>
    <row r="2093" spans="4:4" x14ac:dyDescent="0.2">
      <c r="D2093" s="164"/>
    </row>
    <row r="2094" spans="4:4" x14ac:dyDescent="0.2">
      <c r="D2094" s="164"/>
    </row>
    <row r="2095" spans="4:4" x14ac:dyDescent="0.2">
      <c r="D2095" s="164"/>
    </row>
    <row r="2096" spans="4:4" x14ac:dyDescent="0.2">
      <c r="D2096" s="164"/>
    </row>
    <row r="2097" spans="4:4" x14ac:dyDescent="0.2">
      <c r="D2097" s="164"/>
    </row>
    <row r="2098" spans="4:4" x14ac:dyDescent="0.2">
      <c r="D2098" s="164"/>
    </row>
    <row r="2099" spans="4:4" x14ac:dyDescent="0.2">
      <c r="D2099" s="164"/>
    </row>
    <row r="2100" spans="4:4" x14ac:dyDescent="0.2">
      <c r="D2100" s="164"/>
    </row>
    <row r="2101" spans="4:4" x14ac:dyDescent="0.2">
      <c r="D2101" s="164"/>
    </row>
    <row r="2102" spans="4:4" x14ac:dyDescent="0.2">
      <c r="D2102" s="164"/>
    </row>
    <row r="2103" spans="4:4" x14ac:dyDescent="0.2">
      <c r="D2103" s="164"/>
    </row>
    <row r="2104" spans="4:4" x14ac:dyDescent="0.2">
      <c r="D2104" s="164"/>
    </row>
    <row r="2105" spans="4:4" x14ac:dyDescent="0.2">
      <c r="D2105" s="164"/>
    </row>
    <row r="2106" spans="4:4" x14ac:dyDescent="0.2">
      <c r="D2106" s="164"/>
    </row>
    <row r="2107" spans="4:4" x14ac:dyDescent="0.2">
      <c r="D2107" s="164"/>
    </row>
    <row r="2108" spans="4:4" x14ac:dyDescent="0.2">
      <c r="D2108" s="164"/>
    </row>
    <row r="2109" spans="4:4" x14ac:dyDescent="0.2">
      <c r="D2109" s="164"/>
    </row>
    <row r="2110" spans="4:4" x14ac:dyDescent="0.2">
      <c r="D2110" s="164"/>
    </row>
    <row r="2111" spans="4:4" x14ac:dyDescent="0.2">
      <c r="D2111" s="164"/>
    </row>
    <row r="2112" spans="4:4" x14ac:dyDescent="0.2">
      <c r="D2112" s="164"/>
    </row>
    <row r="2113" spans="4:4" x14ac:dyDescent="0.2">
      <c r="D2113" s="164"/>
    </row>
    <row r="2114" spans="4:4" x14ac:dyDescent="0.2">
      <c r="D2114" s="164"/>
    </row>
    <row r="2115" spans="4:4" x14ac:dyDescent="0.2">
      <c r="D2115" s="164"/>
    </row>
    <row r="2116" spans="4:4" x14ac:dyDescent="0.2">
      <c r="D2116" s="164"/>
    </row>
    <row r="2117" spans="4:4" x14ac:dyDescent="0.2">
      <c r="D2117" s="164"/>
    </row>
    <row r="2118" spans="4:4" x14ac:dyDescent="0.2">
      <c r="D2118" s="164"/>
    </row>
    <row r="2119" spans="4:4" x14ac:dyDescent="0.2">
      <c r="D2119" s="164"/>
    </row>
    <row r="2120" spans="4:4" x14ac:dyDescent="0.2">
      <c r="D2120" s="164"/>
    </row>
    <row r="2121" spans="4:4" x14ac:dyDescent="0.2">
      <c r="D2121" s="164"/>
    </row>
    <row r="2122" spans="4:4" x14ac:dyDescent="0.2">
      <c r="D2122" s="164"/>
    </row>
    <row r="2123" spans="4:4" x14ac:dyDescent="0.2">
      <c r="D2123" s="164"/>
    </row>
    <row r="2124" spans="4:4" x14ac:dyDescent="0.2">
      <c r="D2124" s="164"/>
    </row>
    <row r="2125" spans="4:4" x14ac:dyDescent="0.2">
      <c r="D2125" s="164"/>
    </row>
    <row r="2126" spans="4:4" x14ac:dyDescent="0.2">
      <c r="D2126" s="164"/>
    </row>
    <row r="2127" spans="4:4" x14ac:dyDescent="0.2">
      <c r="D2127" s="164"/>
    </row>
    <row r="2128" spans="4:4" x14ac:dyDescent="0.2">
      <c r="D2128" s="164"/>
    </row>
    <row r="2129" spans="4:4" x14ac:dyDescent="0.2">
      <c r="D2129" s="164"/>
    </row>
    <row r="2130" spans="4:4" x14ac:dyDescent="0.2">
      <c r="D2130" s="164"/>
    </row>
    <row r="2131" spans="4:4" x14ac:dyDescent="0.2">
      <c r="D2131" s="164"/>
    </row>
    <row r="2132" spans="4:4" x14ac:dyDescent="0.2">
      <c r="D2132" s="164"/>
    </row>
    <row r="2133" spans="4:4" x14ac:dyDescent="0.2">
      <c r="D2133" s="164"/>
    </row>
    <row r="2134" spans="4:4" x14ac:dyDescent="0.2">
      <c r="D2134" s="164"/>
    </row>
    <row r="2135" spans="4:4" x14ac:dyDescent="0.2">
      <c r="D2135" s="164"/>
    </row>
    <row r="2136" spans="4:4" x14ac:dyDescent="0.2">
      <c r="D2136" s="164"/>
    </row>
    <row r="2137" spans="4:4" x14ac:dyDescent="0.2">
      <c r="D2137" s="164"/>
    </row>
    <row r="2138" spans="4:4" x14ac:dyDescent="0.2">
      <c r="D2138" s="164"/>
    </row>
    <row r="2139" spans="4:4" x14ac:dyDescent="0.2">
      <c r="D2139" s="164"/>
    </row>
    <row r="2140" spans="4:4" x14ac:dyDescent="0.2">
      <c r="D2140" s="164"/>
    </row>
    <row r="2141" spans="4:4" x14ac:dyDescent="0.2">
      <c r="D2141" s="164"/>
    </row>
    <row r="2142" spans="4:4" x14ac:dyDescent="0.2">
      <c r="D2142" s="164"/>
    </row>
    <row r="2143" spans="4:4" x14ac:dyDescent="0.2">
      <c r="D2143" s="164"/>
    </row>
    <row r="2144" spans="4:4" x14ac:dyDescent="0.2">
      <c r="D2144" s="164"/>
    </row>
    <row r="2145" spans="4:4" x14ac:dyDescent="0.2">
      <c r="D2145" s="164"/>
    </row>
    <row r="2146" spans="4:4" x14ac:dyDescent="0.2">
      <c r="D2146" s="164"/>
    </row>
    <row r="2147" spans="4:4" x14ac:dyDescent="0.2">
      <c r="D2147" s="164"/>
    </row>
    <row r="2148" spans="4:4" x14ac:dyDescent="0.2">
      <c r="D2148" s="164"/>
    </row>
    <row r="2149" spans="4:4" x14ac:dyDescent="0.2">
      <c r="D2149" s="164"/>
    </row>
    <row r="2150" spans="4:4" x14ac:dyDescent="0.2">
      <c r="D2150" s="164"/>
    </row>
    <row r="2151" spans="4:4" x14ac:dyDescent="0.2">
      <c r="D2151" s="164"/>
    </row>
    <row r="2152" spans="4:4" x14ac:dyDescent="0.2">
      <c r="D2152" s="164"/>
    </row>
    <row r="2153" spans="4:4" x14ac:dyDescent="0.2">
      <c r="D2153" s="164"/>
    </row>
    <row r="2154" spans="4:4" x14ac:dyDescent="0.2">
      <c r="D2154" s="164"/>
    </row>
    <row r="2155" spans="4:4" x14ac:dyDescent="0.2">
      <c r="D2155" s="164"/>
    </row>
    <row r="2156" spans="4:4" x14ac:dyDescent="0.2">
      <c r="D2156" s="164"/>
    </row>
    <row r="2157" spans="4:4" x14ac:dyDescent="0.2">
      <c r="D2157" s="164"/>
    </row>
    <row r="2158" spans="4:4" x14ac:dyDescent="0.2">
      <c r="D2158" s="164"/>
    </row>
    <row r="2159" spans="4:4" x14ac:dyDescent="0.2">
      <c r="D2159" s="164"/>
    </row>
    <row r="2160" spans="4:4" x14ac:dyDescent="0.2">
      <c r="D2160" s="164"/>
    </row>
    <row r="2161" spans="4:4" x14ac:dyDescent="0.2">
      <c r="D2161" s="164"/>
    </row>
    <row r="2162" spans="4:4" x14ac:dyDescent="0.2">
      <c r="D2162" s="164"/>
    </row>
    <row r="2163" spans="4:4" x14ac:dyDescent="0.2">
      <c r="D2163" s="164"/>
    </row>
    <row r="2164" spans="4:4" x14ac:dyDescent="0.2">
      <c r="D2164" s="164"/>
    </row>
    <row r="2165" spans="4:4" x14ac:dyDescent="0.2">
      <c r="D2165" s="164"/>
    </row>
    <row r="2166" spans="4:4" x14ac:dyDescent="0.2">
      <c r="D2166" s="164"/>
    </row>
    <row r="2167" spans="4:4" x14ac:dyDescent="0.2">
      <c r="D2167" s="164"/>
    </row>
    <row r="2168" spans="4:4" x14ac:dyDescent="0.2">
      <c r="D2168" s="164"/>
    </row>
    <row r="2169" spans="4:4" x14ac:dyDescent="0.2">
      <c r="D2169" s="164"/>
    </row>
    <row r="2170" spans="4:4" x14ac:dyDescent="0.2">
      <c r="D2170" s="164"/>
    </row>
    <row r="2171" spans="4:4" x14ac:dyDescent="0.2">
      <c r="D2171" s="164"/>
    </row>
    <row r="2172" spans="4:4" x14ac:dyDescent="0.2">
      <c r="D2172" s="164"/>
    </row>
    <row r="2173" spans="4:4" x14ac:dyDescent="0.2">
      <c r="D2173" s="164"/>
    </row>
    <row r="2174" spans="4:4" x14ac:dyDescent="0.2">
      <c r="D2174" s="164"/>
    </row>
    <row r="2175" spans="4:4" x14ac:dyDescent="0.2">
      <c r="D2175" s="164"/>
    </row>
    <row r="2176" spans="4:4" x14ac:dyDescent="0.2">
      <c r="D2176" s="164"/>
    </row>
    <row r="2177" spans="4:4" x14ac:dyDescent="0.2">
      <c r="D2177" s="164"/>
    </row>
    <row r="2178" spans="4:4" x14ac:dyDescent="0.2">
      <c r="D2178" s="164"/>
    </row>
    <row r="2179" spans="4:4" x14ac:dyDescent="0.2">
      <c r="D2179" s="164"/>
    </row>
    <row r="2180" spans="4:4" x14ac:dyDescent="0.2">
      <c r="D2180" s="164"/>
    </row>
    <row r="2181" spans="4:4" x14ac:dyDescent="0.2">
      <c r="D2181" s="164"/>
    </row>
    <row r="2182" spans="4:4" x14ac:dyDescent="0.2">
      <c r="D2182" s="164"/>
    </row>
    <row r="2183" spans="4:4" x14ac:dyDescent="0.2">
      <c r="D2183" s="164"/>
    </row>
    <row r="2184" spans="4:4" x14ac:dyDescent="0.2">
      <c r="D2184" s="164"/>
    </row>
    <row r="2185" spans="4:4" x14ac:dyDescent="0.2">
      <c r="D2185" s="164"/>
    </row>
    <row r="2186" spans="4:4" x14ac:dyDescent="0.2">
      <c r="D2186" s="164"/>
    </row>
    <row r="2187" spans="4:4" x14ac:dyDescent="0.2">
      <c r="D2187" s="164"/>
    </row>
    <row r="2188" spans="4:4" x14ac:dyDescent="0.2">
      <c r="D2188" s="164"/>
    </row>
    <row r="2189" spans="4:4" x14ac:dyDescent="0.2">
      <c r="D2189" s="164"/>
    </row>
    <row r="2190" spans="4:4" x14ac:dyDescent="0.2">
      <c r="D2190" s="164"/>
    </row>
    <row r="2191" spans="4:4" x14ac:dyDescent="0.2">
      <c r="D2191" s="164"/>
    </row>
    <row r="2192" spans="4:4" x14ac:dyDescent="0.2">
      <c r="D2192" s="164"/>
    </row>
    <row r="2193" spans="4:4" x14ac:dyDescent="0.2">
      <c r="D2193" s="164"/>
    </row>
    <row r="2194" spans="4:4" x14ac:dyDescent="0.2">
      <c r="D2194" s="164"/>
    </row>
    <row r="2195" spans="4:4" x14ac:dyDescent="0.2">
      <c r="D2195" s="164"/>
    </row>
    <row r="2196" spans="4:4" x14ac:dyDescent="0.2">
      <c r="D2196" s="164"/>
    </row>
    <row r="2197" spans="4:4" x14ac:dyDescent="0.2">
      <c r="D2197" s="164"/>
    </row>
    <row r="2198" spans="4:4" x14ac:dyDescent="0.2">
      <c r="D2198" s="164"/>
    </row>
    <row r="2199" spans="4:4" x14ac:dyDescent="0.2">
      <c r="D2199" s="164"/>
    </row>
    <row r="2200" spans="4:4" x14ac:dyDescent="0.2">
      <c r="D2200" s="164"/>
    </row>
    <row r="2201" spans="4:4" x14ac:dyDescent="0.2">
      <c r="D2201" s="164"/>
    </row>
    <row r="2202" spans="4:4" x14ac:dyDescent="0.2">
      <c r="D2202" s="164"/>
    </row>
    <row r="2203" spans="4:4" x14ac:dyDescent="0.2">
      <c r="D2203" s="164"/>
    </row>
    <row r="2204" spans="4:4" x14ac:dyDescent="0.2">
      <c r="D2204" s="164"/>
    </row>
    <row r="2205" spans="4:4" x14ac:dyDescent="0.2">
      <c r="D2205" s="164"/>
    </row>
    <row r="2206" spans="4:4" x14ac:dyDescent="0.2">
      <c r="D2206" s="164"/>
    </row>
    <row r="2207" spans="4:4" x14ac:dyDescent="0.2">
      <c r="D2207" s="164"/>
    </row>
    <row r="2208" spans="4:4" x14ac:dyDescent="0.2">
      <c r="D2208" s="164"/>
    </row>
    <row r="2209" spans="4:4" x14ac:dyDescent="0.2">
      <c r="D2209" s="164"/>
    </row>
    <row r="2210" spans="4:4" x14ac:dyDescent="0.2">
      <c r="D2210" s="164"/>
    </row>
    <row r="2211" spans="4:4" x14ac:dyDescent="0.2">
      <c r="D2211" s="164"/>
    </row>
    <row r="2212" spans="4:4" x14ac:dyDescent="0.2">
      <c r="D2212" s="164"/>
    </row>
    <row r="2213" spans="4:4" x14ac:dyDescent="0.2">
      <c r="D2213" s="164"/>
    </row>
    <row r="2214" spans="4:4" x14ac:dyDescent="0.2">
      <c r="D2214" s="164"/>
    </row>
    <row r="2215" spans="4:4" x14ac:dyDescent="0.2">
      <c r="D2215" s="164"/>
    </row>
    <row r="2216" spans="4:4" x14ac:dyDescent="0.2">
      <c r="D2216" s="164"/>
    </row>
    <row r="2217" spans="4:4" x14ac:dyDescent="0.2">
      <c r="D2217" s="164"/>
    </row>
    <row r="2218" spans="4:4" x14ac:dyDescent="0.2">
      <c r="D2218" s="164"/>
    </row>
    <row r="2219" spans="4:4" x14ac:dyDescent="0.2">
      <c r="D2219" s="164"/>
    </row>
    <row r="2220" spans="4:4" x14ac:dyDescent="0.2">
      <c r="D2220" s="164"/>
    </row>
    <row r="2221" spans="4:4" x14ac:dyDescent="0.2">
      <c r="D2221" s="164"/>
    </row>
    <row r="2222" spans="4:4" x14ac:dyDescent="0.2">
      <c r="D2222" s="164"/>
    </row>
    <row r="2223" spans="4:4" x14ac:dyDescent="0.2">
      <c r="D2223" s="164"/>
    </row>
    <row r="2224" spans="4:4" x14ac:dyDescent="0.2">
      <c r="D2224" s="164"/>
    </row>
    <row r="2225" spans="4:4" x14ac:dyDescent="0.2">
      <c r="D2225" s="164"/>
    </row>
    <row r="2226" spans="4:4" x14ac:dyDescent="0.2">
      <c r="D2226" s="164"/>
    </row>
    <row r="2227" spans="4:4" x14ac:dyDescent="0.2">
      <c r="D2227" s="164"/>
    </row>
    <row r="2228" spans="4:4" x14ac:dyDescent="0.2">
      <c r="D2228" s="164"/>
    </row>
    <row r="2229" spans="4:4" x14ac:dyDescent="0.2">
      <c r="D2229" s="164"/>
    </row>
    <row r="2230" spans="4:4" x14ac:dyDescent="0.2">
      <c r="D2230" s="164"/>
    </row>
    <row r="2231" spans="4:4" x14ac:dyDescent="0.2">
      <c r="D2231" s="164"/>
    </row>
    <row r="2232" spans="4:4" x14ac:dyDescent="0.2">
      <c r="D2232" s="164"/>
    </row>
    <row r="2233" spans="4:4" x14ac:dyDescent="0.2">
      <c r="D2233" s="164"/>
    </row>
    <row r="2234" spans="4:4" x14ac:dyDescent="0.2">
      <c r="D2234" s="164"/>
    </row>
    <row r="2235" spans="4:4" x14ac:dyDescent="0.2">
      <c r="D2235" s="164"/>
    </row>
    <row r="2236" spans="4:4" x14ac:dyDescent="0.2">
      <c r="D2236" s="164"/>
    </row>
    <row r="2237" spans="4:4" x14ac:dyDescent="0.2">
      <c r="D2237" s="164"/>
    </row>
    <row r="2238" spans="4:4" x14ac:dyDescent="0.2">
      <c r="D2238" s="164"/>
    </row>
    <row r="2239" spans="4:4" x14ac:dyDescent="0.2">
      <c r="D2239" s="164"/>
    </row>
    <row r="2240" spans="4:4" x14ac:dyDescent="0.2">
      <c r="D2240" s="164"/>
    </row>
    <row r="2241" spans="4:4" x14ac:dyDescent="0.2">
      <c r="D2241" s="164"/>
    </row>
    <row r="2242" spans="4:4" x14ac:dyDescent="0.2">
      <c r="D2242" s="164"/>
    </row>
    <row r="2243" spans="4:4" x14ac:dyDescent="0.2">
      <c r="D2243" s="164"/>
    </row>
    <row r="2244" spans="4:4" x14ac:dyDescent="0.2">
      <c r="D2244" s="164"/>
    </row>
    <row r="2245" spans="4:4" x14ac:dyDescent="0.2">
      <c r="D2245" s="164"/>
    </row>
    <row r="2246" spans="4:4" x14ac:dyDescent="0.2">
      <c r="D2246" s="164"/>
    </row>
    <row r="2247" spans="4:4" x14ac:dyDescent="0.2">
      <c r="D2247" s="164"/>
    </row>
    <row r="2248" spans="4:4" x14ac:dyDescent="0.2">
      <c r="D2248" s="164"/>
    </row>
    <row r="2249" spans="4:4" x14ac:dyDescent="0.2">
      <c r="D2249" s="164"/>
    </row>
    <row r="2250" spans="4:4" x14ac:dyDescent="0.2">
      <c r="D2250" s="164"/>
    </row>
    <row r="2251" spans="4:4" x14ac:dyDescent="0.2">
      <c r="D2251" s="164"/>
    </row>
    <row r="2252" spans="4:4" x14ac:dyDescent="0.2">
      <c r="D2252" s="164"/>
    </row>
    <row r="2253" spans="4:4" x14ac:dyDescent="0.2">
      <c r="D2253" s="164"/>
    </row>
    <row r="2254" spans="4:4" x14ac:dyDescent="0.2">
      <c r="D2254" s="164"/>
    </row>
    <row r="2255" spans="4:4" x14ac:dyDescent="0.2">
      <c r="D2255" s="164"/>
    </row>
    <row r="2256" spans="4:4" x14ac:dyDescent="0.2">
      <c r="D2256" s="164"/>
    </row>
    <row r="2257" spans="4:4" x14ac:dyDescent="0.2">
      <c r="D2257" s="164"/>
    </row>
    <row r="2258" spans="4:4" x14ac:dyDescent="0.2">
      <c r="D2258" s="164"/>
    </row>
    <row r="2259" spans="4:4" x14ac:dyDescent="0.2">
      <c r="D2259" s="164"/>
    </row>
    <row r="2260" spans="4:4" x14ac:dyDescent="0.2">
      <c r="D2260" s="164"/>
    </row>
    <row r="2261" spans="4:4" x14ac:dyDescent="0.2">
      <c r="D2261" s="164"/>
    </row>
    <row r="2262" spans="4:4" x14ac:dyDescent="0.2">
      <c r="D2262" s="164"/>
    </row>
    <row r="2263" spans="4:4" x14ac:dyDescent="0.2">
      <c r="D2263" s="164"/>
    </row>
    <row r="2264" spans="4:4" x14ac:dyDescent="0.2">
      <c r="D2264" s="164"/>
    </row>
    <row r="2265" spans="4:4" x14ac:dyDescent="0.2">
      <c r="D2265" s="164"/>
    </row>
    <row r="2266" spans="4:4" x14ac:dyDescent="0.2">
      <c r="D2266" s="164"/>
    </row>
    <row r="2267" spans="4:4" x14ac:dyDescent="0.2">
      <c r="D2267" s="164"/>
    </row>
    <row r="2268" spans="4:4" x14ac:dyDescent="0.2">
      <c r="D2268" s="164"/>
    </row>
    <row r="2269" spans="4:4" x14ac:dyDescent="0.2">
      <c r="D2269" s="164"/>
    </row>
    <row r="2270" spans="4:4" x14ac:dyDescent="0.2">
      <c r="D2270" s="164"/>
    </row>
    <row r="2271" spans="4:4" x14ac:dyDescent="0.2">
      <c r="D2271" s="164"/>
    </row>
    <row r="2272" spans="4:4" x14ac:dyDescent="0.2">
      <c r="D2272" s="164"/>
    </row>
    <row r="2273" spans="4:4" x14ac:dyDescent="0.2">
      <c r="D2273" s="164"/>
    </row>
    <row r="2274" spans="4:4" x14ac:dyDescent="0.2">
      <c r="D2274" s="164"/>
    </row>
    <row r="2275" spans="4:4" x14ac:dyDescent="0.2">
      <c r="D2275" s="164"/>
    </row>
    <row r="2276" spans="4:4" x14ac:dyDescent="0.2">
      <c r="D2276" s="164"/>
    </row>
    <row r="2277" spans="4:4" x14ac:dyDescent="0.2">
      <c r="D2277" s="164"/>
    </row>
    <row r="2278" spans="4:4" x14ac:dyDescent="0.2">
      <c r="D2278" s="164"/>
    </row>
    <row r="2279" spans="4:4" x14ac:dyDescent="0.2">
      <c r="D2279" s="164"/>
    </row>
    <row r="2280" spans="4:4" x14ac:dyDescent="0.2">
      <c r="D2280" s="164"/>
    </row>
    <row r="2281" spans="4:4" x14ac:dyDescent="0.2">
      <c r="D2281" s="164"/>
    </row>
    <row r="2282" spans="4:4" x14ac:dyDescent="0.2">
      <c r="D2282" s="164"/>
    </row>
    <row r="2283" spans="4:4" x14ac:dyDescent="0.2">
      <c r="D2283" s="164"/>
    </row>
    <row r="2284" spans="4:4" x14ac:dyDescent="0.2">
      <c r="D2284" s="164"/>
    </row>
    <row r="2285" spans="4:4" x14ac:dyDescent="0.2">
      <c r="D2285" s="164"/>
    </row>
    <row r="2286" spans="4:4" x14ac:dyDescent="0.2">
      <c r="D2286" s="164"/>
    </row>
    <row r="2287" spans="4:4" x14ac:dyDescent="0.2">
      <c r="D2287" s="164"/>
    </row>
    <row r="2288" spans="4:4" x14ac:dyDescent="0.2">
      <c r="D2288" s="164"/>
    </row>
    <row r="2289" spans="4:4" x14ac:dyDescent="0.2">
      <c r="D2289" s="164"/>
    </row>
    <row r="2290" spans="4:4" x14ac:dyDescent="0.2">
      <c r="D2290" s="164"/>
    </row>
    <row r="2291" spans="4:4" x14ac:dyDescent="0.2">
      <c r="D2291" s="164"/>
    </row>
    <row r="2292" spans="4:4" x14ac:dyDescent="0.2">
      <c r="D2292" s="164"/>
    </row>
    <row r="2293" spans="4:4" x14ac:dyDescent="0.2">
      <c r="D2293" s="164"/>
    </row>
    <row r="2294" spans="4:4" x14ac:dyDescent="0.2">
      <c r="D2294" s="164"/>
    </row>
    <row r="2295" spans="4:4" x14ac:dyDescent="0.2">
      <c r="D2295" s="164"/>
    </row>
    <row r="2296" spans="4:4" x14ac:dyDescent="0.2">
      <c r="D2296" s="164"/>
    </row>
    <row r="2297" spans="4:4" x14ac:dyDescent="0.2">
      <c r="D2297" s="164"/>
    </row>
    <row r="2298" spans="4:4" x14ac:dyDescent="0.2">
      <c r="D2298" s="164"/>
    </row>
    <row r="2299" spans="4:4" x14ac:dyDescent="0.2">
      <c r="D2299" s="164"/>
    </row>
    <row r="2300" spans="4:4" x14ac:dyDescent="0.2">
      <c r="D2300" s="164"/>
    </row>
    <row r="2301" spans="4:4" x14ac:dyDescent="0.2">
      <c r="D2301" s="164"/>
    </row>
    <row r="2302" spans="4:4" x14ac:dyDescent="0.2">
      <c r="D2302" s="164"/>
    </row>
    <row r="2303" spans="4:4" x14ac:dyDescent="0.2">
      <c r="D2303" s="164"/>
    </row>
    <row r="2304" spans="4:4" x14ac:dyDescent="0.2">
      <c r="D2304" s="164"/>
    </row>
    <row r="2305" spans="4:4" x14ac:dyDescent="0.2">
      <c r="D2305" s="164"/>
    </row>
    <row r="2306" spans="4:4" x14ac:dyDescent="0.2">
      <c r="D2306" s="164"/>
    </row>
    <row r="2307" spans="4:4" x14ac:dyDescent="0.2">
      <c r="D2307" s="164"/>
    </row>
    <row r="2308" spans="4:4" x14ac:dyDescent="0.2">
      <c r="D2308" s="164"/>
    </row>
    <row r="2309" spans="4:4" x14ac:dyDescent="0.2">
      <c r="D2309" s="164"/>
    </row>
    <row r="2310" spans="4:4" x14ac:dyDescent="0.2">
      <c r="D2310" s="164"/>
    </row>
    <row r="2311" spans="4:4" x14ac:dyDescent="0.2">
      <c r="D2311" s="164"/>
    </row>
    <row r="2312" spans="4:4" x14ac:dyDescent="0.2">
      <c r="D2312" s="164"/>
    </row>
    <row r="2313" spans="4:4" x14ac:dyDescent="0.2">
      <c r="D2313" s="164"/>
    </row>
    <row r="2314" spans="4:4" x14ac:dyDescent="0.2">
      <c r="D2314" s="164"/>
    </row>
    <row r="2315" spans="4:4" x14ac:dyDescent="0.2">
      <c r="D2315" s="164"/>
    </row>
    <row r="2316" spans="4:4" x14ac:dyDescent="0.2">
      <c r="D2316" s="164"/>
    </row>
    <row r="2317" spans="4:4" x14ac:dyDescent="0.2">
      <c r="D2317" s="164"/>
    </row>
    <row r="2318" spans="4:4" x14ac:dyDescent="0.2">
      <c r="D2318" s="164"/>
    </row>
    <row r="2319" spans="4:4" x14ac:dyDescent="0.2">
      <c r="D2319" s="164"/>
    </row>
    <row r="2320" spans="4:4" x14ac:dyDescent="0.2">
      <c r="D2320" s="164"/>
    </row>
    <row r="2321" spans="4:4" x14ac:dyDescent="0.2">
      <c r="D2321" s="164"/>
    </row>
    <row r="2322" spans="4:4" x14ac:dyDescent="0.2">
      <c r="D2322" s="164"/>
    </row>
    <row r="2323" spans="4:4" x14ac:dyDescent="0.2">
      <c r="D2323" s="164"/>
    </row>
    <row r="2324" spans="4:4" x14ac:dyDescent="0.2">
      <c r="D2324" s="164"/>
    </row>
    <row r="2325" spans="4:4" x14ac:dyDescent="0.2">
      <c r="D2325" s="164"/>
    </row>
    <row r="2326" spans="4:4" x14ac:dyDescent="0.2">
      <c r="D2326" s="164"/>
    </row>
    <row r="2327" spans="4:4" x14ac:dyDescent="0.2">
      <c r="D2327" s="164"/>
    </row>
    <row r="2328" spans="4:4" x14ac:dyDescent="0.2">
      <c r="D2328" s="164"/>
    </row>
    <row r="2329" spans="4:4" x14ac:dyDescent="0.2">
      <c r="D2329" s="164"/>
    </row>
    <row r="2330" spans="4:4" x14ac:dyDescent="0.2">
      <c r="D2330" s="164"/>
    </row>
    <row r="2331" spans="4:4" x14ac:dyDescent="0.2">
      <c r="D2331" s="164"/>
    </row>
    <row r="2332" spans="4:4" x14ac:dyDescent="0.2">
      <c r="D2332" s="164"/>
    </row>
    <row r="2333" spans="4:4" x14ac:dyDescent="0.2">
      <c r="D2333" s="164"/>
    </row>
    <row r="2334" spans="4:4" x14ac:dyDescent="0.2">
      <c r="D2334" s="164"/>
    </row>
    <row r="2335" spans="4:4" x14ac:dyDescent="0.2">
      <c r="D2335" s="164"/>
    </row>
    <row r="2336" spans="4:4" x14ac:dyDescent="0.2">
      <c r="D2336" s="164"/>
    </row>
    <row r="2337" spans="4:4" x14ac:dyDescent="0.2">
      <c r="D2337" s="164"/>
    </row>
    <row r="2338" spans="4:4" x14ac:dyDescent="0.2">
      <c r="D2338" s="164"/>
    </row>
    <row r="2339" spans="4:4" x14ac:dyDescent="0.2">
      <c r="D2339" s="164"/>
    </row>
    <row r="2340" spans="4:4" x14ac:dyDescent="0.2">
      <c r="D2340" s="164"/>
    </row>
    <row r="2341" spans="4:4" x14ac:dyDescent="0.2">
      <c r="D2341" s="164"/>
    </row>
    <row r="2342" spans="4:4" x14ac:dyDescent="0.2">
      <c r="D2342" s="164"/>
    </row>
    <row r="2343" spans="4:4" x14ac:dyDescent="0.2">
      <c r="D2343" s="164"/>
    </row>
    <row r="2344" spans="4:4" x14ac:dyDescent="0.2">
      <c r="D2344" s="164"/>
    </row>
    <row r="2345" spans="4:4" x14ac:dyDescent="0.2">
      <c r="D2345" s="164"/>
    </row>
    <row r="2346" spans="4:4" x14ac:dyDescent="0.2">
      <c r="D2346" s="164"/>
    </row>
    <row r="2347" spans="4:4" x14ac:dyDescent="0.2">
      <c r="D2347" s="164"/>
    </row>
    <row r="2348" spans="4:4" x14ac:dyDescent="0.2">
      <c r="D2348" s="164"/>
    </row>
    <row r="2349" spans="4:4" x14ac:dyDescent="0.2">
      <c r="D2349" s="164"/>
    </row>
    <row r="2350" spans="4:4" x14ac:dyDescent="0.2">
      <c r="D2350" s="164"/>
    </row>
    <row r="2351" spans="4:4" x14ac:dyDescent="0.2">
      <c r="D2351" s="164"/>
    </row>
    <row r="2352" spans="4:4" x14ac:dyDescent="0.2">
      <c r="D2352" s="164"/>
    </row>
    <row r="2353" spans="4:4" x14ac:dyDescent="0.2">
      <c r="D2353" s="164"/>
    </row>
    <row r="2354" spans="4:4" x14ac:dyDescent="0.2">
      <c r="D2354" s="164"/>
    </row>
    <row r="2355" spans="4:4" x14ac:dyDescent="0.2">
      <c r="D2355" s="164"/>
    </row>
    <row r="2356" spans="4:4" x14ac:dyDescent="0.2">
      <c r="D2356" s="164"/>
    </row>
    <row r="2357" spans="4:4" x14ac:dyDescent="0.2">
      <c r="D2357" s="164"/>
    </row>
    <row r="2358" spans="4:4" x14ac:dyDescent="0.2">
      <c r="D2358" s="164"/>
    </row>
    <row r="2359" spans="4:4" x14ac:dyDescent="0.2">
      <c r="D2359" s="164"/>
    </row>
    <row r="2360" spans="4:4" x14ac:dyDescent="0.2">
      <c r="D2360" s="164"/>
    </row>
    <row r="2361" spans="4:4" x14ac:dyDescent="0.2">
      <c r="D2361" s="164"/>
    </row>
    <row r="2362" spans="4:4" x14ac:dyDescent="0.2">
      <c r="D2362" s="164"/>
    </row>
    <row r="2363" spans="4:4" x14ac:dyDescent="0.2">
      <c r="D2363" s="164"/>
    </row>
    <row r="2364" spans="4:4" x14ac:dyDescent="0.2">
      <c r="D2364" s="164"/>
    </row>
    <row r="2365" spans="4:4" x14ac:dyDescent="0.2">
      <c r="D2365" s="164"/>
    </row>
    <row r="2366" spans="4:4" x14ac:dyDescent="0.2">
      <c r="D2366" s="164"/>
    </row>
    <row r="2367" spans="4:4" x14ac:dyDescent="0.2">
      <c r="D2367" s="164"/>
    </row>
    <row r="2368" spans="4:4" x14ac:dyDescent="0.2">
      <c r="D2368" s="164"/>
    </row>
    <row r="2369" spans="4:4" x14ac:dyDescent="0.2">
      <c r="D2369" s="164"/>
    </row>
    <row r="2370" spans="4:4" x14ac:dyDescent="0.2">
      <c r="D2370" s="164"/>
    </row>
    <row r="2371" spans="4:4" x14ac:dyDescent="0.2">
      <c r="D2371" s="164"/>
    </row>
    <row r="2372" spans="4:4" x14ac:dyDescent="0.2">
      <c r="D2372" s="164"/>
    </row>
    <row r="2373" spans="4:4" x14ac:dyDescent="0.2">
      <c r="D2373" s="164"/>
    </row>
    <row r="2374" spans="4:4" x14ac:dyDescent="0.2">
      <c r="D2374" s="164"/>
    </row>
    <row r="2375" spans="4:4" x14ac:dyDescent="0.2">
      <c r="D2375" s="164"/>
    </row>
    <row r="2376" spans="4:4" x14ac:dyDescent="0.2">
      <c r="D2376" s="164"/>
    </row>
    <row r="2377" spans="4:4" x14ac:dyDescent="0.2">
      <c r="D2377" s="164"/>
    </row>
    <row r="2378" spans="4:4" x14ac:dyDescent="0.2">
      <c r="D2378" s="164"/>
    </row>
    <row r="2379" spans="4:4" x14ac:dyDescent="0.2">
      <c r="D2379" s="164"/>
    </row>
    <row r="2380" spans="4:4" x14ac:dyDescent="0.2">
      <c r="D2380" s="164"/>
    </row>
    <row r="2381" spans="4:4" x14ac:dyDescent="0.2">
      <c r="D2381" s="164"/>
    </row>
    <row r="2382" spans="4:4" x14ac:dyDescent="0.2">
      <c r="D2382" s="164"/>
    </row>
    <row r="2383" spans="4:4" x14ac:dyDescent="0.2">
      <c r="D2383" s="164"/>
    </row>
    <row r="2384" spans="4:4" x14ac:dyDescent="0.2">
      <c r="D2384" s="164"/>
    </row>
    <row r="2385" spans="4:4" x14ac:dyDescent="0.2">
      <c r="D2385" s="164"/>
    </row>
    <row r="2386" spans="4:4" x14ac:dyDescent="0.2">
      <c r="D2386" s="164"/>
    </row>
    <row r="2387" spans="4:4" x14ac:dyDescent="0.2">
      <c r="D2387" s="164"/>
    </row>
    <row r="2388" spans="4:4" x14ac:dyDescent="0.2">
      <c r="D2388" s="164"/>
    </row>
    <row r="2389" spans="4:4" x14ac:dyDescent="0.2">
      <c r="D2389" s="164"/>
    </row>
    <row r="2390" spans="4:4" x14ac:dyDescent="0.2">
      <c r="D2390" s="164"/>
    </row>
    <row r="2391" spans="4:4" x14ac:dyDescent="0.2">
      <c r="D2391" s="164"/>
    </row>
    <row r="2392" spans="4:4" x14ac:dyDescent="0.2">
      <c r="D2392" s="164"/>
    </row>
    <row r="2393" spans="4:4" x14ac:dyDescent="0.2">
      <c r="D2393" s="164"/>
    </row>
    <row r="2394" spans="4:4" x14ac:dyDescent="0.2">
      <c r="D2394" s="164"/>
    </row>
    <row r="2395" spans="4:4" x14ac:dyDescent="0.2">
      <c r="D2395" s="164"/>
    </row>
    <row r="2396" spans="4:4" x14ac:dyDescent="0.2">
      <c r="D2396" s="164"/>
    </row>
    <row r="2397" spans="4:4" x14ac:dyDescent="0.2">
      <c r="D2397" s="164"/>
    </row>
    <row r="2398" spans="4:4" x14ac:dyDescent="0.2">
      <c r="D2398" s="164"/>
    </row>
    <row r="2399" spans="4:4" x14ac:dyDescent="0.2">
      <c r="D2399" s="164"/>
    </row>
    <row r="2400" spans="4:4" x14ac:dyDescent="0.2">
      <c r="D2400" s="164"/>
    </row>
    <row r="2401" spans="4:4" x14ac:dyDescent="0.2">
      <c r="D2401" s="164"/>
    </row>
    <row r="2402" spans="4:4" x14ac:dyDescent="0.2">
      <c r="D2402" s="164"/>
    </row>
    <row r="2403" spans="4:4" x14ac:dyDescent="0.2">
      <c r="D2403" s="164"/>
    </row>
    <row r="2404" spans="4:4" x14ac:dyDescent="0.2">
      <c r="D2404" s="164"/>
    </row>
    <row r="2405" spans="4:4" x14ac:dyDescent="0.2">
      <c r="D2405" s="164"/>
    </row>
    <row r="2406" spans="4:4" x14ac:dyDescent="0.2">
      <c r="D2406" s="164"/>
    </row>
    <row r="2407" spans="4:4" x14ac:dyDescent="0.2">
      <c r="D2407" s="164"/>
    </row>
    <row r="2408" spans="4:4" x14ac:dyDescent="0.2">
      <c r="D2408" s="164"/>
    </row>
    <row r="2409" spans="4:4" x14ac:dyDescent="0.2">
      <c r="D2409" s="164"/>
    </row>
    <row r="2410" spans="4:4" x14ac:dyDescent="0.2">
      <c r="D2410" s="164"/>
    </row>
    <row r="2411" spans="4:4" x14ac:dyDescent="0.2">
      <c r="D2411" s="164"/>
    </row>
    <row r="2412" spans="4:4" x14ac:dyDescent="0.2">
      <c r="D2412" s="164"/>
    </row>
    <row r="2413" spans="4:4" x14ac:dyDescent="0.2">
      <c r="D2413" s="164"/>
    </row>
    <row r="2414" spans="4:4" x14ac:dyDescent="0.2">
      <c r="D2414" s="164"/>
    </row>
    <row r="2415" spans="4:4" x14ac:dyDescent="0.2">
      <c r="D2415" s="164"/>
    </row>
    <row r="2416" spans="4:4" x14ac:dyDescent="0.2">
      <c r="D2416" s="164"/>
    </row>
    <row r="2417" spans="4:4" x14ac:dyDescent="0.2">
      <c r="D2417" s="164"/>
    </row>
    <row r="2418" spans="4:4" x14ac:dyDescent="0.2">
      <c r="D2418" s="164"/>
    </row>
    <row r="2419" spans="4:4" x14ac:dyDescent="0.2">
      <c r="D2419" s="164"/>
    </row>
    <row r="2420" spans="4:4" x14ac:dyDescent="0.2">
      <c r="D2420" s="164"/>
    </row>
    <row r="2421" spans="4:4" x14ac:dyDescent="0.2">
      <c r="D2421" s="164"/>
    </row>
    <row r="2422" spans="4:4" x14ac:dyDescent="0.2">
      <c r="D2422" s="164"/>
    </row>
    <row r="2423" spans="4:4" x14ac:dyDescent="0.2">
      <c r="D2423" s="164"/>
    </row>
    <row r="2424" spans="4:4" x14ac:dyDescent="0.2">
      <c r="D2424" s="164"/>
    </row>
    <row r="2425" spans="4:4" x14ac:dyDescent="0.2">
      <c r="D2425" s="164"/>
    </row>
    <row r="2426" spans="4:4" x14ac:dyDescent="0.2">
      <c r="D2426" s="164"/>
    </row>
    <row r="2427" spans="4:4" x14ac:dyDescent="0.2">
      <c r="D2427" s="164"/>
    </row>
    <row r="2428" spans="4:4" x14ac:dyDescent="0.2">
      <c r="D2428" s="164"/>
    </row>
    <row r="2429" spans="4:4" x14ac:dyDescent="0.2">
      <c r="D2429" s="164"/>
    </row>
    <row r="2430" spans="4:4" x14ac:dyDescent="0.2">
      <c r="D2430" s="164"/>
    </row>
    <row r="2431" spans="4:4" x14ac:dyDescent="0.2">
      <c r="D2431" s="164"/>
    </row>
    <row r="2432" spans="4:4" x14ac:dyDescent="0.2">
      <c r="D2432" s="164"/>
    </row>
    <row r="2433" spans="4:4" x14ac:dyDescent="0.2">
      <c r="D2433" s="164"/>
    </row>
    <row r="2434" spans="4:4" x14ac:dyDescent="0.2">
      <c r="D2434" s="164"/>
    </row>
    <row r="2435" spans="4:4" x14ac:dyDescent="0.2">
      <c r="D2435" s="164"/>
    </row>
    <row r="2436" spans="4:4" x14ac:dyDescent="0.2">
      <c r="D2436" s="164"/>
    </row>
    <row r="2437" spans="4:4" x14ac:dyDescent="0.2">
      <c r="D2437" s="164"/>
    </row>
    <row r="2438" spans="4:4" x14ac:dyDescent="0.2">
      <c r="D2438" s="164"/>
    </row>
    <row r="2439" spans="4:4" x14ac:dyDescent="0.2">
      <c r="D2439" s="164"/>
    </row>
    <row r="2440" spans="4:4" x14ac:dyDescent="0.2">
      <c r="D2440" s="164"/>
    </row>
    <row r="2441" spans="4:4" x14ac:dyDescent="0.2">
      <c r="D2441" s="164"/>
    </row>
    <row r="2442" spans="4:4" x14ac:dyDescent="0.2">
      <c r="D2442" s="164"/>
    </row>
    <row r="2443" spans="4:4" x14ac:dyDescent="0.2">
      <c r="D2443" s="164"/>
    </row>
    <row r="2444" spans="4:4" x14ac:dyDescent="0.2">
      <c r="D2444" s="164"/>
    </row>
    <row r="2445" spans="4:4" x14ac:dyDescent="0.2">
      <c r="D2445" s="164"/>
    </row>
    <row r="2446" spans="4:4" x14ac:dyDescent="0.2">
      <c r="D2446" s="164"/>
    </row>
    <row r="2447" spans="4:4" x14ac:dyDescent="0.2">
      <c r="D2447" s="164"/>
    </row>
    <row r="2448" spans="4:4" x14ac:dyDescent="0.2">
      <c r="D2448" s="164"/>
    </row>
    <row r="2449" spans="4:4" x14ac:dyDescent="0.2">
      <c r="D2449" s="164"/>
    </row>
    <row r="2450" spans="4:4" x14ac:dyDescent="0.2">
      <c r="D2450" s="164"/>
    </row>
    <row r="2451" spans="4:4" x14ac:dyDescent="0.2">
      <c r="D2451" s="164"/>
    </row>
    <row r="2452" spans="4:4" x14ac:dyDescent="0.2">
      <c r="D2452" s="164"/>
    </row>
    <row r="2453" spans="4:4" x14ac:dyDescent="0.2">
      <c r="D2453" s="164"/>
    </row>
    <row r="2454" spans="4:4" x14ac:dyDescent="0.2">
      <c r="D2454" s="164"/>
    </row>
    <row r="2455" spans="4:4" x14ac:dyDescent="0.2">
      <c r="D2455" s="164"/>
    </row>
    <row r="2456" spans="4:4" x14ac:dyDescent="0.2">
      <c r="D2456" s="164"/>
    </row>
    <row r="2457" spans="4:4" x14ac:dyDescent="0.2">
      <c r="D2457" s="164"/>
    </row>
    <row r="2458" spans="4:4" x14ac:dyDescent="0.2">
      <c r="D2458" s="164"/>
    </row>
    <row r="2459" spans="4:4" x14ac:dyDescent="0.2">
      <c r="D2459" s="164"/>
    </row>
    <row r="2460" spans="4:4" x14ac:dyDescent="0.2">
      <c r="D2460" s="164"/>
    </row>
    <row r="2461" spans="4:4" x14ac:dyDescent="0.2">
      <c r="D2461" s="164"/>
    </row>
    <row r="2462" spans="4:4" x14ac:dyDescent="0.2">
      <c r="D2462" s="164"/>
    </row>
    <row r="2463" spans="4:4" x14ac:dyDescent="0.2">
      <c r="D2463" s="164"/>
    </row>
    <row r="2464" spans="4:4" x14ac:dyDescent="0.2">
      <c r="D2464" s="164"/>
    </row>
    <row r="2465" spans="4:4" x14ac:dyDescent="0.2">
      <c r="D2465" s="164"/>
    </row>
    <row r="2466" spans="4:4" x14ac:dyDescent="0.2">
      <c r="D2466" s="164"/>
    </row>
    <row r="2467" spans="4:4" x14ac:dyDescent="0.2">
      <c r="D2467" s="164"/>
    </row>
    <row r="2468" spans="4:4" x14ac:dyDescent="0.2">
      <c r="D2468" s="164"/>
    </row>
    <row r="2469" spans="4:4" x14ac:dyDescent="0.2">
      <c r="D2469" s="164"/>
    </row>
    <row r="2470" spans="4:4" x14ac:dyDescent="0.2">
      <c r="D2470" s="164"/>
    </row>
    <row r="2471" spans="4:4" x14ac:dyDescent="0.2">
      <c r="D2471" s="164"/>
    </row>
    <row r="2472" spans="4:4" x14ac:dyDescent="0.2">
      <c r="D2472" s="164"/>
    </row>
    <row r="2473" spans="4:4" x14ac:dyDescent="0.2">
      <c r="D2473" s="164"/>
    </row>
    <row r="2474" spans="4:4" x14ac:dyDescent="0.2">
      <c r="D2474" s="164"/>
    </row>
    <row r="2475" spans="4:4" x14ac:dyDescent="0.2">
      <c r="D2475" s="164"/>
    </row>
    <row r="2476" spans="4:4" x14ac:dyDescent="0.2">
      <c r="D2476" s="164"/>
    </row>
    <row r="2477" spans="4:4" x14ac:dyDescent="0.2">
      <c r="D2477" s="164"/>
    </row>
    <row r="2478" spans="4:4" x14ac:dyDescent="0.2">
      <c r="D2478" s="164"/>
    </row>
    <row r="2479" spans="4:4" x14ac:dyDescent="0.2">
      <c r="D2479" s="164"/>
    </row>
    <row r="2480" spans="4:4" x14ac:dyDescent="0.2">
      <c r="D2480" s="164"/>
    </row>
    <row r="2481" spans="4:4" x14ac:dyDescent="0.2">
      <c r="D2481" s="164"/>
    </row>
    <row r="2482" spans="4:4" x14ac:dyDescent="0.2">
      <c r="D2482" s="164"/>
    </row>
    <row r="2483" spans="4:4" x14ac:dyDescent="0.2">
      <c r="D2483" s="164"/>
    </row>
    <row r="2484" spans="4:4" x14ac:dyDescent="0.2">
      <c r="D2484" s="164"/>
    </row>
    <row r="2485" spans="4:4" x14ac:dyDescent="0.2">
      <c r="D2485" s="164"/>
    </row>
    <row r="2486" spans="4:4" x14ac:dyDescent="0.2">
      <c r="D2486" s="164"/>
    </row>
    <row r="2487" spans="4:4" x14ac:dyDescent="0.2">
      <c r="D2487" s="164"/>
    </row>
    <row r="2488" spans="4:4" x14ac:dyDescent="0.2">
      <c r="D2488" s="164"/>
    </row>
    <row r="2489" spans="4:4" x14ac:dyDescent="0.2">
      <c r="D2489" s="164"/>
    </row>
    <row r="2490" spans="4:4" x14ac:dyDescent="0.2">
      <c r="D2490" s="164"/>
    </row>
    <row r="2491" spans="4:4" x14ac:dyDescent="0.2">
      <c r="D2491" s="164"/>
    </row>
    <row r="2492" spans="4:4" x14ac:dyDescent="0.2">
      <c r="D2492" s="164"/>
    </row>
    <row r="2493" spans="4:4" x14ac:dyDescent="0.2">
      <c r="D2493" s="164"/>
    </row>
    <row r="2494" spans="4:4" x14ac:dyDescent="0.2">
      <c r="D2494" s="164"/>
    </row>
    <row r="2495" spans="4:4" x14ac:dyDescent="0.2">
      <c r="D2495" s="164"/>
    </row>
    <row r="2496" spans="4:4" x14ac:dyDescent="0.2">
      <c r="D2496" s="164"/>
    </row>
    <row r="2497" spans="4:4" x14ac:dyDescent="0.2">
      <c r="D2497" s="164"/>
    </row>
    <row r="2498" spans="4:4" x14ac:dyDescent="0.2">
      <c r="D2498" s="164"/>
    </row>
    <row r="2499" spans="4:4" x14ac:dyDescent="0.2">
      <c r="D2499" s="164"/>
    </row>
    <row r="2500" spans="4:4" x14ac:dyDescent="0.2">
      <c r="D2500" s="164"/>
    </row>
    <row r="2501" spans="4:4" x14ac:dyDescent="0.2">
      <c r="D2501" s="164"/>
    </row>
    <row r="2502" spans="4:4" x14ac:dyDescent="0.2">
      <c r="D2502" s="164"/>
    </row>
    <row r="2503" spans="4:4" x14ac:dyDescent="0.2">
      <c r="D2503" s="164"/>
    </row>
    <row r="2504" spans="4:4" x14ac:dyDescent="0.2">
      <c r="D2504" s="164"/>
    </row>
    <row r="2505" spans="4:4" x14ac:dyDescent="0.2">
      <c r="D2505" s="164"/>
    </row>
    <row r="2506" spans="4:4" x14ac:dyDescent="0.2">
      <c r="D2506" s="164"/>
    </row>
    <row r="2507" spans="4:4" x14ac:dyDescent="0.2">
      <c r="D2507" s="164"/>
    </row>
    <row r="2508" spans="4:4" x14ac:dyDescent="0.2">
      <c r="D2508" s="164"/>
    </row>
    <row r="2509" spans="4:4" x14ac:dyDescent="0.2">
      <c r="D2509" s="164"/>
    </row>
    <row r="2510" spans="4:4" x14ac:dyDescent="0.2">
      <c r="D2510" s="164"/>
    </row>
    <row r="2511" spans="4:4" x14ac:dyDescent="0.2">
      <c r="D2511" s="164"/>
    </row>
    <row r="2512" spans="4:4" x14ac:dyDescent="0.2">
      <c r="D2512" s="164"/>
    </row>
    <row r="2513" spans="4:4" x14ac:dyDescent="0.2">
      <c r="D2513" s="164"/>
    </row>
    <row r="2514" spans="4:4" x14ac:dyDescent="0.2">
      <c r="D2514" s="164"/>
    </row>
    <row r="2515" spans="4:4" x14ac:dyDescent="0.2">
      <c r="D2515" s="164"/>
    </row>
    <row r="2516" spans="4:4" x14ac:dyDescent="0.2">
      <c r="D2516" s="164"/>
    </row>
    <row r="2517" spans="4:4" x14ac:dyDescent="0.2">
      <c r="D2517" s="164"/>
    </row>
    <row r="2518" spans="4:4" x14ac:dyDescent="0.2">
      <c r="D2518" s="164"/>
    </row>
    <row r="2519" spans="4:4" x14ac:dyDescent="0.2">
      <c r="D2519" s="164"/>
    </row>
    <row r="2520" spans="4:4" x14ac:dyDescent="0.2">
      <c r="D2520" s="164"/>
    </row>
    <row r="2521" spans="4:4" x14ac:dyDescent="0.2">
      <c r="D2521" s="164"/>
    </row>
    <row r="2522" spans="4:4" x14ac:dyDescent="0.2">
      <c r="D2522" s="164"/>
    </row>
    <row r="2523" spans="4:4" x14ac:dyDescent="0.2">
      <c r="D2523" s="164"/>
    </row>
    <row r="2524" spans="4:4" x14ac:dyDescent="0.2">
      <c r="D2524" s="164"/>
    </row>
    <row r="2525" spans="4:4" x14ac:dyDescent="0.2">
      <c r="D2525" s="164"/>
    </row>
    <row r="2526" spans="4:4" x14ac:dyDescent="0.2">
      <c r="D2526" s="164"/>
    </row>
    <row r="2527" spans="4:4" x14ac:dyDescent="0.2">
      <c r="D2527" s="164"/>
    </row>
    <row r="2528" spans="4:4" x14ac:dyDescent="0.2">
      <c r="D2528" s="164"/>
    </row>
    <row r="2529" spans="4:4" x14ac:dyDescent="0.2">
      <c r="D2529" s="164"/>
    </row>
    <row r="2530" spans="4:4" x14ac:dyDescent="0.2">
      <c r="D2530" s="164"/>
    </row>
    <row r="2531" spans="4:4" x14ac:dyDescent="0.2">
      <c r="D2531" s="164"/>
    </row>
    <row r="2532" spans="4:4" x14ac:dyDescent="0.2">
      <c r="D2532" s="164"/>
    </row>
    <row r="2533" spans="4:4" x14ac:dyDescent="0.2">
      <c r="D2533" s="164"/>
    </row>
    <row r="2534" spans="4:4" x14ac:dyDescent="0.2">
      <c r="D2534" s="164"/>
    </row>
    <row r="2535" spans="4:4" x14ac:dyDescent="0.2">
      <c r="D2535" s="164"/>
    </row>
    <row r="2536" spans="4:4" x14ac:dyDescent="0.2">
      <c r="D2536" s="164"/>
    </row>
    <row r="2537" spans="4:4" x14ac:dyDescent="0.2">
      <c r="D2537" s="164"/>
    </row>
    <row r="2538" spans="4:4" x14ac:dyDescent="0.2">
      <c r="D2538" s="164"/>
    </row>
    <row r="2539" spans="4:4" x14ac:dyDescent="0.2">
      <c r="D2539" s="164"/>
    </row>
    <row r="2540" spans="4:4" x14ac:dyDescent="0.2">
      <c r="D2540" s="164"/>
    </row>
    <row r="2541" spans="4:4" x14ac:dyDescent="0.2">
      <c r="D2541" s="164"/>
    </row>
    <row r="2542" spans="4:4" x14ac:dyDescent="0.2">
      <c r="D2542" s="164"/>
    </row>
    <row r="2543" spans="4:4" x14ac:dyDescent="0.2">
      <c r="D2543" s="164"/>
    </row>
    <row r="2544" spans="4:4" x14ac:dyDescent="0.2">
      <c r="D2544" s="164"/>
    </row>
    <row r="2545" spans="4:4" x14ac:dyDescent="0.2">
      <c r="D2545" s="164"/>
    </row>
    <row r="2546" spans="4:4" x14ac:dyDescent="0.2">
      <c r="D2546" s="164"/>
    </row>
    <row r="2547" spans="4:4" x14ac:dyDescent="0.2">
      <c r="D2547" s="164"/>
    </row>
    <row r="2548" spans="4:4" x14ac:dyDescent="0.2">
      <c r="D2548" s="164"/>
    </row>
    <row r="2549" spans="4:4" x14ac:dyDescent="0.2">
      <c r="D2549" s="164"/>
    </row>
    <row r="2550" spans="4:4" x14ac:dyDescent="0.2">
      <c r="D2550" s="164"/>
    </row>
    <row r="2551" spans="4:4" x14ac:dyDescent="0.2">
      <c r="D2551" s="164"/>
    </row>
    <row r="2552" spans="4:4" x14ac:dyDescent="0.2">
      <c r="D2552" s="164"/>
    </row>
    <row r="2553" spans="4:4" x14ac:dyDescent="0.2">
      <c r="D2553" s="164"/>
    </row>
    <row r="2554" spans="4:4" x14ac:dyDescent="0.2">
      <c r="D2554" s="164"/>
    </row>
    <row r="2555" spans="4:4" x14ac:dyDescent="0.2">
      <c r="D2555" s="164"/>
    </row>
    <row r="2556" spans="4:4" x14ac:dyDescent="0.2">
      <c r="D2556" s="164"/>
    </row>
    <row r="2557" spans="4:4" x14ac:dyDescent="0.2">
      <c r="D2557" s="164"/>
    </row>
    <row r="2558" spans="4:4" x14ac:dyDescent="0.2">
      <c r="D2558" s="164"/>
    </row>
    <row r="2559" spans="4:4" x14ac:dyDescent="0.2">
      <c r="D2559" s="164"/>
    </row>
    <row r="2560" spans="4:4" x14ac:dyDescent="0.2">
      <c r="D2560" s="164"/>
    </row>
    <row r="2561" spans="4:4" x14ac:dyDescent="0.2">
      <c r="D2561" s="164"/>
    </row>
    <row r="2562" spans="4:4" x14ac:dyDescent="0.2">
      <c r="D2562" s="164"/>
    </row>
    <row r="2563" spans="4:4" x14ac:dyDescent="0.2">
      <c r="D2563" s="164"/>
    </row>
    <row r="2564" spans="4:4" x14ac:dyDescent="0.2">
      <c r="D2564" s="164"/>
    </row>
    <row r="2565" spans="4:4" x14ac:dyDescent="0.2">
      <c r="D2565" s="164"/>
    </row>
    <row r="2566" spans="4:4" x14ac:dyDescent="0.2">
      <c r="D2566" s="164"/>
    </row>
    <row r="2567" spans="4:4" x14ac:dyDescent="0.2">
      <c r="D2567" s="164"/>
    </row>
    <row r="2568" spans="4:4" x14ac:dyDescent="0.2">
      <c r="D2568" s="164"/>
    </row>
    <row r="2569" spans="4:4" x14ac:dyDescent="0.2">
      <c r="D2569" s="164"/>
    </row>
    <row r="2570" spans="4:4" x14ac:dyDescent="0.2">
      <c r="D2570" s="164"/>
    </row>
    <row r="2571" spans="4:4" x14ac:dyDescent="0.2">
      <c r="D2571" s="164"/>
    </row>
    <row r="2572" spans="4:4" x14ac:dyDescent="0.2">
      <c r="D2572" s="164"/>
    </row>
    <row r="2573" spans="4:4" x14ac:dyDescent="0.2">
      <c r="D2573" s="164"/>
    </row>
    <row r="2574" spans="4:4" x14ac:dyDescent="0.2">
      <c r="D2574" s="164"/>
    </row>
    <row r="2575" spans="4:4" x14ac:dyDescent="0.2">
      <c r="D2575" s="164"/>
    </row>
    <row r="2576" spans="4:4" x14ac:dyDescent="0.2">
      <c r="D2576" s="164"/>
    </row>
    <row r="2577" spans="4:4" x14ac:dyDescent="0.2">
      <c r="D2577" s="164"/>
    </row>
    <row r="2578" spans="4:4" x14ac:dyDescent="0.2">
      <c r="D2578" s="164"/>
    </row>
    <row r="2579" spans="4:4" x14ac:dyDescent="0.2">
      <c r="D2579" s="164"/>
    </row>
    <row r="2580" spans="4:4" x14ac:dyDescent="0.2">
      <c r="D2580" s="164"/>
    </row>
    <row r="2581" spans="4:4" x14ac:dyDescent="0.2">
      <c r="D2581" s="164"/>
    </row>
    <row r="2582" spans="4:4" x14ac:dyDescent="0.2">
      <c r="D2582" s="164"/>
    </row>
    <row r="2583" spans="4:4" x14ac:dyDescent="0.2">
      <c r="D2583" s="164"/>
    </row>
    <row r="2584" spans="4:4" x14ac:dyDescent="0.2">
      <c r="D2584" s="164"/>
    </row>
    <row r="2585" spans="4:4" x14ac:dyDescent="0.2">
      <c r="D2585" s="164"/>
    </row>
    <row r="2586" spans="4:4" x14ac:dyDescent="0.2">
      <c r="D2586" s="164"/>
    </row>
    <row r="2587" spans="4:4" x14ac:dyDescent="0.2">
      <c r="D2587" s="164"/>
    </row>
    <row r="2588" spans="4:4" x14ac:dyDescent="0.2">
      <c r="D2588" s="164"/>
    </row>
    <row r="2589" spans="4:4" x14ac:dyDescent="0.2">
      <c r="D2589" s="164"/>
    </row>
    <row r="2590" spans="4:4" x14ac:dyDescent="0.2">
      <c r="D2590" s="164"/>
    </row>
    <row r="2591" spans="4:4" x14ac:dyDescent="0.2">
      <c r="D2591" s="164"/>
    </row>
    <row r="2592" spans="4:4" x14ac:dyDescent="0.2">
      <c r="D2592" s="164"/>
    </row>
    <row r="2593" spans="4:4" x14ac:dyDescent="0.2">
      <c r="D2593" s="164"/>
    </row>
    <row r="2594" spans="4:4" x14ac:dyDescent="0.2">
      <c r="D2594" s="164"/>
    </row>
    <row r="2595" spans="4:4" x14ac:dyDescent="0.2">
      <c r="D2595" s="164"/>
    </row>
    <row r="2596" spans="4:4" x14ac:dyDescent="0.2">
      <c r="D2596" s="164"/>
    </row>
    <row r="2597" spans="4:4" x14ac:dyDescent="0.2">
      <c r="D2597" s="164"/>
    </row>
    <row r="2598" spans="4:4" x14ac:dyDescent="0.2">
      <c r="D2598" s="164"/>
    </row>
    <row r="2599" spans="4:4" x14ac:dyDescent="0.2">
      <c r="D2599" s="164"/>
    </row>
    <row r="2600" spans="4:4" x14ac:dyDescent="0.2">
      <c r="D2600" s="164"/>
    </row>
    <row r="2601" spans="4:4" x14ac:dyDescent="0.2">
      <c r="D2601" s="164"/>
    </row>
    <row r="2602" spans="4:4" x14ac:dyDescent="0.2">
      <c r="D2602" s="164"/>
    </row>
    <row r="2603" spans="4:4" x14ac:dyDescent="0.2">
      <c r="D2603" s="164"/>
    </row>
    <row r="2604" spans="4:4" x14ac:dyDescent="0.2">
      <c r="D2604" s="164"/>
    </row>
    <row r="2605" spans="4:4" x14ac:dyDescent="0.2">
      <c r="D2605" s="164"/>
    </row>
    <row r="2606" spans="4:4" x14ac:dyDescent="0.2">
      <c r="D2606" s="164"/>
    </row>
    <row r="2607" spans="4:4" x14ac:dyDescent="0.2">
      <c r="D2607" s="164"/>
    </row>
    <row r="2608" spans="4:4" x14ac:dyDescent="0.2">
      <c r="D2608" s="164"/>
    </row>
    <row r="2609" spans="4:4" x14ac:dyDescent="0.2">
      <c r="D2609" s="164"/>
    </row>
    <row r="2610" spans="4:4" x14ac:dyDescent="0.2">
      <c r="D2610" s="164"/>
    </row>
    <row r="2611" spans="4:4" x14ac:dyDescent="0.2">
      <c r="D2611" s="164"/>
    </row>
    <row r="2612" spans="4:4" x14ac:dyDescent="0.2">
      <c r="D2612" s="164"/>
    </row>
    <row r="2613" spans="4:4" x14ac:dyDescent="0.2">
      <c r="D2613" s="164"/>
    </row>
    <row r="2614" spans="4:4" x14ac:dyDescent="0.2">
      <c r="D2614" s="164"/>
    </row>
    <row r="2615" spans="4:4" x14ac:dyDescent="0.2">
      <c r="D2615" s="164"/>
    </row>
    <row r="2616" spans="4:4" x14ac:dyDescent="0.2">
      <c r="D2616" s="164"/>
    </row>
    <row r="2617" spans="4:4" x14ac:dyDescent="0.2">
      <c r="D2617" s="164"/>
    </row>
    <row r="2618" spans="4:4" x14ac:dyDescent="0.2">
      <c r="D2618" s="164"/>
    </row>
    <row r="2619" spans="4:4" x14ac:dyDescent="0.2">
      <c r="D2619" s="164"/>
    </row>
    <row r="2620" spans="4:4" x14ac:dyDescent="0.2">
      <c r="D2620" s="164"/>
    </row>
    <row r="2621" spans="4:4" x14ac:dyDescent="0.2">
      <c r="D2621" s="164"/>
    </row>
    <row r="2622" spans="4:4" x14ac:dyDescent="0.2">
      <c r="D2622" s="164"/>
    </row>
    <row r="2623" spans="4:4" x14ac:dyDescent="0.2">
      <c r="D2623" s="164"/>
    </row>
    <row r="2624" spans="4:4" x14ac:dyDescent="0.2">
      <c r="D2624" s="164"/>
    </row>
    <row r="2625" spans="4:4" x14ac:dyDescent="0.2">
      <c r="D2625" s="164"/>
    </row>
    <row r="2626" spans="4:4" x14ac:dyDescent="0.2">
      <c r="D2626" s="164"/>
    </row>
    <row r="2627" spans="4:4" x14ac:dyDescent="0.2">
      <c r="D2627" s="164"/>
    </row>
    <row r="2628" spans="4:4" x14ac:dyDescent="0.2">
      <c r="D2628" s="164"/>
    </row>
    <row r="2629" spans="4:4" x14ac:dyDescent="0.2">
      <c r="D2629" s="164"/>
    </row>
    <row r="2630" spans="4:4" x14ac:dyDescent="0.2">
      <c r="D2630" s="164"/>
    </row>
    <row r="2631" spans="4:4" x14ac:dyDescent="0.2">
      <c r="D2631" s="164"/>
    </row>
    <row r="2632" spans="4:4" x14ac:dyDescent="0.2">
      <c r="D2632" s="164"/>
    </row>
    <row r="2633" spans="4:4" x14ac:dyDescent="0.2">
      <c r="D2633" s="164"/>
    </row>
    <row r="2634" spans="4:4" x14ac:dyDescent="0.2">
      <c r="D2634" s="164"/>
    </row>
    <row r="2635" spans="4:4" x14ac:dyDescent="0.2">
      <c r="D2635" s="164"/>
    </row>
    <row r="2636" spans="4:4" x14ac:dyDescent="0.2">
      <c r="D2636" s="164"/>
    </row>
    <row r="2637" spans="4:4" x14ac:dyDescent="0.2">
      <c r="D2637" s="164"/>
    </row>
    <row r="2638" spans="4:4" x14ac:dyDescent="0.2">
      <c r="D2638" s="164"/>
    </row>
    <row r="2639" spans="4:4" x14ac:dyDescent="0.2">
      <c r="D2639" s="164"/>
    </row>
    <row r="2640" spans="4:4" x14ac:dyDescent="0.2">
      <c r="D2640" s="164"/>
    </row>
    <row r="2641" spans="4:4" x14ac:dyDescent="0.2">
      <c r="D2641" s="164"/>
    </row>
    <row r="2642" spans="4:4" x14ac:dyDescent="0.2">
      <c r="D2642" s="164"/>
    </row>
    <row r="2643" spans="4:4" x14ac:dyDescent="0.2">
      <c r="D2643" s="164"/>
    </row>
    <row r="2644" spans="4:4" x14ac:dyDescent="0.2">
      <c r="D2644" s="164"/>
    </row>
    <row r="2645" spans="4:4" x14ac:dyDescent="0.2">
      <c r="D2645" s="164"/>
    </row>
    <row r="2646" spans="4:4" x14ac:dyDescent="0.2">
      <c r="D2646" s="164"/>
    </row>
    <row r="2647" spans="4:4" x14ac:dyDescent="0.2">
      <c r="D2647" s="164"/>
    </row>
    <row r="2648" spans="4:4" x14ac:dyDescent="0.2">
      <c r="D2648" s="164"/>
    </row>
    <row r="2649" spans="4:4" x14ac:dyDescent="0.2">
      <c r="D2649" s="164"/>
    </row>
    <row r="2650" spans="4:4" x14ac:dyDescent="0.2">
      <c r="D2650" s="164"/>
    </row>
    <row r="2651" spans="4:4" x14ac:dyDescent="0.2">
      <c r="D2651" s="164"/>
    </row>
    <row r="2652" spans="4:4" x14ac:dyDescent="0.2">
      <c r="D2652" s="164"/>
    </row>
    <row r="2653" spans="4:4" x14ac:dyDescent="0.2">
      <c r="D2653" s="164"/>
    </row>
    <row r="2654" spans="4:4" x14ac:dyDescent="0.2">
      <c r="D2654" s="164"/>
    </row>
    <row r="2655" spans="4:4" x14ac:dyDescent="0.2">
      <c r="D2655" s="164"/>
    </row>
    <row r="2656" spans="4:4" x14ac:dyDescent="0.2">
      <c r="D2656" s="164"/>
    </row>
    <row r="2657" spans="4:4" x14ac:dyDescent="0.2">
      <c r="D2657" s="164"/>
    </row>
    <row r="2658" spans="4:4" x14ac:dyDescent="0.2">
      <c r="D2658" s="164"/>
    </row>
    <row r="2659" spans="4:4" x14ac:dyDescent="0.2">
      <c r="D2659" s="164"/>
    </row>
    <row r="2660" spans="4:4" x14ac:dyDescent="0.2">
      <c r="D2660" s="164"/>
    </row>
    <row r="2661" spans="4:4" x14ac:dyDescent="0.2">
      <c r="D2661" s="164"/>
    </row>
    <row r="2662" spans="4:4" x14ac:dyDescent="0.2">
      <c r="D2662" s="164"/>
    </row>
    <row r="2663" spans="4:4" x14ac:dyDescent="0.2">
      <c r="D2663" s="164"/>
    </row>
    <row r="2664" spans="4:4" x14ac:dyDescent="0.2">
      <c r="D2664" s="164"/>
    </row>
    <row r="2665" spans="4:4" x14ac:dyDescent="0.2">
      <c r="D2665" s="164"/>
    </row>
    <row r="2666" spans="4:4" x14ac:dyDescent="0.2">
      <c r="D2666" s="164"/>
    </row>
    <row r="2667" spans="4:4" x14ac:dyDescent="0.2">
      <c r="D2667" s="164"/>
    </row>
    <row r="2668" spans="4:4" x14ac:dyDescent="0.2">
      <c r="D2668" s="164"/>
    </row>
    <row r="2669" spans="4:4" x14ac:dyDescent="0.2">
      <c r="D2669" s="164"/>
    </row>
    <row r="2670" spans="4:4" x14ac:dyDescent="0.2">
      <c r="D2670" s="164"/>
    </row>
    <row r="2671" spans="4:4" x14ac:dyDescent="0.2">
      <c r="D2671" s="164"/>
    </row>
    <row r="2672" spans="4:4" x14ac:dyDescent="0.2">
      <c r="D2672" s="164"/>
    </row>
    <row r="2673" spans="4:4" x14ac:dyDescent="0.2">
      <c r="D2673" s="164"/>
    </row>
    <row r="2674" spans="4:4" x14ac:dyDescent="0.2">
      <c r="D2674" s="164"/>
    </row>
    <row r="2675" spans="4:4" x14ac:dyDescent="0.2">
      <c r="D2675" s="164"/>
    </row>
    <row r="2676" spans="4:4" x14ac:dyDescent="0.2">
      <c r="D2676" s="164"/>
    </row>
    <row r="2677" spans="4:4" x14ac:dyDescent="0.2">
      <c r="D2677" s="164"/>
    </row>
    <row r="2678" spans="4:4" x14ac:dyDescent="0.2">
      <c r="D2678" s="164"/>
    </row>
    <row r="2679" spans="4:4" x14ac:dyDescent="0.2">
      <c r="D2679" s="164"/>
    </row>
    <row r="2680" spans="4:4" x14ac:dyDescent="0.2">
      <c r="D2680" s="164"/>
    </row>
    <row r="2681" spans="4:4" x14ac:dyDescent="0.2">
      <c r="D2681" s="164"/>
    </row>
    <row r="2682" spans="4:4" x14ac:dyDescent="0.2">
      <c r="D2682" s="164"/>
    </row>
    <row r="2683" spans="4:4" x14ac:dyDescent="0.2">
      <c r="D2683" s="164"/>
    </row>
    <row r="2684" spans="4:4" x14ac:dyDescent="0.2">
      <c r="D2684" s="164"/>
    </row>
    <row r="2685" spans="4:4" x14ac:dyDescent="0.2">
      <c r="D2685" s="164"/>
    </row>
    <row r="2686" spans="4:4" x14ac:dyDescent="0.2">
      <c r="D2686" s="164"/>
    </row>
    <row r="2687" spans="4:4" x14ac:dyDescent="0.2">
      <c r="D2687" s="164"/>
    </row>
    <row r="2688" spans="4:4" x14ac:dyDescent="0.2">
      <c r="D2688" s="164"/>
    </row>
    <row r="2689" spans="4:4" x14ac:dyDescent="0.2">
      <c r="D2689" s="164"/>
    </row>
    <row r="2690" spans="4:4" x14ac:dyDescent="0.2">
      <c r="D2690" s="164"/>
    </row>
    <row r="2691" spans="4:4" x14ac:dyDescent="0.2">
      <c r="D2691" s="164"/>
    </row>
    <row r="2692" spans="4:4" x14ac:dyDescent="0.2">
      <c r="D2692" s="164"/>
    </row>
    <row r="2693" spans="4:4" x14ac:dyDescent="0.2">
      <c r="D2693" s="164"/>
    </row>
    <row r="2694" spans="4:4" x14ac:dyDescent="0.2">
      <c r="D2694" s="164"/>
    </row>
    <row r="2695" spans="4:4" x14ac:dyDescent="0.2">
      <c r="D2695" s="164"/>
    </row>
    <row r="2696" spans="4:4" x14ac:dyDescent="0.2">
      <c r="D2696" s="164"/>
    </row>
    <row r="2697" spans="4:4" x14ac:dyDescent="0.2">
      <c r="D2697" s="164"/>
    </row>
    <row r="2698" spans="4:4" x14ac:dyDescent="0.2">
      <c r="D2698" s="164"/>
    </row>
    <row r="2699" spans="4:4" x14ac:dyDescent="0.2">
      <c r="D2699" s="164"/>
    </row>
    <row r="2700" spans="4:4" x14ac:dyDescent="0.2">
      <c r="D2700" s="164"/>
    </row>
    <row r="2701" spans="4:4" x14ac:dyDescent="0.2">
      <c r="D2701" s="164"/>
    </row>
    <row r="2702" spans="4:4" x14ac:dyDescent="0.2">
      <c r="D2702" s="164"/>
    </row>
    <row r="2703" spans="4:4" x14ac:dyDescent="0.2">
      <c r="D2703" s="164"/>
    </row>
    <row r="2704" spans="4:4" x14ac:dyDescent="0.2">
      <c r="D2704" s="164"/>
    </row>
    <row r="2705" spans="4:4" x14ac:dyDescent="0.2">
      <c r="D2705" s="164"/>
    </row>
    <row r="2706" spans="4:4" x14ac:dyDescent="0.2">
      <c r="D2706" s="164"/>
    </row>
    <row r="2707" spans="4:4" x14ac:dyDescent="0.2">
      <c r="D2707" s="164"/>
    </row>
    <row r="2708" spans="4:4" x14ac:dyDescent="0.2">
      <c r="D2708" s="164"/>
    </row>
    <row r="2709" spans="4:4" x14ac:dyDescent="0.2">
      <c r="D2709" s="164"/>
    </row>
    <row r="2710" spans="4:4" x14ac:dyDescent="0.2">
      <c r="D2710" s="164"/>
    </row>
    <row r="2711" spans="4:4" x14ac:dyDescent="0.2">
      <c r="D2711" s="164"/>
    </row>
    <row r="2712" spans="4:4" x14ac:dyDescent="0.2">
      <c r="D2712" s="164"/>
    </row>
    <row r="2713" spans="4:4" x14ac:dyDescent="0.2">
      <c r="D2713" s="164"/>
    </row>
    <row r="2714" spans="4:4" x14ac:dyDescent="0.2">
      <c r="D2714" s="164"/>
    </row>
    <row r="2715" spans="4:4" x14ac:dyDescent="0.2">
      <c r="D2715" s="164"/>
    </row>
    <row r="2716" spans="4:4" x14ac:dyDescent="0.2">
      <c r="D2716" s="164"/>
    </row>
    <row r="2717" spans="4:4" x14ac:dyDescent="0.2">
      <c r="D2717" s="164"/>
    </row>
    <row r="2718" spans="4:4" x14ac:dyDescent="0.2">
      <c r="D2718" s="164"/>
    </row>
    <row r="2719" spans="4:4" x14ac:dyDescent="0.2">
      <c r="D2719" s="164"/>
    </row>
    <row r="2720" spans="4:4" x14ac:dyDescent="0.2">
      <c r="D2720" s="164"/>
    </row>
    <row r="2721" spans="4:4" x14ac:dyDescent="0.2">
      <c r="D2721" s="164"/>
    </row>
    <row r="2722" spans="4:4" x14ac:dyDescent="0.2">
      <c r="D2722" s="164"/>
    </row>
    <row r="2723" spans="4:4" x14ac:dyDescent="0.2">
      <c r="D2723" s="164"/>
    </row>
    <row r="2724" spans="4:4" x14ac:dyDescent="0.2">
      <c r="D2724" s="164"/>
    </row>
    <row r="2725" spans="4:4" x14ac:dyDescent="0.2">
      <c r="D2725" s="164"/>
    </row>
    <row r="2726" spans="4:4" x14ac:dyDescent="0.2">
      <c r="D2726" s="164"/>
    </row>
    <row r="2727" spans="4:4" x14ac:dyDescent="0.2">
      <c r="D2727" s="164"/>
    </row>
    <row r="2728" spans="4:4" x14ac:dyDescent="0.2">
      <c r="D2728" s="164"/>
    </row>
    <row r="2729" spans="4:4" x14ac:dyDescent="0.2">
      <c r="D2729" s="164"/>
    </row>
    <row r="2730" spans="4:4" x14ac:dyDescent="0.2">
      <c r="D2730" s="164"/>
    </row>
    <row r="2731" spans="4:4" x14ac:dyDescent="0.2">
      <c r="D2731" s="164"/>
    </row>
    <row r="2732" spans="4:4" x14ac:dyDescent="0.2">
      <c r="D2732" s="164"/>
    </row>
    <row r="2733" spans="4:4" x14ac:dyDescent="0.2">
      <c r="D2733" s="164"/>
    </row>
    <row r="2734" spans="4:4" x14ac:dyDescent="0.2">
      <c r="D2734" s="164"/>
    </row>
    <row r="2735" spans="4:4" x14ac:dyDescent="0.2">
      <c r="D2735" s="164"/>
    </row>
    <row r="2736" spans="4:4" x14ac:dyDescent="0.2">
      <c r="D2736" s="164"/>
    </row>
    <row r="2737" spans="4:4" x14ac:dyDescent="0.2">
      <c r="D2737" s="164"/>
    </row>
    <row r="2738" spans="4:4" x14ac:dyDescent="0.2">
      <c r="D2738" s="164"/>
    </row>
    <row r="2739" spans="4:4" x14ac:dyDescent="0.2">
      <c r="D2739" s="164"/>
    </row>
    <row r="2740" spans="4:4" x14ac:dyDescent="0.2">
      <c r="D2740" s="164"/>
    </row>
    <row r="2741" spans="4:4" x14ac:dyDescent="0.2">
      <c r="D2741" s="164"/>
    </row>
    <row r="2742" spans="4:4" x14ac:dyDescent="0.2">
      <c r="D2742" s="164"/>
    </row>
    <row r="2743" spans="4:4" x14ac:dyDescent="0.2">
      <c r="D2743" s="164"/>
    </row>
    <row r="2744" spans="4:4" x14ac:dyDescent="0.2">
      <c r="D2744" s="164"/>
    </row>
    <row r="2745" spans="4:4" x14ac:dyDescent="0.2">
      <c r="D2745" s="164"/>
    </row>
    <row r="2746" spans="4:4" x14ac:dyDescent="0.2">
      <c r="D2746" s="164"/>
    </row>
    <row r="2747" spans="4:4" x14ac:dyDescent="0.2">
      <c r="D2747" s="164"/>
    </row>
    <row r="2748" spans="4:4" x14ac:dyDescent="0.2">
      <c r="D2748" s="164"/>
    </row>
    <row r="2749" spans="4:4" x14ac:dyDescent="0.2">
      <c r="D2749" s="164"/>
    </row>
    <row r="2750" spans="4:4" x14ac:dyDescent="0.2">
      <c r="D2750" s="164"/>
    </row>
    <row r="2751" spans="4:4" x14ac:dyDescent="0.2">
      <c r="D2751" s="164"/>
    </row>
    <row r="2752" spans="4:4" x14ac:dyDescent="0.2">
      <c r="D2752" s="164"/>
    </row>
    <row r="2753" spans="4:4" x14ac:dyDescent="0.2">
      <c r="D2753" s="164"/>
    </row>
    <row r="2754" spans="4:4" x14ac:dyDescent="0.2">
      <c r="D2754" s="164"/>
    </row>
    <row r="2755" spans="4:4" x14ac:dyDescent="0.2">
      <c r="D2755" s="164"/>
    </row>
    <row r="2756" spans="4:4" x14ac:dyDescent="0.2">
      <c r="D2756" s="164"/>
    </row>
    <row r="2757" spans="4:4" x14ac:dyDescent="0.2">
      <c r="D2757" s="164"/>
    </row>
    <row r="2758" spans="4:4" x14ac:dyDescent="0.2">
      <c r="D2758" s="164"/>
    </row>
    <row r="2759" spans="4:4" x14ac:dyDescent="0.2">
      <c r="D2759" s="164"/>
    </row>
    <row r="2760" spans="4:4" x14ac:dyDescent="0.2">
      <c r="D2760" s="164"/>
    </row>
    <row r="2761" spans="4:4" x14ac:dyDescent="0.2">
      <c r="D2761" s="164"/>
    </row>
    <row r="2762" spans="4:4" x14ac:dyDescent="0.2">
      <c r="D2762" s="164"/>
    </row>
    <row r="2763" spans="4:4" x14ac:dyDescent="0.2">
      <c r="D2763" s="164"/>
    </row>
    <row r="2764" spans="4:4" x14ac:dyDescent="0.2">
      <c r="D2764" s="164"/>
    </row>
    <row r="2765" spans="4:4" x14ac:dyDescent="0.2">
      <c r="D2765" s="164"/>
    </row>
    <row r="2766" spans="4:4" x14ac:dyDescent="0.2">
      <c r="D2766" s="164"/>
    </row>
    <row r="2767" spans="4:4" x14ac:dyDescent="0.2">
      <c r="D2767" s="164"/>
    </row>
    <row r="2768" spans="4:4" x14ac:dyDescent="0.2">
      <c r="D2768" s="164"/>
    </row>
    <row r="2769" spans="4:4" x14ac:dyDescent="0.2">
      <c r="D2769" s="164"/>
    </row>
    <row r="2770" spans="4:4" x14ac:dyDescent="0.2">
      <c r="D2770" s="164"/>
    </row>
    <row r="2771" spans="4:4" x14ac:dyDescent="0.2">
      <c r="D2771" s="164"/>
    </row>
    <row r="2772" spans="4:4" x14ac:dyDescent="0.2">
      <c r="D2772" s="164"/>
    </row>
    <row r="2773" spans="4:4" x14ac:dyDescent="0.2">
      <c r="D2773" s="164"/>
    </row>
    <row r="2774" spans="4:4" x14ac:dyDescent="0.2">
      <c r="D2774" s="164"/>
    </row>
    <row r="2775" spans="4:4" x14ac:dyDescent="0.2">
      <c r="D2775" s="164"/>
    </row>
    <row r="2776" spans="4:4" x14ac:dyDescent="0.2">
      <c r="D2776" s="164"/>
    </row>
    <row r="2777" spans="4:4" x14ac:dyDescent="0.2">
      <c r="D2777" s="164"/>
    </row>
    <row r="2778" spans="4:4" x14ac:dyDescent="0.2">
      <c r="D2778" s="164"/>
    </row>
    <row r="2779" spans="4:4" x14ac:dyDescent="0.2">
      <c r="D2779" s="164"/>
    </row>
    <row r="2780" spans="4:4" x14ac:dyDescent="0.2">
      <c r="D2780" s="164"/>
    </row>
    <row r="2781" spans="4:4" x14ac:dyDescent="0.2">
      <c r="D2781" s="164"/>
    </row>
    <row r="2782" spans="4:4" x14ac:dyDescent="0.2">
      <c r="D2782" s="164"/>
    </row>
    <row r="2783" spans="4:4" x14ac:dyDescent="0.2">
      <c r="D2783" s="164"/>
    </row>
    <row r="2784" spans="4:4" x14ac:dyDescent="0.2">
      <c r="D2784" s="164"/>
    </row>
    <row r="2785" spans="4:4" x14ac:dyDescent="0.2">
      <c r="D2785" s="164"/>
    </row>
    <row r="2786" spans="4:4" x14ac:dyDescent="0.2">
      <c r="D2786" s="164"/>
    </row>
    <row r="2787" spans="4:4" x14ac:dyDescent="0.2">
      <c r="D2787" s="164"/>
    </row>
    <row r="2788" spans="4:4" x14ac:dyDescent="0.2">
      <c r="D2788" s="164"/>
    </row>
    <row r="2789" spans="4:4" x14ac:dyDescent="0.2">
      <c r="D2789" s="164"/>
    </row>
    <row r="2790" spans="4:4" x14ac:dyDescent="0.2">
      <c r="D2790" s="164"/>
    </row>
    <row r="2791" spans="4:4" x14ac:dyDescent="0.2">
      <c r="D2791" s="164"/>
    </row>
    <row r="2792" spans="4:4" x14ac:dyDescent="0.2">
      <c r="D2792" s="164"/>
    </row>
    <row r="2793" spans="4:4" x14ac:dyDescent="0.2">
      <c r="D2793" s="164"/>
    </row>
    <row r="2794" spans="4:4" x14ac:dyDescent="0.2">
      <c r="D2794" s="164"/>
    </row>
    <row r="2795" spans="4:4" x14ac:dyDescent="0.2">
      <c r="D2795" s="164"/>
    </row>
    <row r="2796" spans="4:4" x14ac:dyDescent="0.2">
      <c r="D2796" s="164"/>
    </row>
    <row r="2797" spans="4:4" x14ac:dyDescent="0.2">
      <c r="D2797" s="164"/>
    </row>
    <row r="2798" spans="4:4" x14ac:dyDescent="0.2">
      <c r="D2798" s="164"/>
    </row>
    <row r="2799" spans="4:4" x14ac:dyDescent="0.2">
      <c r="D2799" s="164"/>
    </row>
    <row r="2800" spans="4:4" x14ac:dyDescent="0.2">
      <c r="D2800" s="164"/>
    </row>
    <row r="2801" spans="4:4" x14ac:dyDescent="0.2">
      <c r="D2801" s="164"/>
    </row>
    <row r="2802" spans="4:4" x14ac:dyDescent="0.2">
      <c r="D2802" s="164"/>
    </row>
    <row r="2803" spans="4:4" x14ac:dyDescent="0.2">
      <c r="D2803" s="164"/>
    </row>
    <row r="2804" spans="4:4" x14ac:dyDescent="0.2">
      <c r="D2804" s="164"/>
    </row>
    <row r="2805" spans="4:4" x14ac:dyDescent="0.2">
      <c r="D2805" s="164"/>
    </row>
    <row r="2806" spans="4:4" x14ac:dyDescent="0.2">
      <c r="D2806" s="164"/>
    </row>
    <row r="2807" spans="4:4" x14ac:dyDescent="0.2">
      <c r="D2807" s="164"/>
    </row>
    <row r="2808" spans="4:4" x14ac:dyDescent="0.2">
      <c r="D2808" s="164"/>
    </row>
    <row r="2809" spans="4:4" x14ac:dyDescent="0.2">
      <c r="D2809" s="164"/>
    </row>
    <row r="2810" spans="4:4" x14ac:dyDescent="0.2">
      <c r="D2810" s="164"/>
    </row>
    <row r="2811" spans="4:4" x14ac:dyDescent="0.2">
      <c r="D2811" s="164"/>
    </row>
    <row r="2812" spans="4:4" x14ac:dyDescent="0.2">
      <c r="D2812" s="164"/>
    </row>
    <row r="2813" spans="4:4" x14ac:dyDescent="0.2">
      <c r="D2813" s="164"/>
    </row>
    <row r="2814" spans="4:4" x14ac:dyDescent="0.2">
      <c r="D2814" s="164"/>
    </row>
    <row r="2815" spans="4:4" x14ac:dyDescent="0.2">
      <c r="D2815" s="164"/>
    </row>
    <row r="2816" spans="4:4" x14ac:dyDescent="0.2">
      <c r="D2816" s="164"/>
    </row>
    <row r="2817" spans="4:4" x14ac:dyDescent="0.2">
      <c r="D2817" s="164"/>
    </row>
    <row r="2818" spans="4:4" x14ac:dyDescent="0.2">
      <c r="D2818" s="164"/>
    </row>
    <row r="2819" spans="4:4" x14ac:dyDescent="0.2">
      <c r="D2819" s="164"/>
    </row>
    <row r="2820" spans="4:4" x14ac:dyDescent="0.2">
      <c r="D2820" s="164"/>
    </row>
    <row r="2821" spans="4:4" x14ac:dyDescent="0.2">
      <c r="D2821" s="164"/>
    </row>
    <row r="2822" spans="4:4" x14ac:dyDescent="0.2">
      <c r="D2822" s="164"/>
    </row>
    <row r="2823" spans="4:4" x14ac:dyDescent="0.2">
      <c r="D2823" s="164"/>
    </row>
    <row r="2824" spans="4:4" x14ac:dyDescent="0.2">
      <c r="D2824" s="164"/>
    </row>
    <row r="2825" spans="4:4" x14ac:dyDescent="0.2">
      <c r="D2825" s="164"/>
    </row>
    <row r="2826" spans="4:4" x14ac:dyDescent="0.2">
      <c r="D2826" s="164"/>
    </row>
    <row r="2827" spans="4:4" x14ac:dyDescent="0.2">
      <c r="D2827" s="164"/>
    </row>
    <row r="2828" spans="4:4" x14ac:dyDescent="0.2">
      <c r="D2828" s="164"/>
    </row>
    <row r="2829" spans="4:4" x14ac:dyDescent="0.2">
      <c r="D2829" s="164"/>
    </row>
    <row r="2830" spans="4:4" x14ac:dyDescent="0.2">
      <c r="D2830" s="164"/>
    </row>
    <row r="2831" spans="4:4" x14ac:dyDescent="0.2">
      <c r="D2831" s="164"/>
    </row>
    <row r="2832" spans="4:4" x14ac:dyDescent="0.2">
      <c r="D2832" s="164"/>
    </row>
    <row r="2833" spans="4:4" x14ac:dyDescent="0.2">
      <c r="D2833" s="164"/>
    </row>
    <row r="2834" spans="4:4" x14ac:dyDescent="0.2">
      <c r="D2834" s="164"/>
    </row>
    <row r="2835" spans="4:4" x14ac:dyDescent="0.2">
      <c r="D2835" s="164"/>
    </row>
    <row r="2836" spans="4:4" x14ac:dyDescent="0.2">
      <c r="D2836" s="164"/>
    </row>
    <row r="2837" spans="4:4" x14ac:dyDescent="0.2">
      <c r="D2837" s="164"/>
    </row>
    <row r="2838" spans="4:4" x14ac:dyDescent="0.2">
      <c r="D2838" s="164"/>
    </row>
    <row r="2839" spans="4:4" x14ac:dyDescent="0.2">
      <c r="D2839" s="164"/>
    </row>
    <row r="2840" spans="4:4" x14ac:dyDescent="0.2">
      <c r="D2840" s="164"/>
    </row>
    <row r="2841" spans="4:4" x14ac:dyDescent="0.2">
      <c r="D2841" s="164"/>
    </row>
    <row r="2842" spans="4:4" x14ac:dyDescent="0.2">
      <c r="D2842" s="164"/>
    </row>
    <row r="2843" spans="4:4" x14ac:dyDescent="0.2">
      <c r="D2843" s="164"/>
    </row>
    <row r="2844" spans="4:4" x14ac:dyDescent="0.2">
      <c r="D2844" s="164"/>
    </row>
    <row r="2845" spans="4:4" x14ac:dyDescent="0.2">
      <c r="D2845" s="164"/>
    </row>
    <row r="2846" spans="4:4" x14ac:dyDescent="0.2">
      <c r="D2846" s="164"/>
    </row>
    <row r="2847" spans="4:4" x14ac:dyDescent="0.2">
      <c r="D2847" s="164"/>
    </row>
    <row r="2848" spans="4:4" x14ac:dyDescent="0.2">
      <c r="D2848" s="164"/>
    </row>
    <row r="2849" spans="4:4" x14ac:dyDescent="0.2">
      <c r="D2849" s="164"/>
    </row>
    <row r="2850" spans="4:4" x14ac:dyDescent="0.2">
      <c r="D2850" s="164"/>
    </row>
    <row r="2851" spans="4:4" x14ac:dyDescent="0.2">
      <c r="D2851" s="164"/>
    </row>
    <row r="2852" spans="4:4" x14ac:dyDescent="0.2">
      <c r="D2852" s="164"/>
    </row>
    <row r="2853" spans="4:4" x14ac:dyDescent="0.2">
      <c r="D2853" s="164"/>
    </row>
    <row r="2854" spans="4:4" x14ac:dyDescent="0.2">
      <c r="D2854" s="164"/>
    </row>
    <row r="2855" spans="4:4" x14ac:dyDescent="0.2">
      <c r="D2855" s="164"/>
    </row>
    <row r="2856" spans="4:4" x14ac:dyDescent="0.2">
      <c r="D2856" s="164"/>
    </row>
    <row r="2857" spans="4:4" x14ac:dyDescent="0.2">
      <c r="D2857" s="164"/>
    </row>
    <row r="2858" spans="4:4" x14ac:dyDescent="0.2">
      <c r="D2858" s="164"/>
    </row>
    <row r="2859" spans="4:4" x14ac:dyDescent="0.2">
      <c r="D2859" s="164"/>
    </row>
    <row r="2860" spans="4:4" x14ac:dyDescent="0.2">
      <c r="D2860" s="164"/>
    </row>
    <row r="2861" spans="4:4" x14ac:dyDescent="0.2">
      <c r="D2861" s="164"/>
    </row>
    <row r="2862" spans="4:4" x14ac:dyDescent="0.2">
      <c r="D2862" s="164"/>
    </row>
    <row r="2863" spans="4:4" x14ac:dyDescent="0.2">
      <c r="D2863" s="164"/>
    </row>
    <row r="2864" spans="4:4" x14ac:dyDescent="0.2">
      <c r="D2864" s="164"/>
    </row>
    <row r="2865" spans="4:4" x14ac:dyDescent="0.2">
      <c r="D2865" s="164"/>
    </row>
    <row r="2866" spans="4:4" x14ac:dyDescent="0.2">
      <c r="D2866" s="164"/>
    </row>
    <row r="2867" spans="4:4" x14ac:dyDescent="0.2">
      <c r="D2867" s="164"/>
    </row>
    <row r="2868" spans="4:4" x14ac:dyDescent="0.2">
      <c r="D2868" s="164"/>
    </row>
    <row r="2869" spans="4:4" x14ac:dyDescent="0.2">
      <c r="D2869" s="164"/>
    </row>
    <row r="2870" spans="4:4" x14ac:dyDescent="0.2">
      <c r="D2870" s="164"/>
    </row>
    <row r="2871" spans="4:4" x14ac:dyDescent="0.2">
      <c r="D2871" s="164"/>
    </row>
    <row r="2872" spans="4:4" x14ac:dyDescent="0.2">
      <c r="D2872" s="164"/>
    </row>
    <row r="2873" spans="4:4" x14ac:dyDescent="0.2">
      <c r="D2873" s="164"/>
    </row>
    <row r="2874" spans="4:4" x14ac:dyDescent="0.2">
      <c r="D2874" s="164"/>
    </row>
    <row r="2875" spans="4:4" x14ac:dyDescent="0.2">
      <c r="D2875" s="164"/>
    </row>
    <row r="2876" spans="4:4" x14ac:dyDescent="0.2">
      <c r="D2876" s="164"/>
    </row>
    <row r="2877" spans="4:4" x14ac:dyDescent="0.2">
      <c r="D2877" s="164"/>
    </row>
    <row r="2878" spans="4:4" x14ac:dyDescent="0.2">
      <c r="D2878" s="164"/>
    </row>
    <row r="2879" spans="4:4" x14ac:dyDescent="0.2">
      <c r="D2879" s="164"/>
    </row>
    <row r="2880" spans="4:4" x14ac:dyDescent="0.2">
      <c r="D2880" s="164"/>
    </row>
    <row r="2881" spans="4:4" x14ac:dyDescent="0.2">
      <c r="D2881" s="164"/>
    </row>
    <row r="2882" spans="4:4" x14ac:dyDescent="0.2">
      <c r="D2882" s="164"/>
    </row>
    <row r="2883" spans="4:4" x14ac:dyDescent="0.2">
      <c r="D2883" s="164"/>
    </row>
    <row r="2884" spans="4:4" x14ac:dyDescent="0.2">
      <c r="D2884" s="164"/>
    </row>
    <row r="2885" spans="4:4" x14ac:dyDescent="0.2">
      <c r="D2885" s="164"/>
    </row>
    <row r="2886" spans="4:4" x14ac:dyDescent="0.2">
      <c r="D2886" s="164"/>
    </row>
    <row r="2887" spans="4:4" x14ac:dyDescent="0.2">
      <c r="D2887" s="164"/>
    </row>
    <row r="2888" spans="4:4" x14ac:dyDescent="0.2">
      <c r="D2888" s="164"/>
    </row>
    <row r="2889" spans="4:4" x14ac:dyDescent="0.2">
      <c r="D2889" s="164"/>
    </row>
    <row r="2890" spans="4:4" x14ac:dyDescent="0.2">
      <c r="D2890" s="164"/>
    </row>
    <row r="2891" spans="4:4" x14ac:dyDescent="0.2">
      <c r="D2891" s="164"/>
    </row>
    <row r="2892" spans="4:4" x14ac:dyDescent="0.2">
      <c r="D2892" s="164"/>
    </row>
    <row r="2893" spans="4:4" x14ac:dyDescent="0.2">
      <c r="D2893" s="164"/>
    </row>
    <row r="2894" spans="4:4" x14ac:dyDescent="0.2">
      <c r="D2894" s="164"/>
    </row>
    <row r="2895" spans="4:4" x14ac:dyDescent="0.2">
      <c r="D2895" s="164"/>
    </row>
    <row r="2896" spans="4:4" x14ac:dyDescent="0.2">
      <c r="D2896" s="164"/>
    </row>
    <row r="2897" spans="4:4" x14ac:dyDescent="0.2">
      <c r="D2897" s="164"/>
    </row>
    <row r="2898" spans="4:4" x14ac:dyDescent="0.2">
      <c r="D2898" s="164"/>
    </row>
    <row r="2899" spans="4:4" x14ac:dyDescent="0.2">
      <c r="D2899" s="164"/>
    </row>
    <row r="2900" spans="4:4" x14ac:dyDescent="0.2">
      <c r="D2900" s="164"/>
    </row>
    <row r="2901" spans="4:4" x14ac:dyDescent="0.2">
      <c r="D2901" s="164"/>
    </row>
    <row r="2902" spans="4:4" x14ac:dyDescent="0.2">
      <c r="D2902" s="164"/>
    </row>
    <row r="2903" spans="4:4" x14ac:dyDescent="0.2">
      <c r="D2903" s="164"/>
    </row>
    <row r="2904" spans="4:4" x14ac:dyDescent="0.2">
      <c r="D2904" s="164"/>
    </row>
    <row r="2905" spans="4:4" x14ac:dyDescent="0.2">
      <c r="D2905" s="164"/>
    </row>
    <row r="2906" spans="4:4" x14ac:dyDescent="0.2">
      <c r="D2906" s="164"/>
    </row>
    <row r="2907" spans="4:4" x14ac:dyDescent="0.2">
      <c r="D2907" s="164"/>
    </row>
    <row r="2908" spans="4:4" x14ac:dyDescent="0.2">
      <c r="D2908" s="164"/>
    </row>
    <row r="2909" spans="4:4" x14ac:dyDescent="0.2">
      <c r="D2909" s="164"/>
    </row>
    <row r="2910" spans="4:4" x14ac:dyDescent="0.2">
      <c r="D2910" s="164"/>
    </row>
    <row r="2911" spans="4:4" x14ac:dyDescent="0.2">
      <c r="D2911" s="164"/>
    </row>
    <row r="2912" spans="4:4" x14ac:dyDescent="0.2">
      <c r="D2912" s="164"/>
    </row>
    <row r="2913" spans="4:4" x14ac:dyDescent="0.2">
      <c r="D2913" s="164"/>
    </row>
    <row r="2914" spans="4:4" x14ac:dyDescent="0.2">
      <c r="D2914" s="164"/>
    </row>
    <row r="2915" spans="4:4" x14ac:dyDescent="0.2">
      <c r="D2915" s="164"/>
    </row>
    <row r="2916" spans="4:4" x14ac:dyDescent="0.2">
      <c r="D2916" s="164"/>
    </row>
    <row r="2917" spans="4:4" x14ac:dyDescent="0.2">
      <c r="D2917" s="164"/>
    </row>
    <row r="2918" spans="4:4" x14ac:dyDescent="0.2">
      <c r="D2918" s="164"/>
    </row>
    <row r="2919" spans="4:4" x14ac:dyDescent="0.2">
      <c r="D2919" s="164"/>
    </row>
    <row r="2920" spans="4:4" x14ac:dyDescent="0.2">
      <c r="D2920" s="164"/>
    </row>
    <row r="2921" spans="4:4" x14ac:dyDescent="0.2">
      <c r="D2921" s="164"/>
    </row>
    <row r="2922" spans="4:4" x14ac:dyDescent="0.2">
      <c r="D2922" s="164"/>
    </row>
    <row r="2923" spans="4:4" x14ac:dyDescent="0.2">
      <c r="D2923" s="164"/>
    </row>
    <row r="2924" spans="4:4" x14ac:dyDescent="0.2">
      <c r="D2924" s="164"/>
    </row>
    <row r="2925" spans="4:4" x14ac:dyDescent="0.2">
      <c r="D2925" s="164"/>
    </row>
    <row r="2926" spans="4:4" x14ac:dyDescent="0.2">
      <c r="D2926" s="164"/>
    </row>
    <row r="2927" spans="4:4" x14ac:dyDescent="0.2">
      <c r="D2927" s="164"/>
    </row>
    <row r="2928" spans="4:4" x14ac:dyDescent="0.2">
      <c r="D2928" s="164"/>
    </row>
    <row r="2929" spans="4:4" x14ac:dyDescent="0.2">
      <c r="D2929" s="164"/>
    </row>
    <row r="2930" spans="4:4" x14ac:dyDescent="0.2">
      <c r="D2930" s="164"/>
    </row>
    <row r="2931" spans="4:4" x14ac:dyDescent="0.2">
      <c r="D2931" s="164"/>
    </row>
    <row r="2932" spans="4:4" x14ac:dyDescent="0.2">
      <c r="D2932" s="164"/>
    </row>
    <row r="2933" spans="4:4" x14ac:dyDescent="0.2">
      <c r="D2933" s="164"/>
    </row>
    <row r="2934" spans="4:4" x14ac:dyDescent="0.2">
      <c r="D2934" s="164"/>
    </row>
    <row r="2935" spans="4:4" x14ac:dyDescent="0.2">
      <c r="D2935" s="164"/>
    </row>
    <row r="2936" spans="4:4" x14ac:dyDescent="0.2">
      <c r="D2936" s="164"/>
    </row>
    <row r="2937" spans="4:4" x14ac:dyDescent="0.2">
      <c r="D2937" s="164"/>
    </row>
    <row r="2938" spans="4:4" x14ac:dyDescent="0.2">
      <c r="D2938" s="164"/>
    </row>
    <row r="2939" spans="4:4" x14ac:dyDescent="0.2">
      <c r="D2939" s="164"/>
    </row>
    <row r="2940" spans="4:4" x14ac:dyDescent="0.2">
      <c r="D2940" s="164"/>
    </row>
    <row r="2941" spans="4:4" x14ac:dyDescent="0.2">
      <c r="D2941" s="164"/>
    </row>
    <row r="2942" spans="4:4" x14ac:dyDescent="0.2">
      <c r="D2942" s="164"/>
    </row>
    <row r="2943" spans="4:4" x14ac:dyDescent="0.2">
      <c r="D2943" s="164"/>
    </row>
    <row r="2944" spans="4:4" x14ac:dyDescent="0.2">
      <c r="D2944" s="164"/>
    </row>
    <row r="2945" spans="4:4" x14ac:dyDescent="0.2">
      <c r="D2945" s="164"/>
    </row>
    <row r="2946" spans="4:4" x14ac:dyDescent="0.2">
      <c r="D2946" s="164"/>
    </row>
    <row r="2947" spans="4:4" x14ac:dyDescent="0.2">
      <c r="D2947" s="164"/>
    </row>
    <row r="2948" spans="4:4" x14ac:dyDescent="0.2">
      <c r="D2948" s="164"/>
    </row>
    <row r="2949" spans="4:4" x14ac:dyDescent="0.2">
      <c r="D2949" s="164"/>
    </row>
    <row r="2950" spans="4:4" x14ac:dyDescent="0.2">
      <c r="D2950" s="164"/>
    </row>
    <row r="2951" spans="4:4" x14ac:dyDescent="0.2">
      <c r="D2951" s="164"/>
    </row>
    <row r="2952" spans="4:4" x14ac:dyDescent="0.2">
      <c r="D2952" s="164"/>
    </row>
    <row r="2953" spans="4:4" x14ac:dyDescent="0.2">
      <c r="D2953" s="164"/>
    </row>
    <row r="2954" spans="4:4" x14ac:dyDescent="0.2">
      <c r="D2954" s="164"/>
    </row>
    <row r="2955" spans="4:4" x14ac:dyDescent="0.2">
      <c r="D2955" s="164"/>
    </row>
    <row r="2956" spans="4:4" x14ac:dyDescent="0.2">
      <c r="D2956" s="164"/>
    </row>
    <row r="2957" spans="4:4" x14ac:dyDescent="0.2">
      <c r="D2957" s="164"/>
    </row>
    <row r="2958" spans="4:4" x14ac:dyDescent="0.2">
      <c r="D2958" s="164"/>
    </row>
    <row r="2959" spans="4:4" x14ac:dyDescent="0.2">
      <c r="D2959" s="164"/>
    </row>
    <row r="2960" spans="4:4" x14ac:dyDescent="0.2">
      <c r="D2960" s="164"/>
    </row>
    <row r="2961" spans="4:4" x14ac:dyDescent="0.2">
      <c r="D2961" s="164"/>
    </row>
    <row r="2962" spans="4:4" x14ac:dyDescent="0.2">
      <c r="D2962" s="164"/>
    </row>
    <row r="2963" spans="4:4" x14ac:dyDescent="0.2">
      <c r="D2963" s="164"/>
    </row>
    <row r="2964" spans="4:4" x14ac:dyDescent="0.2">
      <c r="D2964" s="164"/>
    </row>
    <row r="2965" spans="4:4" x14ac:dyDescent="0.2">
      <c r="D2965" s="164"/>
    </row>
    <row r="2966" spans="4:4" x14ac:dyDescent="0.2">
      <c r="D2966" s="164"/>
    </row>
    <row r="2967" spans="4:4" x14ac:dyDescent="0.2">
      <c r="D2967" s="164"/>
    </row>
    <row r="2968" spans="4:4" x14ac:dyDescent="0.2">
      <c r="D2968" s="164"/>
    </row>
    <row r="2969" spans="4:4" x14ac:dyDescent="0.2">
      <c r="D2969" s="164"/>
    </row>
    <row r="2970" spans="4:4" x14ac:dyDescent="0.2">
      <c r="D2970" s="164"/>
    </row>
    <row r="2971" spans="4:4" x14ac:dyDescent="0.2">
      <c r="D2971" s="164"/>
    </row>
    <row r="2972" spans="4:4" x14ac:dyDescent="0.2">
      <c r="D2972" s="164"/>
    </row>
    <row r="2973" spans="4:4" x14ac:dyDescent="0.2">
      <c r="D2973" s="164"/>
    </row>
    <row r="2974" spans="4:4" x14ac:dyDescent="0.2">
      <c r="D2974" s="164"/>
    </row>
    <row r="2975" spans="4:4" x14ac:dyDescent="0.2">
      <c r="D2975" s="164"/>
    </row>
    <row r="2976" spans="4:4" x14ac:dyDescent="0.2">
      <c r="D2976" s="164"/>
    </row>
    <row r="2977" spans="4:4" x14ac:dyDescent="0.2">
      <c r="D2977" s="164"/>
    </row>
    <row r="2978" spans="4:4" x14ac:dyDescent="0.2">
      <c r="D2978" s="164"/>
    </row>
    <row r="2979" spans="4:4" x14ac:dyDescent="0.2">
      <c r="D2979" s="164"/>
    </row>
    <row r="2980" spans="4:4" x14ac:dyDescent="0.2">
      <c r="D2980" s="164"/>
    </row>
    <row r="2981" spans="4:4" x14ac:dyDescent="0.2">
      <c r="D2981" s="164"/>
    </row>
    <row r="2982" spans="4:4" x14ac:dyDescent="0.2">
      <c r="D2982" s="164"/>
    </row>
    <row r="2983" spans="4:4" x14ac:dyDescent="0.2">
      <c r="D2983" s="164"/>
    </row>
    <row r="2984" spans="4:4" x14ac:dyDescent="0.2">
      <c r="D2984" s="164"/>
    </row>
    <row r="2985" spans="4:4" x14ac:dyDescent="0.2">
      <c r="D2985" s="164"/>
    </row>
    <row r="2986" spans="4:4" x14ac:dyDescent="0.2">
      <c r="D2986" s="164"/>
    </row>
    <row r="2987" spans="4:4" x14ac:dyDescent="0.2">
      <c r="D2987" s="164"/>
    </row>
    <row r="2988" spans="4:4" x14ac:dyDescent="0.2">
      <c r="D2988" s="164"/>
    </row>
    <row r="2989" spans="4:4" x14ac:dyDescent="0.2">
      <c r="D2989" s="164"/>
    </row>
    <row r="2990" spans="4:4" x14ac:dyDescent="0.2">
      <c r="D2990" s="164"/>
    </row>
    <row r="2991" spans="4:4" x14ac:dyDescent="0.2">
      <c r="D2991" s="164"/>
    </row>
    <row r="2992" spans="4:4" x14ac:dyDescent="0.2">
      <c r="D2992" s="164"/>
    </row>
    <row r="2993" spans="4:4" x14ac:dyDescent="0.2">
      <c r="D2993" s="164"/>
    </row>
    <row r="2994" spans="4:4" x14ac:dyDescent="0.2">
      <c r="D2994" s="164"/>
    </row>
    <row r="2995" spans="4:4" x14ac:dyDescent="0.2">
      <c r="D2995" s="164"/>
    </row>
    <row r="2996" spans="4:4" x14ac:dyDescent="0.2">
      <c r="D2996" s="164"/>
    </row>
    <row r="2997" spans="4:4" x14ac:dyDescent="0.2">
      <c r="D2997" s="164"/>
    </row>
    <row r="2998" spans="4:4" x14ac:dyDescent="0.2">
      <c r="D2998" s="164"/>
    </row>
    <row r="2999" spans="4:4" x14ac:dyDescent="0.2">
      <c r="D2999" s="164"/>
    </row>
    <row r="3000" spans="4:4" x14ac:dyDescent="0.2">
      <c r="D3000" s="164"/>
    </row>
    <row r="3001" spans="4:4" x14ac:dyDescent="0.2">
      <c r="D3001" s="164"/>
    </row>
    <row r="3002" spans="4:4" x14ac:dyDescent="0.2">
      <c r="D3002" s="164"/>
    </row>
    <row r="3003" spans="4:4" x14ac:dyDescent="0.2">
      <c r="D3003" s="164"/>
    </row>
    <row r="3004" spans="4:4" x14ac:dyDescent="0.2">
      <c r="D3004" s="164"/>
    </row>
    <row r="3005" spans="4:4" x14ac:dyDescent="0.2">
      <c r="D3005" s="164"/>
    </row>
    <row r="3006" spans="4:4" x14ac:dyDescent="0.2">
      <c r="D3006" s="164"/>
    </row>
    <row r="3007" spans="4:4" x14ac:dyDescent="0.2">
      <c r="D3007" s="164"/>
    </row>
    <row r="3008" spans="4:4" x14ac:dyDescent="0.2">
      <c r="D3008" s="164"/>
    </row>
    <row r="3009" spans="4:4" x14ac:dyDescent="0.2">
      <c r="D3009" s="164"/>
    </row>
    <row r="3010" spans="4:4" x14ac:dyDescent="0.2">
      <c r="D3010" s="164"/>
    </row>
    <row r="3011" spans="4:4" x14ac:dyDescent="0.2">
      <c r="D3011" s="164"/>
    </row>
    <row r="3012" spans="4:4" x14ac:dyDescent="0.2">
      <c r="D3012" s="164"/>
    </row>
    <row r="3013" spans="4:4" x14ac:dyDescent="0.2">
      <c r="D3013" s="164"/>
    </row>
    <row r="3014" spans="4:4" x14ac:dyDescent="0.2">
      <c r="D3014" s="164"/>
    </row>
    <row r="3015" spans="4:4" x14ac:dyDescent="0.2">
      <c r="D3015" s="164"/>
    </row>
    <row r="3016" spans="4:4" x14ac:dyDescent="0.2">
      <c r="D3016" s="164"/>
    </row>
    <row r="3017" spans="4:4" x14ac:dyDescent="0.2">
      <c r="D3017" s="164"/>
    </row>
    <row r="3018" spans="4:4" x14ac:dyDescent="0.2">
      <c r="D3018" s="164"/>
    </row>
    <row r="3019" spans="4:4" x14ac:dyDescent="0.2">
      <c r="D3019" s="164"/>
    </row>
    <row r="3020" spans="4:4" x14ac:dyDescent="0.2">
      <c r="D3020" s="164"/>
    </row>
    <row r="3021" spans="4:4" x14ac:dyDescent="0.2">
      <c r="D3021" s="164"/>
    </row>
    <row r="3022" spans="4:4" x14ac:dyDescent="0.2">
      <c r="D3022" s="164"/>
    </row>
    <row r="3023" spans="4:4" x14ac:dyDescent="0.2">
      <c r="D3023" s="164"/>
    </row>
    <row r="3024" spans="4:4" x14ac:dyDescent="0.2">
      <c r="D3024" s="164"/>
    </row>
    <row r="3025" spans="4:4" x14ac:dyDescent="0.2">
      <c r="D3025" s="164"/>
    </row>
    <row r="3026" spans="4:4" x14ac:dyDescent="0.2">
      <c r="D3026" s="164"/>
    </row>
    <row r="3027" spans="4:4" x14ac:dyDescent="0.2">
      <c r="D3027" s="164"/>
    </row>
    <row r="3028" spans="4:4" x14ac:dyDescent="0.2">
      <c r="D3028" s="164"/>
    </row>
    <row r="3029" spans="4:4" x14ac:dyDescent="0.2">
      <c r="D3029" s="164"/>
    </row>
    <row r="3030" spans="4:4" x14ac:dyDescent="0.2">
      <c r="D3030" s="164"/>
    </row>
    <row r="3031" spans="4:4" x14ac:dyDescent="0.2">
      <c r="D3031" s="164"/>
    </row>
    <row r="3032" spans="4:4" x14ac:dyDescent="0.2">
      <c r="D3032" s="164"/>
    </row>
    <row r="3033" spans="4:4" x14ac:dyDescent="0.2">
      <c r="D3033" s="164"/>
    </row>
    <row r="3034" spans="4:4" x14ac:dyDescent="0.2">
      <c r="D3034" s="164"/>
    </row>
    <row r="3035" spans="4:4" x14ac:dyDescent="0.2">
      <c r="D3035" s="164"/>
    </row>
    <row r="3036" spans="4:4" x14ac:dyDescent="0.2">
      <c r="D3036" s="164"/>
    </row>
    <row r="3037" spans="4:4" x14ac:dyDescent="0.2">
      <c r="D3037" s="164"/>
    </row>
    <row r="3038" spans="4:4" x14ac:dyDescent="0.2">
      <c r="D3038" s="164"/>
    </row>
    <row r="3039" spans="4:4" x14ac:dyDescent="0.2">
      <c r="D3039" s="164"/>
    </row>
    <row r="3040" spans="4:4" x14ac:dyDescent="0.2">
      <c r="D3040" s="164"/>
    </row>
    <row r="3041" spans="4:4" x14ac:dyDescent="0.2">
      <c r="D3041" s="164"/>
    </row>
    <row r="3042" spans="4:4" x14ac:dyDescent="0.2">
      <c r="D3042" s="164"/>
    </row>
    <row r="3043" spans="4:4" x14ac:dyDescent="0.2">
      <c r="D3043" s="164"/>
    </row>
    <row r="3044" spans="4:4" x14ac:dyDescent="0.2">
      <c r="D3044" s="164"/>
    </row>
    <row r="3045" spans="4:4" x14ac:dyDescent="0.2">
      <c r="D3045" s="164"/>
    </row>
    <row r="3046" spans="4:4" x14ac:dyDescent="0.2">
      <c r="D3046" s="164"/>
    </row>
    <row r="3047" spans="4:4" x14ac:dyDescent="0.2">
      <c r="D3047" s="164"/>
    </row>
    <row r="3048" spans="4:4" x14ac:dyDescent="0.2">
      <c r="D3048" s="164"/>
    </row>
    <row r="3049" spans="4:4" x14ac:dyDescent="0.2">
      <c r="D3049" s="164"/>
    </row>
    <row r="3050" spans="4:4" x14ac:dyDescent="0.2">
      <c r="D3050" s="164"/>
    </row>
    <row r="3051" spans="4:4" x14ac:dyDescent="0.2">
      <c r="D3051" s="164"/>
    </row>
    <row r="3052" spans="4:4" x14ac:dyDescent="0.2">
      <c r="D3052" s="164"/>
    </row>
    <row r="3053" spans="4:4" x14ac:dyDescent="0.2">
      <c r="D3053" s="164"/>
    </row>
    <row r="3054" spans="4:4" x14ac:dyDescent="0.2">
      <c r="D3054" s="164"/>
    </row>
    <row r="3055" spans="4:4" x14ac:dyDescent="0.2">
      <c r="D3055" s="164"/>
    </row>
    <row r="3056" spans="4:4" x14ac:dyDescent="0.2">
      <c r="D3056" s="164"/>
    </row>
    <row r="3057" spans="4:4" x14ac:dyDescent="0.2">
      <c r="D3057" s="164"/>
    </row>
    <row r="3058" spans="4:4" x14ac:dyDescent="0.2">
      <c r="D3058" s="164"/>
    </row>
    <row r="3059" spans="4:4" x14ac:dyDescent="0.2">
      <c r="D3059" s="164"/>
    </row>
    <row r="3060" spans="4:4" x14ac:dyDescent="0.2">
      <c r="D3060" s="164"/>
    </row>
    <row r="3061" spans="4:4" x14ac:dyDescent="0.2">
      <c r="D3061" s="164"/>
    </row>
    <row r="3062" spans="4:4" x14ac:dyDescent="0.2">
      <c r="D3062" s="164"/>
    </row>
    <row r="3063" spans="4:4" x14ac:dyDescent="0.2">
      <c r="D3063" s="164"/>
    </row>
    <row r="3064" spans="4:4" x14ac:dyDescent="0.2">
      <c r="D3064" s="164"/>
    </row>
    <row r="3065" spans="4:4" x14ac:dyDescent="0.2">
      <c r="D3065" s="164"/>
    </row>
    <row r="3066" spans="4:4" x14ac:dyDescent="0.2">
      <c r="D3066" s="164"/>
    </row>
    <row r="3067" spans="4:4" x14ac:dyDescent="0.2">
      <c r="D3067" s="164"/>
    </row>
    <row r="3068" spans="4:4" x14ac:dyDescent="0.2">
      <c r="D3068" s="164"/>
    </row>
    <row r="3069" spans="4:4" x14ac:dyDescent="0.2">
      <c r="D3069" s="164"/>
    </row>
    <row r="3070" spans="4:4" x14ac:dyDescent="0.2">
      <c r="D3070" s="164"/>
    </row>
    <row r="3071" spans="4:4" x14ac:dyDescent="0.2">
      <c r="D3071" s="164"/>
    </row>
    <row r="3072" spans="4:4" x14ac:dyDescent="0.2">
      <c r="D3072" s="164"/>
    </row>
    <row r="3073" spans="4:4" x14ac:dyDescent="0.2">
      <c r="D3073" s="164"/>
    </row>
    <row r="3074" spans="4:4" x14ac:dyDescent="0.2">
      <c r="D3074" s="164"/>
    </row>
    <row r="3075" spans="4:4" x14ac:dyDescent="0.2">
      <c r="D3075" s="164"/>
    </row>
    <row r="3076" spans="4:4" x14ac:dyDescent="0.2">
      <c r="D3076" s="164"/>
    </row>
    <row r="3077" spans="4:4" x14ac:dyDescent="0.2">
      <c r="D3077" s="164"/>
    </row>
    <row r="3078" spans="4:4" x14ac:dyDescent="0.2">
      <c r="D3078" s="164"/>
    </row>
    <row r="3079" spans="4:4" x14ac:dyDescent="0.2">
      <c r="D3079" s="164"/>
    </row>
    <row r="3080" spans="4:4" x14ac:dyDescent="0.2">
      <c r="D3080" s="164"/>
    </row>
    <row r="3081" spans="4:4" x14ac:dyDescent="0.2">
      <c r="D3081" s="164"/>
    </row>
    <row r="3082" spans="4:4" x14ac:dyDescent="0.2">
      <c r="D3082" s="164"/>
    </row>
    <row r="3083" spans="4:4" x14ac:dyDescent="0.2">
      <c r="D3083" s="164"/>
    </row>
    <row r="3084" spans="4:4" x14ac:dyDescent="0.2">
      <c r="D3084" s="164"/>
    </row>
    <row r="3085" spans="4:4" x14ac:dyDescent="0.2">
      <c r="D3085" s="164"/>
    </row>
    <row r="3086" spans="4:4" x14ac:dyDescent="0.2">
      <c r="D3086" s="164"/>
    </row>
    <row r="3087" spans="4:4" x14ac:dyDescent="0.2">
      <c r="D3087" s="164"/>
    </row>
    <row r="3088" spans="4:4" x14ac:dyDescent="0.2">
      <c r="D3088" s="164"/>
    </row>
    <row r="3089" spans="4:4" x14ac:dyDescent="0.2">
      <c r="D3089" s="164"/>
    </row>
    <row r="3090" spans="4:4" x14ac:dyDescent="0.2">
      <c r="D3090" s="164"/>
    </row>
    <row r="3091" spans="4:4" x14ac:dyDescent="0.2">
      <c r="D3091" s="164"/>
    </row>
    <row r="3092" spans="4:4" x14ac:dyDescent="0.2">
      <c r="D3092" s="164"/>
    </row>
    <row r="3093" spans="4:4" x14ac:dyDescent="0.2">
      <c r="D3093" s="164"/>
    </row>
    <row r="3094" spans="4:4" x14ac:dyDescent="0.2">
      <c r="D3094" s="164"/>
    </row>
    <row r="3095" spans="4:4" x14ac:dyDescent="0.2">
      <c r="D3095" s="164"/>
    </row>
    <row r="3096" spans="4:4" x14ac:dyDescent="0.2">
      <c r="D3096" s="164"/>
    </row>
    <row r="3097" spans="4:4" x14ac:dyDescent="0.2">
      <c r="D3097" s="164"/>
    </row>
    <row r="3098" spans="4:4" x14ac:dyDescent="0.2">
      <c r="D3098" s="164"/>
    </row>
    <row r="3099" spans="4:4" x14ac:dyDescent="0.2">
      <c r="D3099" s="164"/>
    </row>
    <row r="3100" spans="4:4" x14ac:dyDescent="0.2">
      <c r="D3100" s="164"/>
    </row>
    <row r="3101" spans="4:4" x14ac:dyDescent="0.2">
      <c r="D3101" s="164"/>
    </row>
    <row r="3102" spans="4:4" x14ac:dyDescent="0.2">
      <c r="D3102" s="164"/>
    </row>
    <row r="3103" spans="4:4" x14ac:dyDescent="0.2">
      <c r="D3103" s="164"/>
    </row>
    <row r="3104" spans="4:4" x14ac:dyDescent="0.2">
      <c r="D3104" s="164"/>
    </row>
    <row r="3105" spans="4:4" x14ac:dyDescent="0.2">
      <c r="D3105" s="164"/>
    </row>
    <row r="3106" spans="4:4" x14ac:dyDescent="0.2">
      <c r="D3106" s="164"/>
    </row>
    <row r="3107" spans="4:4" x14ac:dyDescent="0.2">
      <c r="D3107" s="164"/>
    </row>
    <row r="3108" spans="4:4" x14ac:dyDescent="0.2">
      <c r="D3108" s="164"/>
    </row>
    <row r="3109" spans="4:4" x14ac:dyDescent="0.2">
      <c r="D3109" s="164"/>
    </row>
    <row r="3110" spans="4:4" x14ac:dyDescent="0.2">
      <c r="D3110" s="164"/>
    </row>
    <row r="3111" spans="4:4" x14ac:dyDescent="0.2">
      <c r="D3111" s="164"/>
    </row>
    <row r="3112" spans="4:4" x14ac:dyDescent="0.2">
      <c r="D3112" s="164"/>
    </row>
    <row r="3113" spans="4:4" x14ac:dyDescent="0.2">
      <c r="D3113" s="164"/>
    </row>
    <row r="3114" spans="4:4" x14ac:dyDescent="0.2">
      <c r="D3114" s="164"/>
    </row>
    <row r="3115" spans="4:4" x14ac:dyDescent="0.2">
      <c r="D3115" s="164"/>
    </row>
    <row r="3116" spans="4:4" x14ac:dyDescent="0.2">
      <c r="D3116" s="164"/>
    </row>
    <row r="3117" spans="4:4" x14ac:dyDescent="0.2">
      <c r="D3117" s="164"/>
    </row>
    <row r="3118" spans="4:4" x14ac:dyDescent="0.2">
      <c r="D3118" s="164"/>
    </row>
    <row r="3119" spans="4:4" x14ac:dyDescent="0.2">
      <c r="D3119" s="164"/>
    </row>
    <row r="3120" spans="4:4" x14ac:dyDescent="0.2">
      <c r="D3120" s="164"/>
    </row>
    <row r="3121" spans="4:4" x14ac:dyDescent="0.2">
      <c r="D3121" s="164"/>
    </row>
    <row r="3122" spans="4:4" x14ac:dyDescent="0.2">
      <c r="D3122" s="164"/>
    </row>
    <row r="3123" spans="4:4" x14ac:dyDescent="0.2">
      <c r="D3123" s="164"/>
    </row>
    <row r="3124" spans="4:4" x14ac:dyDescent="0.2">
      <c r="D3124" s="164"/>
    </row>
    <row r="3125" spans="4:4" x14ac:dyDescent="0.2">
      <c r="D3125" s="164"/>
    </row>
    <row r="3126" spans="4:4" x14ac:dyDescent="0.2">
      <c r="D3126" s="164"/>
    </row>
    <row r="3127" spans="4:4" x14ac:dyDescent="0.2">
      <c r="D3127" s="164"/>
    </row>
    <row r="3128" spans="4:4" x14ac:dyDescent="0.2">
      <c r="D3128" s="164"/>
    </row>
    <row r="3129" spans="4:4" x14ac:dyDescent="0.2">
      <c r="D3129" s="164"/>
    </row>
    <row r="3130" spans="4:4" x14ac:dyDescent="0.2">
      <c r="D3130" s="164"/>
    </row>
    <row r="3131" spans="4:4" x14ac:dyDescent="0.2">
      <c r="D3131" s="164"/>
    </row>
    <row r="3132" spans="4:4" x14ac:dyDescent="0.2">
      <c r="D3132" s="164"/>
    </row>
    <row r="3133" spans="4:4" x14ac:dyDescent="0.2">
      <c r="D3133" s="164"/>
    </row>
    <row r="3134" spans="4:4" x14ac:dyDescent="0.2">
      <c r="D3134" s="164"/>
    </row>
    <row r="3135" spans="4:4" x14ac:dyDescent="0.2">
      <c r="D3135" s="164"/>
    </row>
    <row r="3136" spans="4:4" x14ac:dyDescent="0.2">
      <c r="D3136" s="164"/>
    </row>
    <row r="3137" spans="4:4" x14ac:dyDescent="0.2">
      <c r="D3137" s="164"/>
    </row>
    <row r="3138" spans="4:4" x14ac:dyDescent="0.2">
      <c r="D3138" s="164"/>
    </row>
    <row r="3139" spans="4:4" x14ac:dyDescent="0.2">
      <c r="D3139" s="164"/>
    </row>
    <row r="3140" spans="4:4" x14ac:dyDescent="0.2">
      <c r="D3140" s="164"/>
    </row>
    <row r="3141" spans="4:4" x14ac:dyDescent="0.2">
      <c r="D3141" s="164"/>
    </row>
    <row r="3142" spans="4:4" x14ac:dyDescent="0.2">
      <c r="D3142" s="164"/>
    </row>
    <row r="3143" spans="4:4" x14ac:dyDescent="0.2">
      <c r="D3143" s="164"/>
    </row>
    <row r="3144" spans="4:4" x14ac:dyDescent="0.2">
      <c r="D3144" s="164"/>
    </row>
    <row r="3145" spans="4:4" x14ac:dyDescent="0.2">
      <c r="D3145" s="164"/>
    </row>
    <row r="3146" spans="4:4" x14ac:dyDescent="0.2">
      <c r="D3146" s="164"/>
    </row>
    <row r="3147" spans="4:4" x14ac:dyDescent="0.2">
      <c r="D3147" s="164"/>
    </row>
    <row r="3148" spans="4:4" x14ac:dyDescent="0.2">
      <c r="D3148" s="164"/>
    </row>
    <row r="3149" spans="4:4" x14ac:dyDescent="0.2">
      <c r="D3149" s="164"/>
    </row>
    <row r="3150" spans="4:4" x14ac:dyDescent="0.2">
      <c r="D3150" s="164"/>
    </row>
    <row r="3151" spans="4:4" x14ac:dyDescent="0.2">
      <c r="D3151" s="164"/>
    </row>
    <row r="3152" spans="4:4" x14ac:dyDescent="0.2">
      <c r="D3152" s="164"/>
    </row>
    <row r="3153" spans="4:4" x14ac:dyDescent="0.2">
      <c r="D3153" s="164"/>
    </row>
    <row r="3154" spans="4:4" x14ac:dyDescent="0.2">
      <c r="D3154" s="164"/>
    </row>
    <row r="3155" spans="4:4" x14ac:dyDescent="0.2">
      <c r="D3155" s="164"/>
    </row>
    <row r="3156" spans="4:4" x14ac:dyDescent="0.2">
      <c r="D3156" s="164"/>
    </row>
    <row r="3157" spans="4:4" x14ac:dyDescent="0.2">
      <c r="D3157" s="164"/>
    </row>
    <row r="3158" spans="4:4" x14ac:dyDescent="0.2">
      <c r="D3158" s="164"/>
    </row>
    <row r="3159" spans="4:4" x14ac:dyDescent="0.2">
      <c r="D3159" s="164"/>
    </row>
    <row r="3160" spans="4:4" x14ac:dyDescent="0.2">
      <c r="D3160" s="164"/>
    </row>
    <row r="3161" spans="4:4" x14ac:dyDescent="0.2">
      <c r="D3161" s="164"/>
    </row>
    <row r="3162" spans="4:4" x14ac:dyDescent="0.2">
      <c r="D3162" s="164"/>
    </row>
    <row r="3163" spans="4:4" x14ac:dyDescent="0.2">
      <c r="D3163" s="164"/>
    </row>
    <row r="3164" spans="4:4" x14ac:dyDescent="0.2">
      <c r="D3164" s="164"/>
    </row>
    <row r="3165" spans="4:4" x14ac:dyDescent="0.2">
      <c r="D3165" s="164"/>
    </row>
    <row r="3166" spans="4:4" x14ac:dyDescent="0.2">
      <c r="D3166" s="164"/>
    </row>
    <row r="3167" spans="4:4" x14ac:dyDescent="0.2">
      <c r="D3167" s="164"/>
    </row>
    <row r="3168" spans="4:4" x14ac:dyDescent="0.2">
      <c r="D3168" s="164"/>
    </row>
    <row r="3169" spans="4:4" x14ac:dyDescent="0.2">
      <c r="D3169" s="164"/>
    </row>
    <row r="3170" spans="4:4" x14ac:dyDescent="0.2">
      <c r="D3170" s="164"/>
    </row>
    <row r="3171" spans="4:4" x14ac:dyDescent="0.2">
      <c r="D3171" s="164"/>
    </row>
    <row r="3172" spans="4:4" x14ac:dyDescent="0.2">
      <c r="D3172" s="164"/>
    </row>
    <row r="3173" spans="4:4" x14ac:dyDescent="0.2">
      <c r="D3173" s="164"/>
    </row>
    <row r="3174" spans="4:4" x14ac:dyDescent="0.2">
      <c r="D3174" s="164"/>
    </row>
    <row r="3175" spans="4:4" x14ac:dyDescent="0.2">
      <c r="D3175" s="164"/>
    </row>
    <row r="3176" spans="4:4" x14ac:dyDescent="0.2">
      <c r="D3176" s="164"/>
    </row>
    <row r="3177" spans="4:4" x14ac:dyDescent="0.2">
      <c r="D3177" s="164"/>
    </row>
    <row r="3178" spans="4:4" x14ac:dyDescent="0.2">
      <c r="D3178" s="164"/>
    </row>
    <row r="3179" spans="4:4" x14ac:dyDescent="0.2">
      <c r="D3179" s="164"/>
    </row>
    <row r="3180" spans="4:4" x14ac:dyDescent="0.2">
      <c r="D3180" s="164"/>
    </row>
    <row r="3181" spans="4:4" x14ac:dyDescent="0.2">
      <c r="D3181" s="164"/>
    </row>
    <row r="3182" spans="4:4" x14ac:dyDescent="0.2">
      <c r="D3182" s="164"/>
    </row>
    <row r="3183" spans="4:4" x14ac:dyDescent="0.2">
      <c r="D3183" s="164"/>
    </row>
    <row r="3184" spans="4:4" x14ac:dyDescent="0.2">
      <c r="D3184" s="164"/>
    </row>
    <row r="3185" spans="4:4" x14ac:dyDescent="0.2">
      <c r="D3185" s="164"/>
    </row>
    <row r="3186" spans="4:4" x14ac:dyDescent="0.2">
      <c r="D3186" s="164"/>
    </row>
    <row r="3187" spans="4:4" x14ac:dyDescent="0.2">
      <c r="D3187" s="164"/>
    </row>
    <row r="3188" spans="4:4" x14ac:dyDescent="0.2">
      <c r="D3188" s="164"/>
    </row>
    <row r="3189" spans="4:4" x14ac:dyDescent="0.2">
      <c r="D3189" s="164"/>
    </row>
    <row r="3190" spans="4:4" x14ac:dyDescent="0.2">
      <c r="D3190" s="164"/>
    </row>
    <row r="3191" spans="4:4" x14ac:dyDescent="0.2">
      <c r="D3191" s="164"/>
    </row>
    <row r="3192" spans="4:4" x14ac:dyDescent="0.2">
      <c r="D3192" s="164"/>
    </row>
    <row r="3193" spans="4:4" x14ac:dyDescent="0.2">
      <c r="D3193" s="164"/>
    </row>
    <row r="3194" spans="4:4" x14ac:dyDescent="0.2">
      <c r="D3194" s="164"/>
    </row>
    <row r="3195" spans="4:4" x14ac:dyDescent="0.2">
      <c r="D3195" s="164"/>
    </row>
    <row r="3196" spans="4:4" x14ac:dyDescent="0.2">
      <c r="D3196" s="164"/>
    </row>
    <row r="3197" spans="4:4" x14ac:dyDescent="0.2">
      <c r="D3197" s="164"/>
    </row>
    <row r="3198" spans="4:4" x14ac:dyDescent="0.2">
      <c r="D3198" s="164"/>
    </row>
    <row r="3199" spans="4:4" x14ac:dyDescent="0.2">
      <c r="D3199" s="164"/>
    </row>
    <row r="3200" spans="4:4" x14ac:dyDescent="0.2">
      <c r="D3200" s="164"/>
    </row>
    <row r="3201" spans="4:4" x14ac:dyDescent="0.2">
      <c r="D3201" s="164"/>
    </row>
    <row r="3202" spans="4:4" x14ac:dyDescent="0.2">
      <c r="D3202" s="164"/>
    </row>
    <row r="3203" spans="4:4" x14ac:dyDescent="0.2">
      <c r="D3203" s="164"/>
    </row>
    <row r="3204" spans="4:4" x14ac:dyDescent="0.2">
      <c r="D3204" s="164"/>
    </row>
    <row r="3205" spans="4:4" x14ac:dyDescent="0.2">
      <c r="D3205" s="164"/>
    </row>
    <row r="3206" spans="4:4" x14ac:dyDescent="0.2">
      <c r="D3206" s="164"/>
    </row>
    <row r="3207" spans="4:4" x14ac:dyDescent="0.2">
      <c r="D3207" s="164"/>
    </row>
    <row r="3208" spans="4:4" x14ac:dyDescent="0.2">
      <c r="D3208" s="164"/>
    </row>
    <row r="3209" spans="4:4" x14ac:dyDescent="0.2">
      <c r="D3209" s="164"/>
    </row>
    <row r="3210" spans="4:4" x14ac:dyDescent="0.2">
      <c r="D3210" s="164"/>
    </row>
    <row r="3211" spans="4:4" x14ac:dyDescent="0.2">
      <c r="D3211" s="164"/>
    </row>
    <row r="3212" spans="4:4" x14ac:dyDescent="0.2">
      <c r="D3212" s="164"/>
    </row>
    <row r="3213" spans="4:4" x14ac:dyDescent="0.2">
      <c r="D3213" s="164"/>
    </row>
    <row r="3214" spans="4:4" x14ac:dyDescent="0.2">
      <c r="D3214" s="164"/>
    </row>
    <row r="3215" spans="4:4" x14ac:dyDescent="0.2">
      <c r="D3215" s="164"/>
    </row>
    <row r="3216" spans="4:4" x14ac:dyDescent="0.2">
      <c r="D3216" s="164"/>
    </row>
    <row r="3217" spans="4:4" x14ac:dyDescent="0.2">
      <c r="D3217" s="164"/>
    </row>
    <row r="3218" spans="4:4" x14ac:dyDescent="0.2">
      <c r="D3218" s="164"/>
    </row>
    <row r="3219" spans="4:4" x14ac:dyDescent="0.2">
      <c r="D3219" s="164"/>
    </row>
    <row r="3220" spans="4:4" x14ac:dyDescent="0.2">
      <c r="D3220" s="164"/>
    </row>
    <row r="3221" spans="4:4" x14ac:dyDescent="0.2">
      <c r="D3221" s="164"/>
    </row>
    <row r="3222" spans="4:4" x14ac:dyDescent="0.2">
      <c r="D3222" s="164"/>
    </row>
    <row r="3223" spans="4:4" x14ac:dyDescent="0.2">
      <c r="D3223" s="164"/>
    </row>
    <row r="3224" spans="4:4" x14ac:dyDescent="0.2">
      <c r="D3224" s="164"/>
    </row>
    <row r="3225" spans="4:4" x14ac:dyDescent="0.2">
      <c r="D3225" s="164"/>
    </row>
    <row r="3226" spans="4:4" x14ac:dyDescent="0.2">
      <c r="D3226" s="164"/>
    </row>
    <row r="3227" spans="4:4" x14ac:dyDescent="0.2">
      <c r="D3227" s="164"/>
    </row>
    <row r="3228" spans="4:4" x14ac:dyDescent="0.2">
      <c r="D3228" s="164"/>
    </row>
    <row r="3229" spans="4:4" x14ac:dyDescent="0.2">
      <c r="D3229" s="164"/>
    </row>
    <row r="3230" spans="4:4" x14ac:dyDescent="0.2">
      <c r="D3230" s="164"/>
    </row>
    <row r="3231" spans="4:4" x14ac:dyDescent="0.2">
      <c r="D3231" s="164"/>
    </row>
    <row r="3232" spans="4:4" x14ac:dyDescent="0.2">
      <c r="D3232" s="164"/>
    </row>
    <row r="3233" spans="4:4" x14ac:dyDescent="0.2">
      <c r="D3233" s="164"/>
    </row>
    <row r="3234" spans="4:4" x14ac:dyDescent="0.2">
      <c r="D3234" s="164"/>
    </row>
    <row r="3235" spans="4:4" x14ac:dyDescent="0.2">
      <c r="D3235" s="164"/>
    </row>
    <row r="3236" spans="4:4" x14ac:dyDescent="0.2">
      <c r="D3236" s="164"/>
    </row>
    <row r="3237" spans="4:4" x14ac:dyDescent="0.2">
      <c r="D3237" s="164"/>
    </row>
    <row r="3238" spans="4:4" x14ac:dyDescent="0.2">
      <c r="D3238" s="164"/>
    </row>
    <row r="3239" spans="4:4" x14ac:dyDescent="0.2">
      <c r="D3239" s="164"/>
    </row>
    <row r="3240" spans="4:4" x14ac:dyDescent="0.2">
      <c r="D3240" s="164"/>
    </row>
    <row r="3241" spans="4:4" x14ac:dyDescent="0.2">
      <c r="D3241" s="164"/>
    </row>
    <row r="3242" spans="4:4" x14ac:dyDescent="0.2">
      <c r="D3242" s="164"/>
    </row>
    <row r="3243" spans="4:4" x14ac:dyDescent="0.2">
      <c r="D3243" s="164"/>
    </row>
    <row r="3244" spans="4:4" x14ac:dyDescent="0.2">
      <c r="D3244" s="164"/>
    </row>
    <row r="3245" spans="4:4" x14ac:dyDescent="0.2">
      <c r="D3245" s="164"/>
    </row>
    <row r="3246" spans="4:4" x14ac:dyDescent="0.2">
      <c r="D3246" s="164"/>
    </row>
    <row r="3247" spans="4:4" x14ac:dyDescent="0.2">
      <c r="D3247" s="164"/>
    </row>
    <row r="3248" spans="4:4" x14ac:dyDescent="0.2">
      <c r="D3248" s="164"/>
    </row>
    <row r="3249" spans="4:4" x14ac:dyDescent="0.2">
      <c r="D3249" s="164"/>
    </row>
    <row r="3250" spans="4:4" x14ac:dyDescent="0.2">
      <c r="D3250" s="164"/>
    </row>
    <row r="3251" spans="4:4" x14ac:dyDescent="0.2">
      <c r="D3251" s="164"/>
    </row>
    <row r="3252" spans="4:4" x14ac:dyDescent="0.2">
      <c r="D3252" s="164"/>
    </row>
    <row r="3253" spans="4:4" x14ac:dyDescent="0.2">
      <c r="D3253" s="164"/>
    </row>
    <row r="3254" spans="4:4" x14ac:dyDescent="0.2">
      <c r="D3254" s="164"/>
    </row>
    <row r="3255" spans="4:4" x14ac:dyDescent="0.2">
      <c r="D3255" s="164"/>
    </row>
    <row r="3256" spans="4:4" x14ac:dyDescent="0.2">
      <c r="D3256" s="164"/>
    </row>
    <row r="3257" spans="4:4" x14ac:dyDescent="0.2">
      <c r="D3257" s="164"/>
    </row>
    <row r="3258" spans="4:4" x14ac:dyDescent="0.2">
      <c r="D3258" s="164"/>
    </row>
    <row r="3259" spans="4:4" x14ac:dyDescent="0.2">
      <c r="D3259" s="164"/>
    </row>
    <row r="3260" spans="4:4" x14ac:dyDescent="0.2">
      <c r="D3260" s="164"/>
    </row>
    <row r="3261" spans="4:4" x14ac:dyDescent="0.2">
      <c r="D3261" s="164"/>
    </row>
    <row r="3262" spans="4:4" x14ac:dyDescent="0.2">
      <c r="D3262" s="164"/>
    </row>
    <row r="3263" spans="4:4" x14ac:dyDescent="0.2">
      <c r="D3263" s="164"/>
    </row>
    <row r="3264" spans="4:4" x14ac:dyDescent="0.2">
      <c r="D3264" s="164"/>
    </row>
    <row r="3265" spans="4:4" x14ac:dyDescent="0.2">
      <c r="D3265" s="164"/>
    </row>
    <row r="3266" spans="4:4" x14ac:dyDescent="0.2">
      <c r="D3266" s="164"/>
    </row>
    <row r="3267" spans="4:4" x14ac:dyDescent="0.2">
      <c r="D3267" s="164"/>
    </row>
    <row r="3268" spans="4:4" x14ac:dyDescent="0.2">
      <c r="D3268" s="164"/>
    </row>
    <row r="3269" spans="4:4" x14ac:dyDescent="0.2">
      <c r="D3269" s="164"/>
    </row>
    <row r="3270" spans="4:4" x14ac:dyDescent="0.2">
      <c r="D3270" s="164"/>
    </row>
    <row r="3271" spans="4:4" x14ac:dyDescent="0.2">
      <c r="D3271" s="164"/>
    </row>
    <row r="3272" spans="4:4" x14ac:dyDescent="0.2">
      <c r="D3272" s="164"/>
    </row>
    <row r="3273" spans="4:4" x14ac:dyDescent="0.2">
      <c r="D3273" s="164"/>
    </row>
    <row r="3274" spans="4:4" x14ac:dyDescent="0.2">
      <c r="D3274" s="164"/>
    </row>
    <row r="3275" spans="4:4" x14ac:dyDescent="0.2">
      <c r="D3275" s="164"/>
    </row>
    <row r="3276" spans="4:4" x14ac:dyDescent="0.2">
      <c r="D3276" s="164"/>
    </row>
    <row r="3277" spans="4:4" x14ac:dyDescent="0.2">
      <c r="D3277" s="164"/>
    </row>
    <row r="3278" spans="4:4" x14ac:dyDescent="0.2">
      <c r="D3278" s="164"/>
    </row>
    <row r="3279" spans="4:4" x14ac:dyDescent="0.2">
      <c r="D3279" s="164"/>
    </row>
    <row r="3280" spans="4:4" x14ac:dyDescent="0.2">
      <c r="D3280" s="164"/>
    </row>
    <row r="3281" spans="4:4" x14ac:dyDescent="0.2">
      <c r="D3281" s="164"/>
    </row>
    <row r="3282" spans="4:4" x14ac:dyDescent="0.2">
      <c r="D3282" s="164"/>
    </row>
    <row r="3283" spans="4:4" x14ac:dyDescent="0.2">
      <c r="D3283" s="164"/>
    </row>
    <row r="3284" spans="4:4" x14ac:dyDescent="0.2">
      <c r="D3284" s="164"/>
    </row>
    <row r="3285" spans="4:4" x14ac:dyDescent="0.2">
      <c r="D3285" s="164"/>
    </row>
    <row r="3286" spans="4:4" x14ac:dyDescent="0.2">
      <c r="D3286" s="164"/>
    </row>
    <row r="3287" spans="4:4" x14ac:dyDescent="0.2">
      <c r="D3287" s="164"/>
    </row>
    <row r="3288" spans="4:4" x14ac:dyDescent="0.2">
      <c r="D3288" s="164"/>
    </row>
    <row r="3289" spans="4:4" x14ac:dyDescent="0.2">
      <c r="D3289" s="164"/>
    </row>
    <row r="3290" spans="4:4" x14ac:dyDescent="0.2">
      <c r="D3290" s="164"/>
    </row>
    <row r="3291" spans="4:4" x14ac:dyDescent="0.2">
      <c r="D3291" s="164"/>
    </row>
    <row r="3292" spans="4:4" x14ac:dyDescent="0.2">
      <c r="D3292" s="164"/>
    </row>
    <row r="3293" spans="4:4" x14ac:dyDescent="0.2">
      <c r="D3293" s="164"/>
    </row>
    <row r="3294" spans="4:4" x14ac:dyDescent="0.2">
      <c r="D3294" s="164"/>
    </row>
    <row r="3295" spans="4:4" x14ac:dyDescent="0.2">
      <c r="D3295" s="164"/>
    </row>
    <row r="3296" spans="4:4" x14ac:dyDescent="0.2">
      <c r="D3296" s="164"/>
    </row>
    <row r="3297" spans="4:4" x14ac:dyDescent="0.2">
      <c r="D3297" s="164"/>
    </row>
    <row r="3298" spans="4:4" x14ac:dyDescent="0.2">
      <c r="D3298" s="164"/>
    </row>
    <row r="3299" spans="4:4" x14ac:dyDescent="0.2">
      <c r="D3299" s="164"/>
    </row>
    <row r="3300" spans="4:4" x14ac:dyDescent="0.2">
      <c r="D3300" s="164"/>
    </row>
    <row r="3301" spans="4:4" x14ac:dyDescent="0.2">
      <c r="D3301" s="164"/>
    </row>
    <row r="3302" spans="4:4" x14ac:dyDescent="0.2">
      <c r="D3302" s="164"/>
    </row>
    <row r="3303" spans="4:4" x14ac:dyDescent="0.2">
      <c r="D3303" s="164"/>
    </row>
    <row r="3304" spans="4:4" x14ac:dyDescent="0.2">
      <c r="D3304" s="164"/>
    </row>
    <row r="3305" spans="4:4" x14ac:dyDescent="0.2">
      <c r="D3305" s="164"/>
    </row>
    <row r="3306" spans="4:4" x14ac:dyDescent="0.2">
      <c r="D3306" s="164"/>
    </row>
    <row r="3307" spans="4:4" x14ac:dyDescent="0.2">
      <c r="D3307" s="164"/>
    </row>
    <row r="3308" spans="4:4" x14ac:dyDescent="0.2">
      <c r="D3308" s="164"/>
    </row>
    <row r="3309" spans="4:4" x14ac:dyDescent="0.2">
      <c r="D3309" s="164"/>
    </row>
    <row r="3310" spans="4:4" x14ac:dyDescent="0.2">
      <c r="D3310" s="164"/>
    </row>
    <row r="3311" spans="4:4" x14ac:dyDescent="0.2">
      <c r="D3311" s="164"/>
    </row>
    <row r="3312" spans="4:4" x14ac:dyDescent="0.2">
      <c r="D3312" s="164"/>
    </row>
    <row r="3313" spans="4:4" x14ac:dyDescent="0.2">
      <c r="D3313" s="164"/>
    </row>
    <row r="3314" spans="4:4" x14ac:dyDescent="0.2">
      <c r="D3314" s="164"/>
    </row>
    <row r="3315" spans="4:4" x14ac:dyDescent="0.2">
      <c r="D3315" s="164"/>
    </row>
    <row r="3316" spans="4:4" x14ac:dyDescent="0.2">
      <c r="D3316" s="164"/>
    </row>
    <row r="3317" spans="4:4" x14ac:dyDescent="0.2">
      <c r="D3317" s="164"/>
    </row>
    <row r="3318" spans="4:4" x14ac:dyDescent="0.2">
      <c r="D3318" s="164"/>
    </row>
    <row r="3319" spans="4:4" x14ac:dyDescent="0.2">
      <c r="D3319" s="164"/>
    </row>
    <row r="3320" spans="4:4" x14ac:dyDescent="0.2">
      <c r="D3320" s="164"/>
    </row>
    <row r="3321" spans="4:4" x14ac:dyDescent="0.2">
      <c r="D3321" s="164"/>
    </row>
    <row r="3322" spans="4:4" x14ac:dyDescent="0.2">
      <c r="D3322" s="164"/>
    </row>
    <row r="3323" spans="4:4" x14ac:dyDescent="0.2">
      <c r="D3323" s="164"/>
    </row>
    <row r="3324" spans="4:4" x14ac:dyDescent="0.2">
      <c r="D3324" s="164"/>
    </row>
    <row r="3325" spans="4:4" x14ac:dyDescent="0.2">
      <c r="D3325" s="164"/>
    </row>
    <row r="3326" spans="4:4" x14ac:dyDescent="0.2">
      <c r="D3326" s="164"/>
    </row>
    <row r="3327" spans="4:4" x14ac:dyDescent="0.2">
      <c r="D3327" s="164"/>
    </row>
    <row r="3328" spans="4:4" x14ac:dyDescent="0.2">
      <c r="D3328" s="164"/>
    </row>
    <row r="3329" spans="4:4" x14ac:dyDescent="0.2">
      <c r="D3329" s="164"/>
    </row>
    <row r="3330" spans="4:4" x14ac:dyDescent="0.2">
      <c r="D3330" s="164"/>
    </row>
    <row r="3331" spans="4:4" x14ac:dyDescent="0.2">
      <c r="D3331" s="164"/>
    </row>
    <row r="3332" spans="4:4" x14ac:dyDescent="0.2">
      <c r="D3332" s="164"/>
    </row>
    <row r="3333" spans="4:4" x14ac:dyDescent="0.2">
      <c r="D3333" s="164"/>
    </row>
    <row r="3334" spans="4:4" x14ac:dyDescent="0.2">
      <c r="D3334" s="164"/>
    </row>
    <row r="3335" spans="4:4" x14ac:dyDescent="0.2">
      <c r="D3335" s="164"/>
    </row>
    <row r="3336" spans="4:4" x14ac:dyDescent="0.2">
      <c r="D3336" s="164"/>
    </row>
    <row r="3337" spans="4:4" x14ac:dyDescent="0.2">
      <c r="D3337" s="164"/>
    </row>
    <row r="3338" spans="4:4" x14ac:dyDescent="0.2">
      <c r="D3338" s="164"/>
    </row>
    <row r="3339" spans="4:4" x14ac:dyDescent="0.2">
      <c r="D3339" s="164"/>
    </row>
    <row r="3340" spans="4:4" x14ac:dyDescent="0.2">
      <c r="D3340" s="164"/>
    </row>
    <row r="3341" spans="4:4" x14ac:dyDescent="0.2">
      <c r="D3341" s="164"/>
    </row>
    <row r="3342" spans="4:4" x14ac:dyDescent="0.2">
      <c r="D3342" s="164"/>
    </row>
    <row r="3343" spans="4:4" x14ac:dyDescent="0.2">
      <c r="D3343" s="164"/>
    </row>
    <row r="3344" spans="4:4" x14ac:dyDescent="0.2">
      <c r="D3344" s="164"/>
    </row>
    <row r="3345" spans="4:4" x14ac:dyDescent="0.2">
      <c r="D3345" s="164"/>
    </row>
    <row r="3346" spans="4:4" x14ac:dyDescent="0.2">
      <c r="D3346" s="164"/>
    </row>
    <row r="3347" spans="4:4" x14ac:dyDescent="0.2">
      <c r="D3347" s="164"/>
    </row>
    <row r="3348" spans="4:4" x14ac:dyDescent="0.2">
      <c r="D3348" s="164"/>
    </row>
    <row r="3349" spans="4:4" x14ac:dyDescent="0.2">
      <c r="D3349" s="164"/>
    </row>
    <row r="3350" spans="4:4" x14ac:dyDescent="0.2">
      <c r="D3350" s="164"/>
    </row>
    <row r="3351" spans="4:4" x14ac:dyDescent="0.2">
      <c r="D3351" s="164"/>
    </row>
    <row r="3352" spans="4:4" x14ac:dyDescent="0.2">
      <c r="D3352" s="164"/>
    </row>
    <row r="3353" spans="4:4" x14ac:dyDescent="0.2">
      <c r="D3353" s="164"/>
    </row>
    <row r="3354" spans="4:4" x14ac:dyDescent="0.2">
      <c r="D3354" s="164"/>
    </row>
    <row r="3355" spans="4:4" x14ac:dyDescent="0.2">
      <c r="D3355" s="164"/>
    </row>
    <row r="3356" spans="4:4" x14ac:dyDescent="0.2">
      <c r="D3356" s="164"/>
    </row>
    <row r="3357" spans="4:4" x14ac:dyDescent="0.2">
      <c r="D3357" s="164"/>
    </row>
    <row r="3358" spans="4:4" x14ac:dyDescent="0.2">
      <c r="D3358" s="164"/>
    </row>
    <row r="3359" spans="4:4" x14ac:dyDescent="0.2">
      <c r="D3359" s="164"/>
    </row>
    <row r="3360" spans="4:4" x14ac:dyDescent="0.2">
      <c r="D3360" s="164"/>
    </row>
    <row r="3361" spans="4:4" x14ac:dyDescent="0.2">
      <c r="D3361" s="164"/>
    </row>
    <row r="3362" spans="4:4" x14ac:dyDescent="0.2">
      <c r="D3362" s="164"/>
    </row>
    <row r="3363" spans="4:4" x14ac:dyDescent="0.2">
      <c r="D3363" s="164"/>
    </row>
    <row r="3364" spans="4:4" x14ac:dyDescent="0.2">
      <c r="D3364" s="164"/>
    </row>
    <row r="3365" spans="4:4" x14ac:dyDescent="0.2">
      <c r="D3365" s="164"/>
    </row>
    <row r="3366" spans="4:4" x14ac:dyDescent="0.2">
      <c r="D3366" s="164"/>
    </row>
    <row r="3367" spans="4:4" x14ac:dyDescent="0.2">
      <c r="D3367" s="164"/>
    </row>
    <row r="3368" spans="4:4" x14ac:dyDescent="0.2">
      <c r="D3368" s="164"/>
    </row>
    <row r="3369" spans="4:4" x14ac:dyDescent="0.2">
      <c r="D3369" s="164"/>
    </row>
    <row r="3370" spans="4:4" x14ac:dyDescent="0.2">
      <c r="D3370" s="164"/>
    </row>
    <row r="3371" spans="4:4" x14ac:dyDescent="0.2">
      <c r="D3371" s="164"/>
    </row>
    <row r="3372" spans="4:4" x14ac:dyDescent="0.2">
      <c r="D3372" s="164"/>
    </row>
    <row r="3373" spans="4:4" x14ac:dyDescent="0.2">
      <c r="D3373" s="164"/>
    </row>
    <row r="3374" spans="4:4" x14ac:dyDescent="0.2">
      <c r="D3374" s="164"/>
    </row>
    <row r="3375" spans="4:4" x14ac:dyDescent="0.2">
      <c r="D3375" s="164"/>
    </row>
    <row r="3376" spans="4:4" x14ac:dyDescent="0.2">
      <c r="D3376" s="164"/>
    </row>
    <row r="3377" spans="4:4" x14ac:dyDescent="0.2">
      <c r="D3377" s="164"/>
    </row>
    <row r="3378" spans="4:4" x14ac:dyDescent="0.2">
      <c r="D3378" s="164"/>
    </row>
    <row r="3379" spans="4:4" x14ac:dyDescent="0.2">
      <c r="D3379" s="164"/>
    </row>
    <row r="3380" spans="4:4" x14ac:dyDescent="0.2">
      <c r="D3380" s="164"/>
    </row>
    <row r="3381" spans="4:4" x14ac:dyDescent="0.2">
      <c r="D3381" s="164"/>
    </row>
    <row r="3382" spans="4:4" x14ac:dyDescent="0.2">
      <c r="D3382" s="164"/>
    </row>
    <row r="3383" spans="4:4" x14ac:dyDescent="0.2">
      <c r="D3383" s="164"/>
    </row>
    <row r="3384" spans="4:4" x14ac:dyDescent="0.2">
      <c r="D3384" s="164"/>
    </row>
    <row r="3385" spans="4:4" x14ac:dyDescent="0.2">
      <c r="D3385" s="164"/>
    </row>
    <row r="3386" spans="4:4" x14ac:dyDescent="0.2">
      <c r="D3386" s="164"/>
    </row>
    <row r="3387" spans="4:4" x14ac:dyDescent="0.2">
      <c r="D3387" s="164"/>
    </row>
    <row r="3388" spans="4:4" x14ac:dyDescent="0.2">
      <c r="D3388" s="164"/>
    </row>
    <row r="3389" spans="4:4" x14ac:dyDescent="0.2">
      <c r="D3389" s="164"/>
    </row>
    <row r="3390" spans="4:4" x14ac:dyDescent="0.2">
      <c r="D3390" s="164"/>
    </row>
    <row r="3391" spans="4:4" x14ac:dyDescent="0.2">
      <c r="D3391" s="164"/>
    </row>
    <row r="3392" spans="4:4" x14ac:dyDescent="0.2">
      <c r="D3392" s="164"/>
    </row>
    <row r="3393" spans="4:4" x14ac:dyDescent="0.2">
      <c r="D3393" s="164"/>
    </row>
    <row r="3394" spans="4:4" x14ac:dyDescent="0.2">
      <c r="D3394" s="164"/>
    </row>
    <row r="3395" spans="4:4" x14ac:dyDescent="0.2">
      <c r="D3395" s="164"/>
    </row>
    <row r="3396" spans="4:4" x14ac:dyDescent="0.2">
      <c r="D3396" s="164"/>
    </row>
    <row r="3397" spans="4:4" x14ac:dyDescent="0.2">
      <c r="D3397" s="164"/>
    </row>
    <row r="3398" spans="4:4" x14ac:dyDescent="0.2">
      <c r="D3398" s="164"/>
    </row>
    <row r="3399" spans="4:4" x14ac:dyDescent="0.2">
      <c r="D3399" s="164"/>
    </row>
    <row r="3400" spans="4:4" x14ac:dyDescent="0.2">
      <c r="D3400" s="164"/>
    </row>
    <row r="3401" spans="4:4" x14ac:dyDescent="0.2">
      <c r="D3401" s="164"/>
    </row>
    <row r="3402" spans="4:4" x14ac:dyDescent="0.2">
      <c r="D3402" s="164"/>
    </row>
    <row r="3403" spans="4:4" x14ac:dyDescent="0.2">
      <c r="D3403" s="164"/>
    </row>
    <row r="3404" spans="4:4" x14ac:dyDescent="0.2">
      <c r="D3404" s="164"/>
    </row>
    <row r="3405" spans="4:4" x14ac:dyDescent="0.2">
      <c r="D3405" s="164"/>
    </row>
    <row r="3406" spans="4:4" x14ac:dyDescent="0.2">
      <c r="D3406" s="164"/>
    </row>
    <row r="3407" spans="4:4" x14ac:dyDescent="0.2">
      <c r="D3407" s="164"/>
    </row>
    <row r="3408" spans="4:4" x14ac:dyDescent="0.2">
      <c r="D3408" s="164"/>
    </row>
    <row r="3409" spans="4:4" x14ac:dyDescent="0.2">
      <c r="D3409" s="164"/>
    </row>
    <row r="3410" spans="4:4" x14ac:dyDescent="0.2">
      <c r="D3410" s="164"/>
    </row>
    <row r="3411" spans="4:4" x14ac:dyDescent="0.2">
      <c r="D3411" s="164"/>
    </row>
    <row r="3412" spans="4:4" x14ac:dyDescent="0.2">
      <c r="D3412" s="164"/>
    </row>
    <row r="3413" spans="4:4" x14ac:dyDescent="0.2">
      <c r="D3413" s="164"/>
    </row>
    <row r="3414" spans="4:4" x14ac:dyDescent="0.2">
      <c r="D3414" s="164"/>
    </row>
    <row r="3415" spans="4:4" x14ac:dyDescent="0.2">
      <c r="D3415" s="164"/>
    </row>
    <row r="3416" spans="4:4" x14ac:dyDescent="0.2">
      <c r="D3416" s="164"/>
    </row>
    <row r="3417" spans="4:4" x14ac:dyDescent="0.2">
      <c r="D3417" s="164"/>
    </row>
    <row r="3418" spans="4:4" x14ac:dyDescent="0.2">
      <c r="D3418" s="164"/>
    </row>
    <row r="3419" spans="4:4" x14ac:dyDescent="0.2">
      <c r="D3419" s="164"/>
    </row>
    <row r="3420" spans="4:4" x14ac:dyDescent="0.2">
      <c r="D3420" s="164"/>
    </row>
    <row r="3421" spans="4:4" x14ac:dyDescent="0.2">
      <c r="D3421" s="164"/>
    </row>
    <row r="3422" spans="4:4" x14ac:dyDescent="0.2">
      <c r="D3422" s="164"/>
    </row>
    <row r="3423" spans="4:4" x14ac:dyDescent="0.2">
      <c r="D3423" s="164"/>
    </row>
    <row r="3424" spans="4:4" x14ac:dyDescent="0.2">
      <c r="D3424" s="164"/>
    </row>
    <row r="3425" spans="4:4" x14ac:dyDescent="0.2">
      <c r="D3425" s="164"/>
    </row>
    <row r="3426" spans="4:4" x14ac:dyDescent="0.2">
      <c r="D3426" s="164"/>
    </row>
    <row r="3427" spans="4:4" x14ac:dyDescent="0.2">
      <c r="D3427" s="164"/>
    </row>
    <row r="3428" spans="4:4" x14ac:dyDescent="0.2">
      <c r="D3428" s="164"/>
    </row>
    <row r="3429" spans="4:4" x14ac:dyDescent="0.2">
      <c r="D3429" s="164"/>
    </row>
    <row r="3430" spans="4:4" x14ac:dyDescent="0.2">
      <c r="D3430" s="164"/>
    </row>
    <row r="3431" spans="4:4" x14ac:dyDescent="0.2">
      <c r="D3431" s="164"/>
    </row>
    <row r="3432" spans="4:4" x14ac:dyDescent="0.2">
      <c r="D3432" s="164"/>
    </row>
    <row r="3433" spans="4:4" x14ac:dyDescent="0.2">
      <c r="D3433" s="164"/>
    </row>
    <row r="3434" spans="4:4" x14ac:dyDescent="0.2">
      <c r="D3434" s="164"/>
    </row>
    <row r="3435" spans="4:4" x14ac:dyDescent="0.2">
      <c r="D3435" s="164"/>
    </row>
    <row r="3436" spans="4:4" x14ac:dyDescent="0.2">
      <c r="D3436" s="164"/>
    </row>
    <row r="3437" spans="4:4" x14ac:dyDescent="0.2">
      <c r="D3437" s="164"/>
    </row>
    <row r="3438" spans="4:4" x14ac:dyDescent="0.2">
      <c r="D3438" s="164"/>
    </row>
    <row r="3439" spans="4:4" x14ac:dyDescent="0.2">
      <c r="D3439" s="164"/>
    </row>
    <row r="3440" spans="4:4" x14ac:dyDescent="0.2">
      <c r="D3440" s="164"/>
    </row>
    <row r="3441" spans="4:4" x14ac:dyDescent="0.2">
      <c r="D3441" s="164"/>
    </row>
    <row r="3442" spans="4:4" x14ac:dyDescent="0.2">
      <c r="D3442" s="164"/>
    </row>
    <row r="3443" spans="4:4" x14ac:dyDescent="0.2">
      <c r="D3443" s="164"/>
    </row>
    <row r="3444" spans="4:4" x14ac:dyDescent="0.2">
      <c r="D3444" s="164"/>
    </row>
    <row r="3445" spans="4:4" x14ac:dyDescent="0.2">
      <c r="D3445" s="164"/>
    </row>
    <row r="3446" spans="4:4" x14ac:dyDescent="0.2">
      <c r="D3446" s="164"/>
    </row>
    <row r="3447" spans="4:4" x14ac:dyDescent="0.2">
      <c r="D3447" s="164"/>
    </row>
    <row r="3448" spans="4:4" x14ac:dyDescent="0.2">
      <c r="D3448" s="164"/>
    </row>
    <row r="3449" spans="4:4" x14ac:dyDescent="0.2">
      <c r="D3449" s="164"/>
    </row>
    <row r="3450" spans="4:4" x14ac:dyDescent="0.2">
      <c r="D3450" s="164"/>
    </row>
    <row r="3451" spans="4:4" x14ac:dyDescent="0.2">
      <c r="D3451" s="164"/>
    </row>
    <row r="3452" spans="4:4" x14ac:dyDescent="0.2">
      <c r="D3452" s="164"/>
    </row>
    <row r="3453" spans="4:4" x14ac:dyDescent="0.2">
      <c r="D3453" s="164"/>
    </row>
    <row r="3454" spans="4:4" x14ac:dyDescent="0.2">
      <c r="D3454" s="164"/>
    </row>
    <row r="3455" spans="4:4" x14ac:dyDescent="0.2">
      <c r="D3455" s="164"/>
    </row>
    <row r="3456" spans="4:4" x14ac:dyDescent="0.2">
      <c r="D3456" s="164"/>
    </row>
    <row r="3457" spans="4:4" x14ac:dyDescent="0.2">
      <c r="D3457" s="164"/>
    </row>
    <row r="3458" spans="4:4" x14ac:dyDescent="0.2">
      <c r="D3458" s="164"/>
    </row>
    <row r="3459" spans="4:4" x14ac:dyDescent="0.2">
      <c r="D3459" s="164"/>
    </row>
    <row r="3460" spans="4:4" x14ac:dyDescent="0.2">
      <c r="D3460" s="164"/>
    </row>
    <row r="3461" spans="4:4" x14ac:dyDescent="0.2">
      <c r="D3461" s="164"/>
    </row>
    <row r="3462" spans="4:4" x14ac:dyDescent="0.2">
      <c r="D3462" s="164"/>
    </row>
    <row r="3463" spans="4:4" x14ac:dyDescent="0.2">
      <c r="D3463" s="164"/>
    </row>
    <row r="3464" spans="4:4" x14ac:dyDescent="0.2">
      <c r="D3464" s="164"/>
    </row>
    <row r="3465" spans="4:4" x14ac:dyDescent="0.2">
      <c r="D3465" s="164"/>
    </row>
    <row r="3466" spans="4:4" x14ac:dyDescent="0.2">
      <c r="D3466" s="164"/>
    </row>
    <row r="3467" spans="4:4" x14ac:dyDescent="0.2">
      <c r="D3467" s="164"/>
    </row>
    <row r="3468" spans="4:4" x14ac:dyDescent="0.2">
      <c r="D3468" s="164"/>
    </row>
    <row r="3469" spans="4:4" x14ac:dyDescent="0.2">
      <c r="D3469" s="164"/>
    </row>
    <row r="3470" spans="4:4" x14ac:dyDescent="0.2">
      <c r="D3470" s="164"/>
    </row>
    <row r="3471" spans="4:4" x14ac:dyDescent="0.2">
      <c r="D3471" s="164"/>
    </row>
    <row r="3472" spans="4:4" x14ac:dyDescent="0.2">
      <c r="D3472" s="164"/>
    </row>
    <row r="3473" spans="4:4" x14ac:dyDescent="0.2">
      <c r="D3473" s="164"/>
    </row>
    <row r="3474" spans="4:4" x14ac:dyDescent="0.2">
      <c r="D3474" s="164"/>
    </row>
    <row r="3475" spans="4:4" x14ac:dyDescent="0.2">
      <c r="D3475" s="164"/>
    </row>
    <row r="3476" spans="4:4" x14ac:dyDescent="0.2">
      <c r="D3476" s="164"/>
    </row>
    <row r="3477" spans="4:4" x14ac:dyDescent="0.2">
      <c r="D3477" s="164"/>
    </row>
    <row r="3478" spans="4:4" x14ac:dyDescent="0.2">
      <c r="D3478" s="164"/>
    </row>
    <row r="3479" spans="4:4" x14ac:dyDescent="0.2">
      <c r="D3479" s="164"/>
    </row>
    <row r="3480" spans="4:4" x14ac:dyDescent="0.2">
      <c r="D3480" s="164"/>
    </row>
    <row r="3481" spans="4:4" x14ac:dyDescent="0.2">
      <c r="D3481" s="164"/>
    </row>
    <row r="3482" spans="4:4" x14ac:dyDescent="0.2">
      <c r="D3482" s="164"/>
    </row>
    <row r="3483" spans="4:4" x14ac:dyDescent="0.2">
      <c r="D3483" s="164"/>
    </row>
    <row r="3484" spans="4:4" x14ac:dyDescent="0.2">
      <c r="D3484" s="164"/>
    </row>
    <row r="3485" spans="4:4" x14ac:dyDescent="0.2">
      <c r="D3485" s="164"/>
    </row>
    <row r="3486" spans="4:4" x14ac:dyDescent="0.2">
      <c r="D3486" s="164"/>
    </row>
    <row r="3487" spans="4:4" x14ac:dyDescent="0.2">
      <c r="D3487" s="164"/>
    </row>
    <row r="3488" spans="4:4" x14ac:dyDescent="0.2">
      <c r="D3488" s="164"/>
    </row>
    <row r="3489" spans="4:4" x14ac:dyDescent="0.2">
      <c r="D3489" s="164"/>
    </row>
    <row r="3490" spans="4:4" x14ac:dyDescent="0.2">
      <c r="D3490" s="164"/>
    </row>
    <row r="3491" spans="4:4" x14ac:dyDescent="0.2">
      <c r="D3491" s="164"/>
    </row>
    <row r="3492" spans="4:4" x14ac:dyDescent="0.2">
      <c r="D3492" s="164"/>
    </row>
    <row r="3493" spans="4:4" x14ac:dyDescent="0.2">
      <c r="D3493" s="164"/>
    </row>
    <row r="3494" spans="4:4" x14ac:dyDescent="0.2">
      <c r="D3494" s="164"/>
    </row>
    <row r="3495" spans="4:4" x14ac:dyDescent="0.2">
      <c r="D3495" s="164"/>
    </row>
    <row r="3496" spans="4:4" x14ac:dyDescent="0.2">
      <c r="D3496" s="164"/>
    </row>
    <row r="3497" spans="4:4" x14ac:dyDescent="0.2">
      <c r="D3497" s="164"/>
    </row>
    <row r="3498" spans="4:4" x14ac:dyDescent="0.2">
      <c r="D3498" s="164"/>
    </row>
    <row r="3499" spans="4:4" x14ac:dyDescent="0.2">
      <c r="D3499" s="164"/>
    </row>
    <row r="3500" spans="4:4" x14ac:dyDescent="0.2">
      <c r="D3500" s="164"/>
    </row>
    <row r="3501" spans="4:4" x14ac:dyDescent="0.2">
      <c r="D3501" s="164"/>
    </row>
    <row r="3502" spans="4:4" x14ac:dyDescent="0.2">
      <c r="D3502" s="164"/>
    </row>
    <row r="3503" spans="4:4" x14ac:dyDescent="0.2">
      <c r="D3503" s="164"/>
    </row>
    <row r="3504" spans="4:4" x14ac:dyDescent="0.2">
      <c r="D3504" s="164"/>
    </row>
    <row r="3505" spans="4:4" x14ac:dyDescent="0.2">
      <c r="D3505" s="164"/>
    </row>
    <row r="3506" spans="4:4" x14ac:dyDescent="0.2">
      <c r="D3506" s="164"/>
    </row>
    <row r="3507" spans="4:4" x14ac:dyDescent="0.2">
      <c r="D3507" s="164"/>
    </row>
    <row r="3508" spans="4:4" x14ac:dyDescent="0.2">
      <c r="D3508" s="164"/>
    </row>
    <row r="3509" spans="4:4" x14ac:dyDescent="0.2">
      <c r="D3509" s="164"/>
    </row>
    <row r="3510" spans="4:4" x14ac:dyDescent="0.2">
      <c r="D3510" s="164"/>
    </row>
    <row r="3511" spans="4:4" x14ac:dyDescent="0.2">
      <c r="D3511" s="164"/>
    </row>
    <row r="3512" spans="4:4" x14ac:dyDescent="0.2">
      <c r="D3512" s="164"/>
    </row>
    <row r="3513" spans="4:4" x14ac:dyDescent="0.2">
      <c r="D3513" s="164"/>
    </row>
    <row r="3514" spans="4:4" x14ac:dyDescent="0.2">
      <c r="D3514" s="164"/>
    </row>
    <row r="3515" spans="4:4" x14ac:dyDescent="0.2">
      <c r="D3515" s="164"/>
    </row>
    <row r="3516" spans="4:4" x14ac:dyDescent="0.2">
      <c r="D3516" s="164"/>
    </row>
    <row r="3517" spans="4:4" x14ac:dyDescent="0.2">
      <c r="D3517" s="164"/>
    </row>
    <row r="3518" spans="4:4" x14ac:dyDescent="0.2">
      <c r="D3518" s="164"/>
    </row>
    <row r="3519" spans="4:4" x14ac:dyDescent="0.2">
      <c r="D3519" s="164"/>
    </row>
    <row r="3520" spans="4:4" x14ac:dyDescent="0.2">
      <c r="D3520" s="164"/>
    </row>
    <row r="3521" spans="4:4" x14ac:dyDescent="0.2">
      <c r="D3521" s="164"/>
    </row>
    <row r="3522" spans="4:4" x14ac:dyDescent="0.2">
      <c r="D3522" s="164"/>
    </row>
    <row r="3523" spans="4:4" x14ac:dyDescent="0.2">
      <c r="D3523" s="164"/>
    </row>
    <row r="3524" spans="4:4" x14ac:dyDescent="0.2">
      <c r="D3524" s="164"/>
    </row>
    <row r="3525" spans="4:4" x14ac:dyDescent="0.2">
      <c r="D3525" s="164"/>
    </row>
    <row r="3526" spans="4:4" x14ac:dyDescent="0.2">
      <c r="D3526" s="164"/>
    </row>
    <row r="3527" spans="4:4" x14ac:dyDescent="0.2">
      <c r="D3527" s="164"/>
    </row>
    <row r="3528" spans="4:4" x14ac:dyDescent="0.2">
      <c r="D3528" s="164"/>
    </row>
    <row r="3529" spans="4:4" x14ac:dyDescent="0.2">
      <c r="D3529" s="164"/>
    </row>
    <row r="3530" spans="4:4" x14ac:dyDescent="0.2">
      <c r="D3530" s="164"/>
    </row>
    <row r="3531" spans="4:4" x14ac:dyDescent="0.2">
      <c r="D3531" s="164"/>
    </row>
    <row r="3532" spans="4:4" x14ac:dyDescent="0.2">
      <c r="D3532" s="164"/>
    </row>
    <row r="3533" spans="4:4" x14ac:dyDescent="0.2">
      <c r="D3533" s="164"/>
    </row>
    <row r="3534" spans="4:4" x14ac:dyDescent="0.2">
      <c r="D3534" s="164"/>
    </row>
    <row r="3535" spans="4:4" x14ac:dyDescent="0.2">
      <c r="D3535" s="164"/>
    </row>
    <row r="3536" spans="4:4" x14ac:dyDescent="0.2">
      <c r="D3536" s="164"/>
    </row>
    <row r="3537" spans="4:4" x14ac:dyDescent="0.2">
      <c r="D3537" s="164"/>
    </row>
    <row r="3538" spans="4:4" x14ac:dyDescent="0.2">
      <c r="D3538" s="164"/>
    </row>
    <row r="3539" spans="4:4" x14ac:dyDescent="0.2">
      <c r="D3539" s="164"/>
    </row>
    <row r="3540" spans="4:4" x14ac:dyDescent="0.2">
      <c r="D3540" s="164"/>
    </row>
    <row r="3541" spans="4:4" x14ac:dyDescent="0.2">
      <c r="D3541" s="164"/>
    </row>
    <row r="3542" spans="4:4" x14ac:dyDescent="0.2">
      <c r="D3542" s="164"/>
    </row>
    <row r="3543" spans="4:4" x14ac:dyDescent="0.2">
      <c r="D3543" s="164"/>
    </row>
    <row r="3544" spans="4:4" x14ac:dyDescent="0.2">
      <c r="D3544" s="164"/>
    </row>
    <row r="3545" spans="4:4" x14ac:dyDescent="0.2">
      <c r="D3545" s="164"/>
    </row>
    <row r="3546" spans="4:4" x14ac:dyDescent="0.2">
      <c r="D3546" s="164"/>
    </row>
    <row r="3547" spans="4:4" x14ac:dyDescent="0.2">
      <c r="D3547" s="164"/>
    </row>
    <row r="3548" spans="4:4" x14ac:dyDescent="0.2">
      <c r="D3548" s="164"/>
    </row>
    <row r="3549" spans="4:4" x14ac:dyDescent="0.2">
      <c r="D3549" s="164"/>
    </row>
    <row r="3550" spans="4:4" x14ac:dyDescent="0.2">
      <c r="D3550" s="164"/>
    </row>
    <row r="3551" spans="4:4" x14ac:dyDescent="0.2">
      <c r="D3551" s="164"/>
    </row>
    <row r="3552" spans="4:4" x14ac:dyDescent="0.2">
      <c r="D3552" s="164"/>
    </row>
    <row r="3553" spans="4:4" x14ac:dyDescent="0.2">
      <c r="D3553" s="164"/>
    </row>
    <row r="3554" spans="4:4" x14ac:dyDescent="0.2">
      <c r="D3554" s="164"/>
    </row>
    <row r="3555" spans="4:4" x14ac:dyDescent="0.2">
      <c r="D3555" s="164"/>
    </row>
    <row r="3556" spans="4:4" x14ac:dyDescent="0.2">
      <c r="D3556" s="164"/>
    </row>
    <row r="3557" spans="4:4" x14ac:dyDescent="0.2">
      <c r="D3557" s="164"/>
    </row>
    <row r="3558" spans="4:4" x14ac:dyDescent="0.2">
      <c r="D3558" s="164"/>
    </row>
    <row r="3559" spans="4:4" x14ac:dyDescent="0.2">
      <c r="D3559" s="164"/>
    </row>
    <row r="3560" spans="4:4" x14ac:dyDescent="0.2">
      <c r="D3560" s="164"/>
    </row>
    <row r="3561" spans="4:4" x14ac:dyDescent="0.2">
      <c r="D3561" s="164"/>
    </row>
    <row r="3562" spans="4:4" x14ac:dyDescent="0.2">
      <c r="D3562" s="164"/>
    </row>
    <row r="3563" spans="4:4" x14ac:dyDescent="0.2">
      <c r="D3563" s="164"/>
    </row>
    <row r="3564" spans="4:4" x14ac:dyDescent="0.2">
      <c r="D3564" s="164"/>
    </row>
    <row r="3565" spans="4:4" x14ac:dyDescent="0.2">
      <c r="D3565" s="164"/>
    </row>
    <row r="3566" spans="4:4" x14ac:dyDescent="0.2">
      <c r="D3566" s="164"/>
    </row>
    <row r="3567" spans="4:4" x14ac:dyDescent="0.2">
      <c r="D3567" s="164"/>
    </row>
    <row r="3568" spans="4:4" x14ac:dyDescent="0.2">
      <c r="D3568" s="164"/>
    </row>
    <row r="3569" spans="4:4" x14ac:dyDescent="0.2">
      <c r="D3569" s="164"/>
    </row>
    <row r="3570" spans="4:4" x14ac:dyDescent="0.2">
      <c r="D3570" s="164"/>
    </row>
    <row r="3571" spans="4:4" x14ac:dyDescent="0.2">
      <c r="D3571" s="164"/>
    </row>
    <row r="3572" spans="4:4" x14ac:dyDescent="0.2">
      <c r="D3572" s="164"/>
    </row>
    <row r="3573" spans="4:4" x14ac:dyDescent="0.2">
      <c r="D3573" s="164"/>
    </row>
    <row r="3574" spans="4:4" x14ac:dyDescent="0.2">
      <c r="D3574" s="164"/>
    </row>
    <row r="3575" spans="4:4" x14ac:dyDescent="0.2">
      <c r="D3575" s="164"/>
    </row>
    <row r="3576" spans="4:4" x14ac:dyDescent="0.2">
      <c r="D3576" s="164"/>
    </row>
    <row r="3577" spans="4:4" x14ac:dyDescent="0.2">
      <c r="D3577" s="164"/>
    </row>
    <row r="3578" spans="4:4" x14ac:dyDescent="0.2">
      <c r="D3578" s="164"/>
    </row>
    <row r="3579" spans="4:4" x14ac:dyDescent="0.2">
      <c r="D3579" s="164"/>
    </row>
    <row r="3580" spans="4:4" x14ac:dyDescent="0.2">
      <c r="D3580" s="164"/>
    </row>
    <row r="3581" spans="4:4" x14ac:dyDescent="0.2">
      <c r="D3581" s="164"/>
    </row>
    <row r="3582" spans="4:4" x14ac:dyDescent="0.2">
      <c r="D3582" s="164"/>
    </row>
    <row r="3583" spans="4:4" x14ac:dyDescent="0.2">
      <c r="D3583" s="164"/>
    </row>
    <row r="3584" spans="4:4" x14ac:dyDescent="0.2">
      <c r="D3584" s="164"/>
    </row>
    <row r="3585" spans="4:4" x14ac:dyDescent="0.2">
      <c r="D3585" s="164"/>
    </row>
    <row r="3586" spans="4:4" x14ac:dyDescent="0.2">
      <c r="D3586" s="164"/>
    </row>
    <row r="3587" spans="4:4" x14ac:dyDescent="0.2">
      <c r="D3587" s="164"/>
    </row>
    <row r="3588" spans="4:4" x14ac:dyDescent="0.2">
      <c r="D3588" s="164"/>
    </row>
    <row r="3589" spans="4:4" x14ac:dyDescent="0.2">
      <c r="D3589" s="164"/>
    </row>
    <row r="3590" spans="4:4" x14ac:dyDescent="0.2">
      <c r="D3590" s="164"/>
    </row>
    <row r="3591" spans="4:4" x14ac:dyDescent="0.2">
      <c r="D3591" s="164"/>
    </row>
    <row r="3592" spans="4:4" x14ac:dyDescent="0.2">
      <c r="D3592" s="164"/>
    </row>
    <row r="3593" spans="4:4" x14ac:dyDescent="0.2">
      <c r="D3593" s="164"/>
    </row>
    <row r="3594" spans="4:4" x14ac:dyDescent="0.2">
      <c r="D3594" s="164"/>
    </row>
    <row r="3595" spans="4:4" x14ac:dyDescent="0.2">
      <c r="D3595" s="164"/>
    </row>
    <row r="3596" spans="4:4" x14ac:dyDescent="0.2">
      <c r="D3596" s="164"/>
    </row>
    <row r="3597" spans="4:4" x14ac:dyDescent="0.2">
      <c r="D3597" s="164"/>
    </row>
    <row r="3598" spans="4:4" x14ac:dyDescent="0.2">
      <c r="D3598" s="164"/>
    </row>
    <row r="3599" spans="4:4" x14ac:dyDescent="0.2">
      <c r="D3599" s="164"/>
    </row>
    <row r="3600" spans="4:4" x14ac:dyDescent="0.2">
      <c r="D3600" s="164"/>
    </row>
    <row r="3601" spans="4:4" x14ac:dyDescent="0.2">
      <c r="D3601" s="164"/>
    </row>
    <row r="3602" spans="4:4" x14ac:dyDescent="0.2">
      <c r="D3602" s="164"/>
    </row>
    <row r="3603" spans="4:4" x14ac:dyDescent="0.2">
      <c r="D3603" s="164"/>
    </row>
    <row r="3604" spans="4:4" x14ac:dyDescent="0.2">
      <c r="D3604" s="164"/>
    </row>
    <row r="3605" spans="4:4" x14ac:dyDescent="0.2">
      <c r="D3605" s="164"/>
    </row>
    <row r="3606" spans="4:4" x14ac:dyDescent="0.2">
      <c r="D3606" s="164"/>
    </row>
    <row r="3607" spans="4:4" x14ac:dyDescent="0.2">
      <c r="D3607" s="164"/>
    </row>
    <row r="3608" spans="4:4" x14ac:dyDescent="0.2">
      <c r="D3608" s="164"/>
    </row>
    <row r="3609" spans="4:4" x14ac:dyDescent="0.2">
      <c r="D3609" s="164"/>
    </row>
    <row r="3610" spans="4:4" x14ac:dyDescent="0.2">
      <c r="D3610" s="164"/>
    </row>
    <row r="3611" spans="4:4" x14ac:dyDescent="0.2">
      <c r="D3611" s="164"/>
    </row>
    <row r="3612" spans="4:4" x14ac:dyDescent="0.2">
      <c r="D3612" s="164"/>
    </row>
    <row r="3613" spans="4:4" x14ac:dyDescent="0.2">
      <c r="D3613" s="164"/>
    </row>
    <row r="3614" spans="4:4" x14ac:dyDescent="0.2">
      <c r="D3614" s="164"/>
    </row>
    <row r="3615" spans="4:4" x14ac:dyDescent="0.2">
      <c r="D3615" s="164"/>
    </row>
    <row r="3616" spans="4:4" x14ac:dyDescent="0.2">
      <c r="D3616" s="164"/>
    </row>
    <row r="3617" spans="4:4" x14ac:dyDescent="0.2">
      <c r="D3617" s="164"/>
    </row>
    <row r="3618" spans="4:4" x14ac:dyDescent="0.2">
      <c r="D3618" s="164"/>
    </row>
    <row r="3619" spans="4:4" x14ac:dyDescent="0.2">
      <c r="D3619" s="164"/>
    </row>
    <row r="3620" spans="4:4" x14ac:dyDescent="0.2">
      <c r="D3620" s="164"/>
    </row>
    <row r="3621" spans="4:4" x14ac:dyDescent="0.2">
      <c r="D3621" s="164"/>
    </row>
    <row r="3622" spans="4:4" x14ac:dyDescent="0.2">
      <c r="D3622" s="164"/>
    </row>
    <row r="3623" spans="4:4" x14ac:dyDescent="0.2">
      <c r="D3623" s="164"/>
    </row>
    <row r="3624" spans="4:4" x14ac:dyDescent="0.2">
      <c r="D3624" s="164"/>
    </row>
    <row r="3625" spans="4:4" x14ac:dyDescent="0.2">
      <c r="D3625" s="164"/>
    </row>
    <row r="3626" spans="4:4" x14ac:dyDescent="0.2">
      <c r="D3626" s="164"/>
    </row>
    <row r="3627" spans="4:4" x14ac:dyDescent="0.2">
      <c r="D3627" s="164"/>
    </row>
    <row r="3628" spans="4:4" x14ac:dyDescent="0.2">
      <c r="D3628" s="164"/>
    </row>
    <row r="3629" spans="4:4" x14ac:dyDescent="0.2">
      <c r="D3629" s="164"/>
    </row>
    <row r="3630" spans="4:4" x14ac:dyDescent="0.2">
      <c r="D3630" s="164"/>
    </row>
    <row r="3631" spans="4:4" x14ac:dyDescent="0.2">
      <c r="D3631" s="164"/>
    </row>
    <row r="3632" spans="4:4" x14ac:dyDescent="0.2">
      <c r="D3632" s="164"/>
    </row>
    <row r="3633" spans="4:4" x14ac:dyDescent="0.2">
      <c r="D3633" s="164"/>
    </row>
    <row r="3634" spans="4:4" x14ac:dyDescent="0.2">
      <c r="D3634" s="164"/>
    </row>
    <row r="3635" spans="4:4" x14ac:dyDescent="0.2">
      <c r="D3635" s="164"/>
    </row>
    <row r="3636" spans="4:4" x14ac:dyDescent="0.2">
      <c r="D3636" s="164"/>
    </row>
    <row r="3637" spans="4:4" x14ac:dyDescent="0.2">
      <c r="D3637" s="164"/>
    </row>
    <row r="3638" spans="4:4" x14ac:dyDescent="0.2">
      <c r="D3638" s="164"/>
    </row>
    <row r="3639" spans="4:4" x14ac:dyDescent="0.2">
      <c r="D3639" s="164"/>
    </row>
    <row r="3640" spans="4:4" x14ac:dyDescent="0.2">
      <c r="D3640" s="164"/>
    </row>
    <row r="3641" spans="4:4" x14ac:dyDescent="0.2">
      <c r="D3641" s="164"/>
    </row>
    <row r="3642" spans="4:4" x14ac:dyDescent="0.2">
      <c r="D3642" s="164"/>
    </row>
    <row r="3643" spans="4:4" x14ac:dyDescent="0.2">
      <c r="D3643" s="164"/>
    </row>
    <row r="3644" spans="4:4" x14ac:dyDescent="0.2">
      <c r="D3644" s="164"/>
    </row>
    <row r="3645" spans="4:4" x14ac:dyDescent="0.2">
      <c r="D3645" s="164"/>
    </row>
    <row r="3646" spans="4:4" x14ac:dyDescent="0.2">
      <c r="D3646" s="164"/>
    </row>
    <row r="3647" spans="4:4" x14ac:dyDescent="0.2">
      <c r="D3647" s="164"/>
    </row>
    <row r="3648" spans="4:4" x14ac:dyDescent="0.2">
      <c r="D3648" s="164"/>
    </row>
    <row r="3649" spans="4:4" x14ac:dyDescent="0.2">
      <c r="D3649" s="164"/>
    </row>
    <row r="3650" spans="4:4" x14ac:dyDescent="0.2">
      <c r="D3650" s="164"/>
    </row>
    <row r="3651" spans="4:4" x14ac:dyDescent="0.2">
      <c r="D3651" s="164"/>
    </row>
    <row r="3652" spans="4:4" x14ac:dyDescent="0.2">
      <c r="D3652" s="164"/>
    </row>
    <row r="3653" spans="4:4" x14ac:dyDescent="0.2">
      <c r="D3653" s="164"/>
    </row>
    <row r="3654" spans="4:4" x14ac:dyDescent="0.2">
      <c r="D3654" s="164"/>
    </row>
    <row r="3655" spans="4:4" x14ac:dyDescent="0.2">
      <c r="D3655" s="164"/>
    </row>
    <row r="3656" spans="4:4" x14ac:dyDescent="0.2">
      <c r="D3656" s="164"/>
    </row>
    <row r="3657" spans="4:4" x14ac:dyDescent="0.2">
      <c r="D3657" s="164"/>
    </row>
    <row r="3658" spans="4:4" x14ac:dyDescent="0.2">
      <c r="D3658" s="164"/>
    </row>
    <row r="3659" spans="4:4" x14ac:dyDescent="0.2">
      <c r="D3659" s="164"/>
    </row>
    <row r="3660" spans="4:4" x14ac:dyDescent="0.2">
      <c r="D3660" s="164"/>
    </row>
    <row r="3661" spans="4:4" x14ac:dyDescent="0.2">
      <c r="D3661" s="164"/>
    </row>
    <row r="3662" spans="4:4" x14ac:dyDescent="0.2">
      <c r="D3662" s="164"/>
    </row>
    <row r="3663" spans="4:4" x14ac:dyDescent="0.2">
      <c r="D3663" s="164"/>
    </row>
    <row r="3664" spans="4:4" x14ac:dyDescent="0.2">
      <c r="D3664" s="164"/>
    </row>
    <row r="3665" spans="4:4" x14ac:dyDescent="0.2">
      <c r="D3665" s="164"/>
    </row>
    <row r="3666" spans="4:4" x14ac:dyDescent="0.2">
      <c r="D3666" s="164"/>
    </row>
    <row r="3667" spans="4:4" x14ac:dyDescent="0.2">
      <c r="D3667" s="164"/>
    </row>
    <row r="3668" spans="4:4" x14ac:dyDescent="0.2">
      <c r="D3668" s="164"/>
    </row>
    <row r="3669" spans="4:4" x14ac:dyDescent="0.2">
      <c r="D3669" s="164"/>
    </row>
    <row r="3670" spans="4:4" x14ac:dyDescent="0.2">
      <c r="D3670" s="164"/>
    </row>
    <row r="3671" spans="4:4" x14ac:dyDescent="0.2">
      <c r="D3671" s="164"/>
    </row>
    <row r="3672" spans="4:4" x14ac:dyDescent="0.2">
      <c r="D3672" s="164"/>
    </row>
    <row r="3673" spans="4:4" x14ac:dyDescent="0.2">
      <c r="D3673" s="164"/>
    </row>
    <row r="3674" spans="4:4" x14ac:dyDescent="0.2">
      <c r="D3674" s="164"/>
    </row>
    <row r="3675" spans="4:4" x14ac:dyDescent="0.2">
      <c r="D3675" s="164"/>
    </row>
    <row r="3676" spans="4:4" x14ac:dyDescent="0.2">
      <c r="D3676" s="164"/>
    </row>
    <row r="3677" spans="4:4" x14ac:dyDescent="0.2">
      <c r="D3677" s="164"/>
    </row>
    <row r="3678" spans="4:4" x14ac:dyDescent="0.2">
      <c r="D3678" s="164"/>
    </row>
    <row r="3679" spans="4:4" x14ac:dyDescent="0.2">
      <c r="D3679" s="164"/>
    </row>
    <row r="3680" spans="4:4" x14ac:dyDescent="0.2">
      <c r="D3680" s="164"/>
    </row>
    <row r="3681" spans="4:4" x14ac:dyDescent="0.2">
      <c r="D3681" s="164"/>
    </row>
    <row r="3682" spans="4:4" x14ac:dyDescent="0.2">
      <c r="D3682" s="164"/>
    </row>
    <row r="3683" spans="4:4" x14ac:dyDescent="0.2">
      <c r="D3683" s="164"/>
    </row>
    <row r="3684" spans="4:4" x14ac:dyDescent="0.2">
      <c r="D3684" s="164"/>
    </row>
    <row r="3685" spans="4:4" x14ac:dyDescent="0.2">
      <c r="D3685" s="164"/>
    </row>
    <row r="3686" spans="4:4" x14ac:dyDescent="0.2">
      <c r="D3686" s="164"/>
    </row>
    <row r="3687" spans="4:4" x14ac:dyDescent="0.2">
      <c r="D3687" s="164"/>
    </row>
    <row r="3688" spans="4:4" x14ac:dyDescent="0.2">
      <c r="D3688" s="164"/>
    </row>
    <row r="3689" spans="4:4" x14ac:dyDescent="0.2">
      <c r="D3689" s="164"/>
    </row>
    <row r="3690" spans="4:4" x14ac:dyDescent="0.2">
      <c r="D3690" s="164"/>
    </row>
    <row r="3691" spans="4:4" x14ac:dyDescent="0.2">
      <c r="D3691" s="164"/>
    </row>
    <row r="3692" spans="4:4" x14ac:dyDescent="0.2">
      <c r="D3692" s="164"/>
    </row>
    <row r="3693" spans="4:4" x14ac:dyDescent="0.2">
      <c r="D3693" s="164"/>
    </row>
    <row r="3694" spans="4:4" x14ac:dyDescent="0.2">
      <c r="D3694" s="164"/>
    </row>
    <row r="3695" spans="4:4" x14ac:dyDescent="0.2">
      <c r="D3695" s="164"/>
    </row>
    <row r="3696" spans="4:4" x14ac:dyDescent="0.2">
      <c r="D3696" s="164"/>
    </row>
    <row r="3697" spans="4:4" x14ac:dyDescent="0.2">
      <c r="D3697" s="164"/>
    </row>
    <row r="3698" spans="4:4" x14ac:dyDescent="0.2">
      <c r="D3698" s="164"/>
    </row>
    <row r="3699" spans="4:4" x14ac:dyDescent="0.2">
      <c r="D3699" s="164"/>
    </row>
    <row r="3700" spans="4:4" x14ac:dyDescent="0.2">
      <c r="D3700" s="164"/>
    </row>
    <row r="3701" spans="4:4" x14ac:dyDescent="0.2">
      <c r="D3701" s="164"/>
    </row>
    <row r="3702" spans="4:4" x14ac:dyDescent="0.2">
      <c r="D3702" s="164"/>
    </row>
    <row r="3703" spans="4:4" x14ac:dyDescent="0.2">
      <c r="D3703" s="164"/>
    </row>
    <row r="3704" spans="4:4" x14ac:dyDescent="0.2">
      <c r="D3704" s="164"/>
    </row>
    <row r="3705" spans="4:4" x14ac:dyDescent="0.2">
      <c r="D3705" s="164"/>
    </row>
    <row r="3706" spans="4:4" x14ac:dyDescent="0.2">
      <c r="D3706" s="164"/>
    </row>
    <row r="3707" spans="4:4" x14ac:dyDescent="0.2">
      <c r="D3707" s="164"/>
    </row>
    <row r="3708" spans="4:4" x14ac:dyDescent="0.2">
      <c r="D3708" s="164"/>
    </row>
    <row r="3709" spans="4:4" x14ac:dyDescent="0.2">
      <c r="D3709" s="164"/>
    </row>
    <row r="3710" spans="4:4" x14ac:dyDescent="0.2">
      <c r="D3710" s="164"/>
    </row>
    <row r="3711" spans="4:4" x14ac:dyDescent="0.2">
      <c r="D3711" s="164"/>
    </row>
    <row r="3712" spans="4:4" x14ac:dyDescent="0.2">
      <c r="D3712" s="164"/>
    </row>
    <row r="3713" spans="4:4" x14ac:dyDescent="0.2">
      <c r="D3713" s="164"/>
    </row>
    <row r="3714" spans="4:4" x14ac:dyDescent="0.2">
      <c r="D3714" s="164"/>
    </row>
    <row r="3715" spans="4:4" x14ac:dyDescent="0.2">
      <c r="D3715" s="164"/>
    </row>
    <row r="3716" spans="4:4" x14ac:dyDescent="0.2">
      <c r="D3716" s="164"/>
    </row>
    <row r="3717" spans="4:4" x14ac:dyDescent="0.2">
      <c r="D3717" s="164"/>
    </row>
    <row r="3718" spans="4:4" x14ac:dyDescent="0.2">
      <c r="D3718" s="164"/>
    </row>
    <row r="3719" spans="4:4" x14ac:dyDescent="0.2">
      <c r="D3719" s="164"/>
    </row>
    <row r="3720" spans="4:4" x14ac:dyDescent="0.2">
      <c r="D3720" s="164"/>
    </row>
    <row r="3721" spans="4:4" x14ac:dyDescent="0.2">
      <c r="D3721" s="164"/>
    </row>
    <row r="3722" spans="4:4" x14ac:dyDescent="0.2">
      <c r="D3722" s="164"/>
    </row>
    <row r="3723" spans="4:4" x14ac:dyDescent="0.2">
      <c r="D3723" s="164"/>
    </row>
    <row r="3724" spans="4:4" x14ac:dyDescent="0.2">
      <c r="D3724" s="164"/>
    </row>
    <row r="3725" spans="4:4" x14ac:dyDescent="0.2">
      <c r="D3725" s="164"/>
    </row>
    <row r="3726" spans="4:4" x14ac:dyDescent="0.2">
      <c r="D3726" s="164"/>
    </row>
    <row r="3727" spans="4:4" x14ac:dyDescent="0.2">
      <c r="D3727" s="164"/>
    </row>
    <row r="3728" spans="4:4" x14ac:dyDescent="0.2">
      <c r="D3728" s="164"/>
    </row>
    <row r="3729" spans="4:4" x14ac:dyDescent="0.2">
      <c r="D3729" s="164"/>
    </row>
    <row r="3730" spans="4:4" x14ac:dyDescent="0.2">
      <c r="D3730" s="164"/>
    </row>
    <row r="3731" spans="4:4" x14ac:dyDescent="0.2">
      <c r="D3731" s="164"/>
    </row>
    <row r="3732" spans="4:4" x14ac:dyDescent="0.2">
      <c r="D3732" s="164"/>
    </row>
    <row r="3733" spans="4:4" x14ac:dyDescent="0.2">
      <c r="D3733" s="164"/>
    </row>
    <row r="3734" spans="4:4" x14ac:dyDescent="0.2">
      <c r="D3734" s="164"/>
    </row>
    <row r="3735" spans="4:4" x14ac:dyDescent="0.2">
      <c r="D3735" s="164"/>
    </row>
    <row r="3736" spans="4:4" x14ac:dyDescent="0.2">
      <c r="D3736" s="164"/>
    </row>
    <row r="3737" spans="4:4" x14ac:dyDescent="0.2">
      <c r="D3737" s="164"/>
    </row>
    <row r="3738" spans="4:4" x14ac:dyDescent="0.2">
      <c r="D3738" s="164"/>
    </row>
    <row r="3739" spans="4:4" x14ac:dyDescent="0.2">
      <c r="D3739" s="164"/>
    </row>
    <row r="3740" spans="4:4" x14ac:dyDescent="0.2">
      <c r="D3740" s="164"/>
    </row>
    <row r="3741" spans="4:4" x14ac:dyDescent="0.2">
      <c r="D3741" s="164"/>
    </row>
    <row r="3742" spans="4:4" x14ac:dyDescent="0.2">
      <c r="D3742" s="164"/>
    </row>
    <row r="3743" spans="4:4" x14ac:dyDescent="0.2">
      <c r="D3743" s="164"/>
    </row>
    <row r="3744" spans="4:4" x14ac:dyDescent="0.2">
      <c r="D3744" s="164"/>
    </row>
    <row r="3745" spans="4:4" x14ac:dyDescent="0.2">
      <c r="D3745" s="164"/>
    </row>
    <row r="3746" spans="4:4" x14ac:dyDescent="0.2">
      <c r="D3746" s="164"/>
    </row>
    <row r="3747" spans="4:4" x14ac:dyDescent="0.2">
      <c r="D3747" s="164"/>
    </row>
    <row r="3748" spans="4:4" x14ac:dyDescent="0.2">
      <c r="D3748" s="164"/>
    </row>
    <row r="3749" spans="4:4" x14ac:dyDescent="0.2">
      <c r="D3749" s="164"/>
    </row>
    <row r="3750" spans="4:4" x14ac:dyDescent="0.2">
      <c r="D3750" s="164"/>
    </row>
    <row r="3751" spans="4:4" x14ac:dyDescent="0.2">
      <c r="D3751" s="164"/>
    </row>
    <row r="3752" spans="4:4" x14ac:dyDescent="0.2">
      <c r="D3752" s="164"/>
    </row>
    <row r="3753" spans="4:4" x14ac:dyDescent="0.2">
      <c r="D3753" s="164"/>
    </row>
    <row r="3754" spans="4:4" x14ac:dyDescent="0.2">
      <c r="D3754" s="164"/>
    </row>
    <row r="3755" spans="4:4" x14ac:dyDescent="0.2">
      <c r="D3755" s="164"/>
    </row>
    <row r="3756" spans="4:4" x14ac:dyDescent="0.2">
      <c r="D3756" s="164"/>
    </row>
    <row r="3757" spans="4:4" x14ac:dyDescent="0.2">
      <c r="D3757" s="164"/>
    </row>
    <row r="3758" spans="4:4" x14ac:dyDescent="0.2">
      <c r="D3758" s="164"/>
    </row>
    <row r="3759" spans="4:4" x14ac:dyDescent="0.2">
      <c r="D3759" s="164"/>
    </row>
    <row r="3760" spans="4:4" x14ac:dyDescent="0.2">
      <c r="D3760" s="164"/>
    </row>
    <row r="3761" spans="4:4" x14ac:dyDescent="0.2">
      <c r="D3761" s="164"/>
    </row>
    <row r="3762" spans="4:4" x14ac:dyDescent="0.2">
      <c r="D3762" s="164"/>
    </row>
    <row r="3763" spans="4:4" x14ac:dyDescent="0.2">
      <c r="D3763" s="164"/>
    </row>
    <row r="3764" spans="4:4" x14ac:dyDescent="0.2">
      <c r="D3764" s="164"/>
    </row>
    <row r="3765" spans="4:4" x14ac:dyDescent="0.2">
      <c r="D3765" s="164"/>
    </row>
    <row r="3766" spans="4:4" x14ac:dyDescent="0.2">
      <c r="D3766" s="164"/>
    </row>
    <row r="3767" spans="4:4" x14ac:dyDescent="0.2">
      <c r="D3767" s="164"/>
    </row>
    <row r="3768" spans="4:4" x14ac:dyDescent="0.2">
      <c r="D3768" s="164"/>
    </row>
    <row r="3769" spans="4:4" x14ac:dyDescent="0.2">
      <c r="D3769" s="164"/>
    </row>
    <row r="3770" spans="4:4" x14ac:dyDescent="0.2">
      <c r="D3770" s="164"/>
    </row>
    <row r="3771" spans="4:4" x14ac:dyDescent="0.2">
      <c r="D3771" s="164"/>
    </row>
    <row r="3772" spans="4:4" x14ac:dyDescent="0.2">
      <c r="D3772" s="164"/>
    </row>
    <row r="3773" spans="4:4" x14ac:dyDescent="0.2">
      <c r="D3773" s="164"/>
    </row>
    <row r="3774" spans="4:4" x14ac:dyDescent="0.2">
      <c r="D3774" s="164"/>
    </row>
    <row r="3775" spans="4:4" x14ac:dyDescent="0.2">
      <c r="D3775" s="164"/>
    </row>
    <row r="3776" spans="4:4" x14ac:dyDescent="0.2">
      <c r="D3776" s="164"/>
    </row>
    <row r="3777" spans="4:4" x14ac:dyDescent="0.2">
      <c r="D3777" s="164"/>
    </row>
    <row r="3778" spans="4:4" x14ac:dyDescent="0.2">
      <c r="D3778" s="164"/>
    </row>
    <row r="3779" spans="4:4" x14ac:dyDescent="0.2">
      <c r="D3779" s="164"/>
    </row>
    <row r="3780" spans="4:4" x14ac:dyDescent="0.2">
      <c r="D3780" s="164"/>
    </row>
    <row r="3781" spans="4:4" x14ac:dyDescent="0.2">
      <c r="D3781" s="164"/>
    </row>
    <row r="3782" spans="4:4" x14ac:dyDescent="0.2">
      <c r="D3782" s="164"/>
    </row>
    <row r="3783" spans="4:4" x14ac:dyDescent="0.2">
      <c r="D3783" s="164"/>
    </row>
    <row r="3784" spans="4:4" x14ac:dyDescent="0.2">
      <c r="D3784" s="164"/>
    </row>
    <row r="3785" spans="4:4" x14ac:dyDescent="0.2">
      <c r="D3785" s="164"/>
    </row>
    <row r="3786" spans="4:4" x14ac:dyDescent="0.2">
      <c r="D3786" s="164"/>
    </row>
    <row r="3787" spans="4:4" x14ac:dyDescent="0.2">
      <c r="D3787" s="164"/>
    </row>
    <row r="3788" spans="4:4" x14ac:dyDescent="0.2">
      <c r="D3788" s="164"/>
    </row>
    <row r="3789" spans="4:4" x14ac:dyDescent="0.2">
      <c r="D3789" s="164"/>
    </row>
    <row r="3790" spans="4:4" x14ac:dyDescent="0.2">
      <c r="D3790" s="164"/>
    </row>
    <row r="3791" spans="4:4" x14ac:dyDescent="0.2">
      <c r="D3791" s="164"/>
    </row>
    <row r="3792" spans="4:4" x14ac:dyDescent="0.2">
      <c r="D3792" s="164"/>
    </row>
    <row r="3793" spans="4:4" x14ac:dyDescent="0.2">
      <c r="D3793" s="164"/>
    </row>
    <row r="3794" spans="4:4" x14ac:dyDescent="0.2">
      <c r="D3794" s="164"/>
    </row>
    <row r="3795" spans="4:4" x14ac:dyDescent="0.2">
      <c r="D3795" s="164"/>
    </row>
    <row r="3796" spans="4:4" x14ac:dyDescent="0.2">
      <c r="D3796" s="164"/>
    </row>
    <row r="3797" spans="4:4" x14ac:dyDescent="0.2">
      <c r="D3797" s="164"/>
    </row>
    <row r="3798" spans="4:4" x14ac:dyDescent="0.2">
      <c r="D3798" s="164"/>
    </row>
    <row r="3799" spans="4:4" x14ac:dyDescent="0.2">
      <c r="D3799" s="164"/>
    </row>
    <row r="3800" spans="4:4" x14ac:dyDescent="0.2">
      <c r="D3800" s="164"/>
    </row>
    <row r="3801" spans="4:4" x14ac:dyDescent="0.2">
      <c r="D3801" s="164"/>
    </row>
    <row r="3802" spans="4:4" x14ac:dyDescent="0.2">
      <c r="D3802" s="164"/>
    </row>
    <row r="3803" spans="4:4" x14ac:dyDescent="0.2">
      <c r="D3803" s="164"/>
    </row>
    <row r="3804" spans="4:4" x14ac:dyDescent="0.2">
      <c r="D3804" s="164"/>
    </row>
    <row r="3805" spans="4:4" x14ac:dyDescent="0.2">
      <c r="D3805" s="164"/>
    </row>
    <row r="3806" spans="4:4" x14ac:dyDescent="0.2">
      <c r="D3806" s="164"/>
    </row>
    <row r="3807" spans="4:4" x14ac:dyDescent="0.2">
      <c r="D3807" s="164"/>
    </row>
    <row r="3808" spans="4:4" x14ac:dyDescent="0.2">
      <c r="D3808" s="164"/>
    </row>
    <row r="3809" spans="4:4" x14ac:dyDescent="0.2">
      <c r="D3809" s="164"/>
    </row>
    <row r="3810" spans="4:4" x14ac:dyDescent="0.2">
      <c r="D3810" s="164"/>
    </row>
    <row r="3811" spans="4:4" x14ac:dyDescent="0.2">
      <c r="D3811" s="164"/>
    </row>
    <row r="3812" spans="4:4" x14ac:dyDescent="0.2">
      <c r="D3812" s="164"/>
    </row>
    <row r="3813" spans="4:4" x14ac:dyDescent="0.2">
      <c r="D3813" s="164"/>
    </row>
    <row r="3814" spans="4:4" x14ac:dyDescent="0.2">
      <c r="D3814" s="164"/>
    </row>
    <row r="3815" spans="4:4" x14ac:dyDescent="0.2">
      <c r="D3815" s="164"/>
    </row>
    <row r="3816" spans="4:4" x14ac:dyDescent="0.2">
      <c r="D3816" s="164"/>
    </row>
    <row r="3817" spans="4:4" x14ac:dyDescent="0.2">
      <c r="D3817" s="164"/>
    </row>
    <row r="3818" spans="4:4" x14ac:dyDescent="0.2">
      <c r="D3818" s="164"/>
    </row>
    <row r="3819" spans="4:4" x14ac:dyDescent="0.2">
      <c r="D3819" s="164"/>
    </row>
    <row r="3820" spans="4:4" x14ac:dyDescent="0.2">
      <c r="D3820" s="164"/>
    </row>
    <row r="3821" spans="4:4" x14ac:dyDescent="0.2">
      <c r="D3821" s="164"/>
    </row>
    <row r="3822" spans="4:4" x14ac:dyDescent="0.2">
      <c r="D3822" s="164"/>
    </row>
    <row r="3823" spans="4:4" x14ac:dyDescent="0.2">
      <c r="D3823" s="164"/>
    </row>
    <row r="3824" spans="4:4" x14ac:dyDescent="0.2">
      <c r="D3824" s="164"/>
    </row>
    <row r="3825" spans="4:4" x14ac:dyDescent="0.2">
      <c r="D3825" s="164"/>
    </row>
    <row r="3826" spans="4:4" x14ac:dyDescent="0.2">
      <c r="D3826" s="164"/>
    </row>
    <row r="3827" spans="4:4" x14ac:dyDescent="0.2">
      <c r="D3827" s="164"/>
    </row>
    <row r="3828" spans="4:4" x14ac:dyDescent="0.2">
      <c r="D3828" s="164"/>
    </row>
    <row r="3829" spans="4:4" x14ac:dyDescent="0.2">
      <c r="D3829" s="164"/>
    </row>
    <row r="3830" spans="4:4" x14ac:dyDescent="0.2">
      <c r="D3830" s="164"/>
    </row>
    <row r="3831" spans="4:4" x14ac:dyDescent="0.2">
      <c r="D3831" s="164"/>
    </row>
    <row r="3832" spans="4:4" x14ac:dyDescent="0.2">
      <c r="D3832" s="164"/>
    </row>
    <row r="3833" spans="4:4" x14ac:dyDescent="0.2">
      <c r="D3833" s="164"/>
    </row>
    <row r="3834" spans="4:4" x14ac:dyDescent="0.2">
      <c r="D3834" s="164"/>
    </row>
    <row r="3835" spans="4:4" x14ac:dyDescent="0.2">
      <c r="D3835" s="164"/>
    </row>
    <row r="3836" spans="4:4" x14ac:dyDescent="0.2">
      <c r="D3836" s="164"/>
    </row>
    <row r="3837" spans="4:4" x14ac:dyDescent="0.2">
      <c r="D3837" s="164"/>
    </row>
    <row r="3838" spans="4:4" x14ac:dyDescent="0.2">
      <c r="D3838" s="164"/>
    </row>
    <row r="3839" spans="4:4" x14ac:dyDescent="0.2">
      <c r="D3839" s="164"/>
    </row>
    <row r="3840" spans="4:4" x14ac:dyDescent="0.2">
      <c r="D3840" s="164"/>
    </row>
    <row r="3841" spans="4:4" x14ac:dyDescent="0.2">
      <c r="D3841" s="164"/>
    </row>
    <row r="3842" spans="4:4" x14ac:dyDescent="0.2">
      <c r="D3842" s="164"/>
    </row>
    <row r="3843" spans="4:4" x14ac:dyDescent="0.2">
      <c r="D3843" s="164"/>
    </row>
    <row r="3844" spans="4:4" x14ac:dyDescent="0.2">
      <c r="D3844" s="164"/>
    </row>
    <row r="3845" spans="4:4" x14ac:dyDescent="0.2">
      <c r="D3845" s="164"/>
    </row>
    <row r="3846" spans="4:4" x14ac:dyDescent="0.2">
      <c r="D3846" s="164"/>
    </row>
    <row r="3847" spans="4:4" x14ac:dyDescent="0.2">
      <c r="D3847" s="164"/>
    </row>
    <row r="3848" spans="4:4" x14ac:dyDescent="0.2">
      <c r="D3848" s="164"/>
    </row>
    <row r="3849" spans="4:4" x14ac:dyDescent="0.2">
      <c r="D3849" s="164"/>
    </row>
    <row r="3850" spans="4:4" x14ac:dyDescent="0.2">
      <c r="D3850" s="164"/>
    </row>
    <row r="3851" spans="4:4" x14ac:dyDescent="0.2">
      <c r="D3851" s="164"/>
    </row>
    <row r="3852" spans="4:4" x14ac:dyDescent="0.2">
      <c r="D3852" s="164"/>
    </row>
    <row r="3853" spans="4:4" x14ac:dyDescent="0.2">
      <c r="D3853" s="164"/>
    </row>
    <row r="3854" spans="4:4" x14ac:dyDescent="0.2">
      <c r="D3854" s="164"/>
    </row>
    <row r="3855" spans="4:4" x14ac:dyDescent="0.2">
      <c r="D3855" s="164"/>
    </row>
    <row r="3856" spans="4:4" x14ac:dyDescent="0.2">
      <c r="D3856" s="164"/>
    </row>
    <row r="3857" spans="4:4" x14ac:dyDescent="0.2">
      <c r="D3857" s="164"/>
    </row>
    <row r="3858" spans="4:4" x14ac:dyDescent="0.2">
      <c r="D3858" s="164"/>
    </row>
    <row r="3859" spans="4:4" x14ac:dyDescent="0.2">
      <c r="D3859" s="164"/>
    </row>
    <row r="3860" spans="4:4" x14ac:dyDescent="0.2">
      <c r="D3860" s="164"/>
    </row>
    <row r="3861" spans="4:4" x14ac:dyDescent="0.2">
      <c r="D3861" s="164"/>
    </row>
    <row r="3862" spans="4:4" x14ac:dyDescent="0.2">
      <c r="D3862" s="164"/>
    </row>
    <row r="3863" spans="4:4" x14ac:dyDescent="0.2">
      <c r="D3863" s="164"/>
    </row>
    <row r="3864" spans="4:4" x14ac:dyDescent="0.2">
      <c r="D3864" s="164"/>
    </row>
    <row r="3865" spans="4:4" x14ac:dyDescent="0.2">
      <c r="D3865" s="164"/>
    </row>
    <row r="3866" spans="4:4" x14ac:dyDescent="0.2">
      <c r="D3866" s="164"/>
    </row>
    <row r="3867" spans="4:4" x14ac:dyDescent="0.2">
      <c r="D3867" s="164"/>
    </row>
    <row r="3868" spans="4:4" x14ac:dyDescent="0.2">
      <c r="D3868" s="164"/>
    </row>
    <row r="3869" spans="4:4" x14ac:dyDescent="0.2">
      <c r="D3869" s="164"/>
    </row>
    <row r="3870" spans="4:4" x14ac:dyDescent="0.2">
      <c r="D3870" s="164"/>
    </row>
    <row r="3871" spans="4:4" x14ac:dyDescent="0.2">
      <c r="D3871" s="164"/>
    </row>
    <row r="3872" spans="4:4" x14ac:dyDescent="0.2">
      <c r="D3872" s="164"/>
    </row>
    <row r="3873" spans="4:4" x14ac:dyDescent="0.2">
      <c r="D3873" s="164"/>
    </row>
    <row r="3874" spans="4:4" x14ac:dyDescent="0.2">
      <c r="D3874" s="164"/>
    </row>
    <row r="3875" spans="4:4" x14ac:dyDescent="0.2">
      <c r="D3875" s="164"/>
    </row>
    <row r="3876" spans="4:4" x14ac:dyDescent="0.2">
      <c r="D3876" s="164"/>
    </row>
    <row r="3877" spans="4:4" x14ac:dyDescent="0.2">
      <c r="D3877" s="164"/>
    </row>
    <row r="3878" spans="4:4" x14ac:dyDescent="0.2">
      <c r="D3878" s="164"/>
    </row>
    <row r="3879" spans="4:4" x14ac:dyDescent="0.2">
      <c r="D3879" s="164"/>
    </row>
    <row r="3880" spans="4:4" x14ac:dyDescent="0.2">
      <c r="D3880" s="164"/>
    </row>
    <row r="3881" spans="4:4" x14ac:dyDescent="0.2">
      <c r="D3881" s="164"/>
    </row>
    <row r="3882" spans="4:4" x14ac:dyDescent="0.2">
      <c r="D3882" s="164"/>
    </row>
    <row r="3883" spans="4:4" x14ac:dyDescent="0.2">
      <c r="D3883" s="164"/>
    </row>
    <row r="3884" spans="4:4" x14ac:dyDescent="0.2">
      <c r="D3884" s="164"/>
    </row>
    <row r="3885" spans="4:4" x14ac:dyDescent="0.2">
      <c r="D3885" s="164"/>
    </row>
    <row r="3886" spans="4:4" x14ac:dyDescent="0.2">
      <c r="D3886" s="164"/>
    </row>
    <row r="3887" spans="4:4" x14ac:dyDescent="0.2">
      <c r="D3887" s="164"/>
    </row>
    <row r="3888" spans="4:4" x14ac:dyDescent="0.2">
      <c r="D3888" s="164"/>
    </row>
    <row r="3889" spans="4:4" x14ac:dyDescent="0.2">
      <c r="D3889" s="164"/>
    </row>
    <row r="3890" spans="4:4" x14ac:dyDescent="0.2">
      <c r="D3890" s="164"/>
    </row>
    <row r="3891" spans="4:4" x14ac:dyDescent="0.2">
      <c r="D3891" s="164"/>
    </row>
    <row r="3892" spans="4:4" x14ac:dyDescent="0.2">
      <c r="D3892" s="164"/>
    </row>
    <row r="3893" spans="4:4" x14ac:dyDescent="0.2">
      <c r="D3893" s="164"/>
    </row>
    <row r="3894" spans="4:4" x14ac:dyDescent="0.2">
      <c r="D3894" s="164"/>
    </row>
    <row r="3895" spans="4:4" x14ac:dyDescent="0.2">
      <c r="D3895" s="164"/>
    </row>
    <row r="3896" spans="4:4" x14ac:dyDescent="0.2">
      <c r="D3896" s="164"/>
    </row>
    <row r="3897" spans="4:4" x14ac:dyDescent="0.2">
      <c r="D3897" s="164"/>
    </row>
    <row r="3898" spans="4:4" x14ac:dyDescent="0.2">
      <c r="D3898" s="164"/>
    </row>
    <row r="3899" spans="4:4" x14ac:dyDescent="0.2">
      <c r="D3899" s="164"/>
    </row>
    <row r="3900" spans="4:4" x14ac:dyDescent="0.2">
      <c r="D3900" s="164"/>
    </row>
    <row r="3901" spans="4:4" x14ac:dyDescent="0.2">
      <c r="D3901" s="164"/>
    </row>
    <row r="3902" spans="4:4" x14ac:dyDescent="0.2">
      <c r="D3902" s="164"/>
    </row>
    <row r="3903" spans="4:4" x14ac:dyDescent="0.2">
      <c r="D3903" s="164"/>
    </row>
    <row r="3904" spans="4:4" x14ac:dyDescent="0.2">
      <c r="D3904" s="164"/>
    </row>
    <row r="3905" spans="4:4" x14ac:dyDescent="0.2">
      <c r="D3905" s="164"/>
    </row>
    <row r="3906" spans="4:4" x14ac:dyDescent="0.2">
      <c r="D3906" s="164"/>
    </row>
    <row r="3907" spans="4:4" x14ac:dyDescent="0.2">
      <c r="D3907" s="164"/>
    </row>
    <row r="3908" spans="4:4" x14ac:dyDescent="0.2">
      <c r="D3908" s="164"/>
    </row>
    <row r="3909" spans="4:4" x14ac:dyDescent="0.2">
      <c r="D3909" s="164"/>
    </row>
    <row r="3910" spans="4:4" x14ac:dyDescent="0.2">
      <c r="D3910" s="164"/>
    </row>
    <row r="3911" spans="4:4" x14ac:dyDescent="0.2">
      <c r="D3911" s="164"/>
    </row>
    <row r="3912" spans="4:4" x14ac:dyDescent="0.2">
      <c r="D3912" s="164"/>
    </row>
    <row r="3913" spans="4:4" x14ac:dyDescent="0.2">
      <c r="D3913" s="164"/>
    </row>
    <row r="3914" spans="4:4" x14ac:dyDescent="0.2">
      <c r="D3914" s="164"/>
    </row>
    <row r="3915" spans="4:4" x14ac:dyDescent="0.2">
      <c r="D3915" s="164"/>
    </row>
    <row r="3916" spans="4:4" x14ac:dyDescent="0.2">
      <c r="D3916" s="164"/>
    </row>
    <row r="3917" spans="4:4" x14ac:dyDescent="0.2">
      <c r="D3917" s="164"/>
    </row>
    <row r="3918" spans="4:4" x14ac:dyDescent="0.2">
      <c r="D3918" s="164"/>
    </row>
    <row r="3919" spans="4:4" x14ac:dyDescent="0.2">
      <c r="D3919" s="164"/>
    </row>
    <row r="3920" spans="4:4" x14ac:dyDescent="0.2">
      <c r="D3920" s="164"/>
    </row>
    <row r="3921" spans="4:4" x14ac:dyDescent="0.2">
      <c r="D3921" s="164"/>
    </row>
    <row r="3922" spans="4:4" x14ac:dyDescent="0.2">
      <c r="D3922" s="164"/>
    </row>
    <row r="3923" spans="4:4" x14ac:dyDescent="0.2">
      <c r="D3923" s="164"/>
    </row>
    <row r="3924" spans="4:4" x14ac:dyDescent="0.2">
      <c r="D3924" s="164"/>
    </row>
    <row r="3925" spans="4:4" x14ac:dyDescent="0.2">
      <c r="D3925" s="164"/>
    </row>
    <row r="3926" spans="4:4" x14ac:dyDescent="0.2">
      <c r="D3926" s="164"/>
    </row>
    <row r="3927" spans="4:4" x14ac:dyDescent="0.2">
      <c r="D3927" s="164"/>
    </row>
    <row r="3928" spans="4:4" x14ac:dyDescent="0.2">
      <c r="D3928" s="164"/>
    </row>
    <row r="3929" spans="4:4" x14ac:dyDescent="0.2">
      <c r="D3929" s="164"/>
    </row>
    <row r="3930" spans="4:4" x14ac:dyDescent="0.2">
      <c r="D3930" s="164"/>
    </row>
    <row r="3931" spans="4:4" x14ac:dyDescent="0.2">
      <c r="D3931" s="164"/>
    </row>
    <row r="3932" spans="4:4" x14ac:dyDescent="0.2">
      <c r="D3932" s="164"/>
    </row>
    <row r="3933" spans="4:4" x14ac:dyDescent="0.2">
      <c r="D3933" s="164"/>
    </row>
    <row r="3934" spans="4:4" x14ac:dyDescent="0.2">
      <c r="D3934" s="164"/>
    </row>
    <row r="3935" spans="4:4" x14ac:dyDescent="0.2">
      <c r="D3935" s="164"/>
    </row>
    <row r="3936" spans="4:4" x14ac:dyDescent="0.2">
      <c r="D3936" s="164"/>
    </row>
    <row r="3937" spans="4:4" x14ac:dyDescent="0.2">
      <c r="D3937" s="164"/>
    </row>
    <row r="3938" spans="4:4" x14ac:dyDescent="0.2">
      <c r="D3938" s="164"/>
    </row>
    <row r="3939" spans="4:4" x14ac:dyDescent="0.2">
      <c r="D3939" s="164"/>
    </row>
    <row r="3940" spans="4:4" x14ac:dyDescent="0.2">
      <c r="D3940" s="164"/>
    </row>
    <row r="3941" spans="4:4" x14ac:dyDescent="0.2">
      <c r="D3941" s="164"/>
    </row>
    <row r="3942" spans="4:4" x14ac:dyDescent="0.2">
      <c r="D3942" s="164"/>
    </row>
    <row r="3943" spans="4:4" x14ac:dyDescent="0.2">
      <c r="D3943" s="164"/>
    </row>
    <row r="3944" spans="4:4" x14ac:dyDescent="0.2">
      <c r="D3944" s="164"/>
    </row>
    <row r="3945" spans="4:4" x14ac:dyDescent="0.2">
      <c r="D3945" s="164"/>
    </row>
    <row r="3946" spans="4:4" x14ac:dyDescent="0.2">
      <c r="D3946" s="164"/>
    </row>
    <row r="3947" spans="4:4" x14ac:dyDescent="0.2">
      <c r="D3947" s="164"/>
    </row>
    <row r="3948" spans="4:4" x14ac:dyDescent="0.2">
      <c r="D3948" s="164"/>
    </row>
    <row r="3949" spans="4:4" x14ac:dyDescent="0.2">
      <c r="D3949" s="164"/>
    </row>
    <row r="3950" spans="4:4" x14ac:dyDescent="0.2">
      <c r="D3950" s="164"/>
    </row>
    <row r="3951" spans="4:4" x14ac:dyDescent="0.2">
      <c r="D3951" s="164"/>
    </row>
    <row r="3952" spans="4:4" x14ac:dyDescent="0.2">
      <c r="D3952" s="164"/>
    </row>
    <row r="3953" spans="4:4" x14ac:dyDescent="0.2">
      <c r="D3953" s="164"/>
    </row>
    <row r="3954" spans="4:4" x14ac:dyDescent="0.2">
      <c r="D3954" s="164"/>
    </row>
    <row r="3955" spans="4:4" x14ac:dyDescent="0.2">
      <c r="D3955" s="164"/>
    </row>
    <row r="3956" spans="4:4" x14ac:dyDescent="0.2">
      <c r="D3956" s="164"/>
    </row>
    <row r="3957" spans="4:4" x14ac:dyDescent="0.2">
      <c r="D3957" s="164"/>
    </row>
    <row r="3958" spans="4:4" x14ac:dyDescent="0.2">
      <c r="D3958" s="164"/>
    </row>
    <row r="3959" spans="4:4" x14ac:dyDescent="0.2">
      <c r="D3959" s="164"/>
    </row>
    <row r="3960" spans="4:4" x14ac:dyDescent="0.2">
      <c r="D3960" s="164"/>
    </row>
    <row r="3961" spans="4:4" x14ac:dyDescent="0.2">
      <c r="D3961" s="164"/>
    </row>
    <row r="3962" spans="4:4" x14ac:dyDescent="0.2">
      <c r="D3962" s="164"/>
    </row>
    <row r="3963" spans="4:4" x14ac:dyDescent="0.2">
      <c r="D3963" s="164"/>
    </row>
    <row r="3964" spans="4:4" x14ac:dyDescent="0.2">
      <c r="D3964" s="164"/>
    </row>
    <row r="3965" spans="4:4" x14ac:dyDescent="0.2">
      <c r="D3965" s="164"/>
    </row>
    <row r="3966" spans="4:4" x14ac:dyDescent="0.2">
      <c r="D3966" s="164"/>
    </row>
    <row r="3967" spans="4:4" x14ac:dyDescent="0.2">
      <c r="D3967" s="164"/>
    </row>
    <row r="3968" spans="4:4" x14ac:dyDescent="0.2">
      <c r="D3968" s="164"/>
    </row>
    <row r="3969" spans="4:4" x14ac:dyDescent="0.2">
      <c r="D3969" s="164"/>
    </row>
    <row r="3970" spans="4:4" x14ac:dyDescent="0.2">
      <c r="D3970" s="164"/>
    </row>
    <row r="3971" spans="4:4" x14ac:dyDescent="0.2">
      <c r="D3971" s="164"/>
    </row>
    <row r="3972" spans="4:4" x14ac:dyDescent="0.2">
      <c r="D3972" s="164"/>
    </row>
    <row r="3973" spans="4:4" x14ac:dyDescent="0.2">
      <c r="D3973" s="164"/>
    </row>
    <row r="3974" spans="4:4" x14ac:dyDescent="0.2">
      <c r="D3974" s="164"/>
    </row>
    <row r="3975" spans="4:4" x14ac:dyDescent="0.2">
      <c r="D3975" s="164"/>
    </row>
    <row r="3976" spans="4:4" x14ac:dyDescent="0.2">
      <c r="D3976" s="164"/>
    </row>
    <row r="3977" spans="4:4" x14ac:dyDescent="0.2">
      <c r="D3977" s="164"/>
    </row>
    <row r="3978" spans="4:4" x14ac:dyDescent="0.2">
      <c r="D3978" s="164"/>
    </row>
    <row r="3979" spans="4:4" x14ac:dyDescent="0.2">
      <c r="D3979" s="164"/>
    </row>
    <row r="3980" spans="4:4" x14ac:dyDescent="0.2">
      <c r="D3980" s="164"/>
    </row>
    <row r="3981" spans="4:4" x14ac:dyDescent="0.2">
      <c r="D3981" s="164"/>
    </row>
    <row r="3982" spans="4:4" x14ac:dyDescent="0.2">
      <c r="D3982" s="164"/>
    </row>
    <row r="3983" spans="4:4" x14ac:dyDescent="0.2">
      <c r="D3983" s="164"/>
    </row>
    <row r="3984" spans="4:4" x14ac:dyDescent="0.2">
      <c r="D3984" s="164"/>
    </row>
    <row r="3985" spans="4:4" x14ac:dyDescent="0.2">
      <c r="D3985" s="164"/>
    </row>
    <row r="3986" spans="4:4" x14ac:dyDescent="0.2">
      <c r="D3986" s="164"/>
    </row>
    <row r="3987" spans="4:4" x14ac:dyDescent="0.2">
      <c r="D3987" s="164"/>
    </row>
    <row r="3988" spans="4:4" x14ac:dyDescent="0.2">
      <c r="D3988" s="164"/>
    </row>
    <row r="3989" spans="4:4" x14ac:dyDescent="0.2">
      <c r="D3989" s="164"/>
    </row>
    <row r="3990" spans="4:4" x14ac:dyDescent="0.2">
      <c r="D3990" s="164"/>
    </row>
    <row r="3991" spans="4:4" x14ac:dyDescent="0.2">
      <c r="D3991" s="164"/>
    </row>
    <row r="3992" spans="4:4" x14ac:dyDescent="0.2">
      <c r="D3992" s="164"/>
    </row>
    <row r="3993" spans="4:4" x14ac:dyDescent="0.2">
      <c r="D3993" s="164"/>
    </row>
    <row r="3994" spans="4:4" x14ac:dyDescent="0.2">
      <c r="D3994" s="164"/>
    </row>
    <row r="3995" spans="4:4" x14ac:dyDescent="0.2">
      <c r="D3995" s="164"/>
    </row>
    <row r="3996" spans="4:4" x14ac:dyDescent="0.2">
      <c r="D3996" s="164"/>
    </row>
    <row r="3997" spans="4:4" x14ac:dyDescent="0.2">
      <c r="D3997" s="164"/>
    </row>
    <row r="3998" spans="4:4" x14ac:dyDescent="0.2">
      <c r="D3998" s="164"/>
    </row>
    <row r="3999" spans="4:4" x14ac:dyDescent="0.2">
      <c r="D3999" s="164"/>
    </row>
    <row r="4000" spans="4:4" x14ac:dyDescent="0.2">
      <c r="D4000" s="164"/>
    </row>
    <row r="4001" spans="4:4" x14ac:dyDescent="0.2">
      <c r="D4001" s="164"/>
    </row>
    <row r="4002" spans="4:4" x14ac:dyDescent="0.2">
      <c r="D4002" s="164"/>
    </row>
    <row r="4003" spans="4:4" x14ac:dyDescent="0.2">
      <c r="D4003" s="164"/>
    </row>
    <row r="4004" spans="4:4" x14ac:dyDescent="0.2">
      <c r="D4004" s="164"/>
    </row>
    <row r="4005" spans="4:4" x14ac:dyDescent="0.2">
      <c r="D4005" s="164"/>
    </row>
    <row r="4006" spans="4:4" x14ac:dyDescent="0.2">
      <c r="D4006" s="164"/>
    </row>
    <row r="4007" spans="4:4" x14ac:dyDescent="0.2">
      <c r="D4007" s="164"/>
    </row>
    <row r="4008" spans="4:4" x14ac:dyDescent="0.2">
      <c r="D4008" s="164"/>
    </row>
    <row r="4009" spans="4:4" x14ac:dyDescent="0.2">
      <c r="D4009" s="164"/>
    </row>
    <row r="4010" spans="4:4" x14ac:dyDescent="0.2">
      <c r="D4010" s="164"/>
    </row>
    <row r="4011" spans="4:4" x14ac:dyDescent="0.2">
      <c r="D4011" s="164"/>
    </row>
    <row r="4012" spans="4:4" x14ac:dyDescent="0.2">
      <c r="D4012" s="164"/>
    </row>
    <row r="4013" spans="4:4" x14ac:dyDescent="0.2">
      <c r="D4013" s="164"/>
    </row>
    <row r="4014" spans="4:4" x14ac:dyDescent="0.2">
      <c r="D4014" s="164"/>
    </row>
    <row r="4015" spans="4:4" x14ac:dyDescent="0.2">
      <c r="D4015" s="164"/>
    </row>
    <row r="4016" spans="4:4" x14ac:dyDescent="0.2">
      <c r="D4016" s="164"/>
    </row>
    <row r="4017" spans="4:4" x14ac:dyDescent="0.2">
      <c r="D4017" s="164"/>
    </row>
    <row r="4018" spans="4:4" x14ac:dyDescent="0.2">
      <c r="D4018" s="164"/>
    </row>
    <row r="4019" spans="4:4" x14ac:dyDescent="0.2">
      <c r="D4019" s="164"/>
    </row>
    <row r="4020" spans="4:4" x14ac:dyDescent="0.2">
      <c r="D4020" s="164"/>
    </row>
    <row r="4021" spans="4:4" x14ac:dyDescent="0.2">
      <c r="D4021" s="164"/>
    </row>
    <row r="4022" spans="4:4" x14ac:dyDescent="0.2">
      <c r="D4022" s="164"/>
    </row>
    <row r="4023" spans="4:4" x14ac:dyDescent="0.2">
      <c r="D4023" s="164"/>
    </row>
    <row r="4024" spans="4:4" x14ac:dyDescent="0.2">
      <c r="D4024" s="164"/>
    </row>
    <row r="4025" spans="4:4" x14ac:dyDescent="0.2">
      <c r="D4025" s="164"/>
    </row>
    <row r="4026" spans="4:4" x14ac:dyDescent="0.2">
      <c r="D4026" s="164"/>
    </row>
    <row r="4027" spans="4:4" x14ac:dyDescent="0.2">
      <c r="D4027" s="164"/>
    </row>
    <row r="4028" spans="4:4" x14ac:dyDescent="0.2">
      <c r="D4028" s="164"/>
    </row>
    <row r="4029" spans="4:4" x14ac:dyDescent="0.2">
      <c r="D4029" s="164"/>
    </row>
    <row r="4030" spans="4:4" x14ac:dyDescent="0.2">
      <c r="D4030" s="164"/>
    </row>
    <row r="4031" spans="4:4" x14ac:dyDescent="0.2">
      <c r="D4031" s="164"/>
    </row>
    <row r="4032" spans="4:4" x14ac:dyDescent="0.2">
      <c r="D4032" s="164"/>
    </row>
    <row r="4033" spans="4:4" x14ac:dyDescent="0.2">
      <c r="D4033" s="164"/>
    </row>
    <row r="4034" spans="4:4" x14ac:dyDescent="0.2">
      <c r="D4034" s="164"/>
    </row>
    <row r="4035" spans="4:4" x14ac:dyDescent="0.2">
      <c r="D4035" s="164"/>
    </row>
    <row r="4036" spans="4:4" x14ac:dyDescent="0.2">
      <c r="D4036" s="164"/>
    </row>
    <row r="4037" spans="4:4" x14ac:dyDescent="0.2">
      <c r="D4037" s="164"/>
    </row>
    <row r="4038" spans="4:4" x14ac:dyDescent="0.2">
      <c r="D4038" s="164"/>
    </row>
    <row r="4039" spans="4:4" x14ac:dyDescent="0.2">
      <c r="D4039" s="164"/>
    </row>
    <row r="4040" spans="4:4" x14ac:dyDescent="0.2">
      <c r="D4040" s="164"/>
    </row>
    <row r="4041" spans="4:4" x14ac:dyDescent="0.2">
      <c r="D4041" s="164"/>
    </row>
    <row r="4042" spans="4:4" x14ac:dyDescent="0.2">
      <c r="D4042" s="164"/>
    </row>
    <row r="4043" spans="4:4" x14ac:dyDescent="0.2">
      <c r="D4043" s="164"/>
    </row>
    <row r="4044" spans="4:4" x14ac:dyDescent="0.2">
      <c r="D4044" s="164"/>
    </row>
    <row r="4045" spans="4:4" x14ac:dyDescent="0.2">
      <c r="D4045" s="164"/>
    </row>
    <row r="4046" spans="4:4" x14ac:dyDescent="0.2">
      <c r="D4046" s="164"/>
    </row>
    <row r="4047" spans="4:4" x14ac:dyDescent="0.2">
      <c r="D4047" s="164"/>
    </row>
    <row r="4048" spans="4:4" x14ac:dyDescent="0.2">
      <c r="D4048" s="164"/>
    </row>
    <row r="4049" spans="4:4" x14ac:dyDescent="0.2">
      <c r="D4049" s="164"/>
    </row>
    <row r="4050" spans="4:4" x14ac:dyDescent="0.2">
      <c r="D4050" s="164"/>
    </row>
    <row r="4051" spans="4:4" x14ac:dyDescent="0.2">
      <c r="D4051" s="164"/>
    </row>
    <row r="4052" spans="4:4" x14ac:dyDescent="0.2">
      <c r="D4052" s="164"/>
    </row>
    <row r="4053" spans="4:4" x14ac:dyDescent="0.2">
      <c r="D4053" s="164"/>
    </row>
    <row r="4054" spans="4:4" x14ac:dyDescent="0.2">
      <c r="D4054" s="164"/>
    </row>
    <row r="4055" spans="4:4" x14ac:dyDescent="0.2">
      <c r="D4055" s="164"/>
    </row>
    <row r="4056" spans="4:4" x14ac:dyDescent="0.2">
      <c r="D4056" s="164"/>
    </row>
    <row r="4057" spans="4:4" x14ac:dyDescent="0.2">
      <c r="D4057" s="164"/>
    </row>
    <row r="4058" spans="4:4" x14ac:dyDescent="0.2">
      <c r="D4058" s="164"/>
    </row>
    <row r="4059" spans="4:4" x14ac:dyDescent="0.2">
      <c r="D4059" s="164"/>
    </row>
    <row r="4060" spans="4:4" x14ac:dyDescent="0.2">
      <c r="D4060" s="164"/>
    </row>
    <row r="4061" spans="4:4" x14ac:dyDescent="0.2">
      <c r="D4061" s="164"/>
    </row>
    <row r="4062" spans="4:4" x14ac:dyDescent="0.2">
      <c r="D4062" s="164"/>
    </row>
    <row r="4063" spans="4:4" x14ac:dyDescent="0.2">
      <c r="D4063" s="164"/>
    </row>
    <row r="4064" spans="4:4" x14ac:dyDescent="0.2">
      <c r="D4064" s="164"/>
    </row>
    <row r="4065" spans="4:4" x14ac:dyDescent="0.2">
      <c r="D4065" s="164"/>
    </row>
    <row r="4066" spans="4:4" x14ac:dyDescent="0.2">
      <c r="D4066" s="164"/>
    </row>
    <row r="4067" spans="4:4" x14ac:dyDescent="0.2">
      <c r="D4067" s="164"/>
    </row>
    <row r="4068" spans="4:4" x14ac:dyDescent="0.2">
      <c r="D4068" s="164"/>
    </row>
    <row r="4069" spans="4:4" x14ac:dyDescent="0.2">
      <c r="D4069" s="164"/>
    </row>
    <row r="4070" spans="4:4" x14ac:dyDescent="0.2">
      <c r="D4070" s="164"/>
    </row>
    <row r="4071" spans="4:4" x14ac:dyDescent="0.2">
      <c r="D4071" s="164"/>
    </row>
    <row r="4072" spans="4:4" x14ac:dyDescent="0.2">
      <c r="D4072" s="164"/>
    </row>
    <row r="4073" spans="4:4" x14ac:dyDescent="0.2">
      <c r="D4073" s="164"/>
    </row>
    <row r="4074" spans="4:4" x14ac:dyDescent="0.2">
      <c r="D4074" s="164"/>
    </row>
    <row r="4075" spans="4:4" x14ac:dyDescent="0.2">
      <c r="D4075" s="164"/>
    </row>
    <row r="4076" spans="4:4" x14ac:dyDescent="0.2">
      <c r="D4076" s="164"/>
    </row>
    <row r="4077" spans="4:4" x14ac:dyDescent="0.2">
      <c r="D4077" s="164"/>
    </row>
    <row r="4078" spans="4:4" x14ac:dyDescent="0.2">
      <c r="D4078" s="164"/>
    </row>
    <row r="4079" spans="4:4" x14ac:dyDescent="0.2">
      <c r="D4079" s="164"/>
    </row>
    <row r="4080" spans="4:4" x14ac:dyDescent="0.2">
      <c r="D4080" s="164"/>
    </row>
    <row r="4081" spans="4:4" x14ac:dyDescent="0.2">
      <c r="D4081" s="164"/>
    </row>
    <row r="4082" spans="4:4" x14ac:dyDescent="0.2">
      <c r="D4082" s="164"/>
    </row>
    <row r="4083" spans="4:4" x14ac:dyDescent="0.2">
      <c r="D4083" s="164"/>
    </row>
    <row r="4084" spans="4:4" x14ac:dyDescent="0.2">
      <c r="D4084" s="164"/>
    </row>
    <row r="4085" spans="4:4" x14ac:dyDescent="0.2">
      <c r="D4085" s="164"/>
    </row>
    <row r="4086" spans="4:4" x14ac:dyDescent="0.2">
      <c r="D4086" s="164"/>
    </row>
    <row r="4087" spans="4:4" x14ac:dyDescent="0.2">
      <c r="D4087" s="164"/>
    </row>
    <row r="4088" spans="4:4" x14ac:dyDescent="0.2">
      <c r="D4088" s="164"/>
    </row>
    <row r="4089" spans="4:4" x14ac:dyDescent="0.2">
      <c r="D4089" s="164"/>
    </row>
    <row r="4090" spans="4:4" x14ac:dyDescent="0.2">
      <c r="D4090" s="164"/>
    </row>
    <row r="4091" spans="4:4" x14ac:dyDescent="0.2">
      <c r="D4091" s="164"/>
    </row>
    <row r="4092" spans="4:4" x14ac:dyDescent="0.2">
      <c r="D4092" s="164"/>
    </row>
    <row r="4093" spans="4:4" x14ac:dyDescent="0.2">
      <c r="D4093" s="164"/>
    </row>
    <row r="4094" spans="4:4" x14ac:dyDescent="0.2">
      <c r="D4094" s="164"/>
    </row>
    <row r="4095" spans="4:4" x14ac:dyDescent="0.2">
      <c r="D4095" s="164"/>
    </row>
    <row r="4096" spans="4:4" x14ac:dyDescent="0.2">
      <c r="D4096" s="164"/>
    </row>
    <row r="4097" spans="4:4" x14ac:dyDescent="0.2">
      <c r="D4097" s="164"/>
    </row>
    <row r="4098" spans="4:4" x14ac:dyDescent="0.2">
      <c r="D4098" s="164"/>
    </row>
    <row r="4099" spans="4:4" x14ac:dyDescent="0.2">
      <c r="D4099" s="164"/>
    </row>
    <row r="4100" spans="4:4" x14ac:dyDescent="0.2">
      <c r="D4100" s="164"/>
    </row>
    <row r="4101" spans="4:4" x14ac:dyDescent="0.2">
      <c r="D4101" s="164"/>
    </row>
    <row r="4102" spans="4:4" x14ac:dyDescent="0.2">
      <c r="D4102" s="164"/>
    </row>
    <row r="4103" spans="4:4" x14ac:dyDescent="0.2">
      <c r="D4103" s="164"/>
    </row>
    <row r="4104" spans="4:4" x14ac:dyDescent="0.2">
      <c r="D4104" s="164"/>
    </row>
    <row r="4105" spans="4:4" x14ac:dyDescent="0.2">
      <c r="D4105" s="164"/>
    </row>
    <row r="4106" spans="4:4" x14ac:dyDescent="0.2">
      <c r="D4106" s="164"/>
    </row>
    <row r="4107" spans="4:4" x14ac:dyDescent="0.2">
      <c r="D4107" s="164"/>
    </row>
    <row r="4108" spans="4:4" x14ac:dyDescent="0.2">
      <c r="D4108" s="164"/>
    </row>
    <row r="4109" spans="4:4" x14ac:dyDescent="0.2">
      <c r="D4109" s="164"/>
    </row>
    <row r="4110" spans="4:4" x14ac:dyDescent="0.2">
      <c r="D4110" s="164"/>
    </row>
    <row r="4111" spans="4:4" x14ac:dyDescent="0.2">
      <c r="D4111" s="164"/>
    </row>
    <row r="4112" spans="4:4" x14ac:dyDescent="0.2">
      <c r="D4112" s="164"/>
    </row>
    <row r="4113" spans="4:4" x14ac:dyDescent="0.2">
      <c r="D4113" s="164"/>
    </row>
    <row r="4114" spans="4:4" x14ac:dyDescent="0.2">
      <c r="D4114" s="164"/>
    </row>
    <row r="4115" spans="4:4" x14ac:dyDescent="0.2">
      <c r="D4115" s="164"/>
    </row>
    <row r="4116" spans="4:4" x14ac:dyDescent="0.2">
      <c r="D4116" s="164"/>
    </row>
    <row r="4117" spans="4:4" x14ac:dyDescent="0.2">
      <c r="D4117" s="164"/>
    </row>
    <row r="4118" spans="4:4" x14ac:dyDescent="0.2">
      <c r="D4118" s="164"/>
    </row>
    <row r="4119" spans="4:4" x14ac:dyDescent="0.2">
      <c r="D4119" s="164"/>
    </row>
    <row r="4120" spans="4:4" x14ac:dyDescent="0.2">
      <c r="D4120" s="164"/>
    </row>
    <row r="4121" spans="4:4" x14ac:dyDescent="0.2">
      <c r="D4121" s="164"/>
    </row>
    <row r="4122" spans="4:4" x14ac:dyDescent="0.2">
      <c r="D4122" s="164"/>
    </row>
    <row r="4123" spans="4:4" x14ac:dyDescent="0.2">
      <c r="D4123" s="164"/>
    </row>
    <row r="4124" spans="4:4" x14ac:dyDescent="0.2">
      <c r="D4124" s="164"/>
    </row>
    <row r="4125" spans="4:4" x14ac:dyDescent="0.2">
      <c r="D4125" s="164"/>
    </row>
    <row r="4126" spans="4:4" x14ac:dyDescent="0.2">
      <c r="D4126" s="164"/>
    </row>
    <row r="4127" spans="4:4" x14ac:dyDescent="0.2">
      <c r="D4127" s="164"/>
    </row>
    <row r="4128" spans="4:4" x14ac:dyDescent="0.2">
      <c r="D4128" s="164"/>
    </row>
    <row r="4129" spans="4:4" x14ac:dyDescent="0.2">
      <c r="D4129" s="164"/>
    </row>
    <row r="4130" spans="4:4" x14ac:dyDescent="0.2">
      <c r="D4130" s="164"/>
    </row>
    <row r="4131" spans="4:4" x14ac:dyDescent="0.2">
      <c r="D4131" s="164"/>
    </row>
    <row r="4132" spans="4:4" x14ac:dyDescent="0.2">
      <c r="D4132" s="164"/>
    </row>
    <row r="4133" spans="4:4" x14ac:dyDescent="0.2">
      <c r="D4133" s="164"/>
    </row>
    <row r="4134" spans="4:4" x14ac:dyDescent="0.2">
      <c r="D4134" s="164"/>
    </row>
    <row r="4135" spans="4:4" x14ac:dyDescent="0.2">
      <c r="D4135" s="164"/>
    </row>
    <row r="4136" spans="4:4" x14ac:dyDescent="0.2">
      <c r="D4136" s="164"/>
    </row>
    <row r="4137" spans="4:4" x14ac:dyDescent="0.2">
      <c r="D4137" s="164"/>
    </row>
    <row r="4138" spans="4:4" x14ac:dyDescent="0.2">
      <c r="D4138" s="164"/>
    </row>
    <row r="4139" spans="4:4" x14ac:dyDescent="0.2">
      <c r="D4139" s="164"/>
    </row>
    <row r="4140" spans="4:4" x14ac:dyDescent="0.2">
      <c r="D4140" s="164"/>
    </row>
    <row r="4141" spans="4:4" x14ac:dyDescent="0.2">
      <c r="D4141" s="164"/>
    </row>
    <row r="4142" spans="4:4" x14ac:dyDescent="0.2">
      <c r="D4142" s="164"/>
    </row>
    <row r="4143" spans="4:4" x14ac:dyDescent="0.2">
      <c r="D4143" s="164"/>
    </row>
    <row r="4144" spans="4:4" x14ac:dyDescent="0.2">
      <c r="D4144" s="164"/>
    </row>
    <row r="4145" spans="4:4" x14ac:dyDescent="0.2">
      <c r="D4145" s="164"/>
    </row>
    <row r="4146" spans="4:4" x14ac:dyDescent="0.2">
      <c r="D4146" s="164"/>
    </row>
    <row r="4147" spans="4:4" x14ac:dyDescent="0.2">
      <c r="D4147" s="164"/>
    </row>
    <row r="4148" spans="4:4" x14ac:dyDescent="0.2">
      <c r="D4148" s="164"/>
    </row>
    <row r="4149" spans="4:4" x14ac:dyDescent="0.2">
      <c r="D4149" s="164"/>
    </row>
    <row r="4150" spans="4:4" x14ac:dyDescent="0.2">
      <c r="D4150" s="164"/>
    </row>
    <row r="4151" spans="4:4" x14ac:dyDescent="0.2">
      <c r="D4151" s="164"/>
    </row>
    <row r="4152" spans="4:4" x14ac:dyDescent="0.2">
      <c r="D4152" s="164"/>
    </row>
    <row r="4153" spans="4:4" x14ac:dyDescent="0.2">
      <c r="D4153" s="164"/>
    </row>
    <row r="4154" spans="4:4" x14ac:dyDescent="0.2">
      <c r="D4154" s="164"/>
    </row>
    <row r="4155" spans="4:4" x14ac:dyDescent="0.2">
      <c r="D4155" s="164"/>
    </row>
    <row r="4156" spans="4:4" x14ac:dyDescent="0.2">
      <c r="D4156" s="164"/>
    </row>
    <row r="4157" spans="4:4" x14ac:dyDescent="0.2">
      <c r="D4157" s="164"/>
    </row>
    <row r="4158" spans="4:4" x14ac:dyDescent="0.2">
      <c r="D4158" s="164"/>
    </row>
    <row r="4159" spans="4:4" x14ac:dyDescent="0.2">
      <c r="D4159" s="164"/>
    </row>
    <row r="4160" spans="4:4" x14ac:dyDescent="0.2">
      <c r="D4160" s="164"/>
    </row>
    <row r="4161" spans="4:4" x14ac:dyDescent="0.2">
      <c r="D4161" s="164"/>
    </row>
    <row r="4162" spans="4:4" x14ac:dyDescent="0.2">
      <c r="D4162" s="164"/>
    </row>
    <row r="4163" spans="4:4" x14ac:dyDescent="0.2">
      <c r="D4163" s="164"/>
    </row>
    <row r="4164" spans="4:4" x14ac:dyDescent="0.2">
      <c r="D4164" s="164"/>
    </row>
    <row r="4165" spans="4:4" x14ac:dyDescent="0.2">
      <c r="D4165" s="164"/>
    </row>
    <row r="4166" spans="4:4" x14ac:dyDescent="0.2">
      <c r="D4166" s="164"/>
    </row>
    <row r="4167" spans="4:4" x14ac:dyDescent="0.2">
      <c r="D4167" s="164"/>
    </row>
    <row r="4168" spans="4:4" x14ac:dyDescent="0.2">
      <c r="D4168" s="164"/>
    </row>
    <row r="4169" spans="4:4" x14ac:dyDescent="0.2">
      <c r="D4169" s="164"/>
    </row>
    <row r="4170" spans="4:4" x14ac:dyDescent="0.2">
      <c r="D4170" s="164"/>
    </row>
    <row r="4171" spans="4:4" x14ac:dyDescent="0.2">
      <c r="D4171" s="164"/>
    </row>
    <row r="4172" spans="4:4" x14ac:dyDescent="0.2">
      <c r="D4172" s="164"/>
    </row>
    <row r="4173" spans="4:4" x14ac:dyDescent="0.2">
      <c r="D4173" s="164"/>
    </row>
    <row r="4174" spans="4:4" x14ac:dyDescent="0.2">
      <c r="D4174" s="164"/>
    </row>
    <row r="4175" spans="4:4" x14ac:dyDescent="0.2">
      <c r="D4175" s="164"/>
    </row>
    <row r="4176" spans="4:4" x14ac:dyDescent="0.2">
      <c r="D4176" s="164"/>
    </row>
    <row r="4177" spans="4:4" x14ac:dyDescent="0.2">
      <c r="D4177" s="164"/>
    </row>
    <row r="4178" spans="4:4" x14ac:dyDescent="0.2">
      <c r="D4178" s="164"/>
    </row>
    <row r="4179" spans="4:4" x14ac:dyDescent="0.2">
      <c r="D4179" s="164"/>
    </row>
    <row r="4180" spans="4:4" x14ac:dyDescent="0.2">
      <c r="D4180" s="164"/>
    </row>
    <row r="4181" spans="4:4" x14ac:dyDescent="0.2">
      <c r="D4181" s="164"/>
    </row>
    <row r="4182" spans="4:4" x14ac:dyDescent="0.2">
      <c r="D4182" s="164"/>
    </row>
    <row r="4183" spans="4:4" x14ac:dyDescent="0.2">
      <c r="D4183" s="164"/>
    </row>
    <row r="4184" spans="4:4" x14ac:dyDescent="0.2">
      <c r="D4184" s="164"/>
    </row>
    <row r="4185" spans="4:4" x14ac:dyDescent="0.2">
      <c r="D4185" s="164"/>
    </row>
    <row r="4186" spans="4:4" x14ac:dyDescent="0.2">
      <c r="D4186" s="164"/>
    </row>
    <row r="4187" spans="4:4" x14ac:dyDescent="0.2">
      <c r="D4187" s="164"/>
    </row>
    <row r="4188" spans="4:4" x14ac:dyDescent="0.2">
      <c r="D4188" s="164"/>
    </row>
    <row r="4189" spans="4:4" x14ac:dyDescent="0.2">
      <c r="D4189" s="164"/>
    </row>
    <row r="4190" spans="4:4" x14ac:dyDescent="0.2">
      <c r="D4190" s="164"/>
    </row>
    <row r="4191" spans="4:4" x14ac:dyDescent="0.2">
      <c r="D4191" s="164"/>
    </row>
    <row r="4192" spans="4:4" x14ac:dyDescent="0.2">
      <c r="D4192" s="164"/>
    </row>
    <row r="4193" spans="4:4" x14ac:dyDescent="0.2">
      <c r="D4193" s="164"/>
    </row>
    <row r="4194" spans="4:4" x14ac:dyDescent="0.2">
      <c r="D4194" s="164"/>
    </row>
    <row r="4195" spans="4:4" x14ac:dyDescent="0.2">
      <c r="D4195" s="164"/>
    </row>
    <row r="4196" spans="4:4" x14ac:dyDescent="0.2">
      <c r="D4196" s="164"/>
    </row>
    <row r="4197" spans="4:4" x14ac:dyDescent="0.2">
      <c r="D4197" s="164"/>
    </row>
    <row r="4198" spans="4:4" x14ac:dyDescent="0.2">
      <c r="D4198" s="164"/>
    </row>
    <row r="4199" spans="4:4" x14ac:dyDescent="0.2">
      <c r="D4199" s="164"/>
    </row>
    <row r="4200" spans="4:4" x14ac:dyDescent="0.2">
      <c r="D4200" s="164"/>
    </row>
    <row r="4201" spans="4:4" x14ac:dyDescent="0.2">
      <c r="D4201" s="164"/>
    </row>
    <row r="4202" spans="4:4" x14ac:dyDescent="0.2">
      <c r="D4202" s="164"/>
    </row>
    <row r="4203" spans="4:4" x14ac:dyDescent="0.2">
      <c r="D4203" s="164"/>
    </row>
    <row r="4204" spans="4:4" x14ac:dyDescent="0.2">
      <c r="D4204" s="164"/>
    </row>
    <row r="4205" spans="4:4" x14ac:dyDescent="0.2">
      <c r="D4205" s="164"/>
    </row>
    <row r="4206" spans="4:4" x14ac:dyDescent="0.2">
      <c r="D4206" s="164"/>
    </row>
    <row r="4207" spans="4:4" x14ac:dyDescent="0.2">
      <c r="D4207" s="164"/>
    </row>
    <row r="4208" spans="4:4" x14ac:dyDescent="0.2">
      <c r="D4208" s="164"/>
    </row>
    <row r="4209" spans="4:4" x14ac:dyDescent="0.2">
      <c r="D4209" s="164"/>
    </row>
    <row r="4210" spans="4:4" x14ac:dyDescent="0.2">
      <c r="D4210" s="164"/>
    </row>
    <row r="4211" spans="4:4" x14ac:dyDescent="0.2">
      <c r="D4211" s="164"/>
    </row>
    <row r="4212" spans="4:4" x14ac:dyDescent="0.2">
      <c r="D4212" s="164"/>
    </row>
    <row r="4213" spans="4:4" x14ac:dyDescent="0.2">
      <c r="D4213" s="164"/>
    </row>
    <row r="4214" spans="4:4" x14ac:dyDescent="0.2">
      <c r="D4214" s="164"/>
    </row>
    <row r="4215" spans="4:4" x14ac:dyDescent="0.2">
      <c r="D4215" s="164"/>
    </row>
    <row r="4216" spans="4:4" x14ac:dyDescent="0.2">
      <c r="D4216" s="164"/>
    </row>
    <row r="4217" spans="4:4" x14ac:dyDescent="0.2">
      <c r="D4217" s="164"/>
    </row>
    <row r="4218" spans="4:4" x14ac:dyDescent="0.2">
      <c r="D4218" s="164"/>
    </row>
    <row r="4219" spans="4:4" x14ac:dyDescent="0.2">
      <c r="D4219" s="164"/>
    </row>
    <row r="4220" spans="4:4" x14ac:dyDescent="0.2">
      <c r="D4220" s="164"/>
    </row>
    <row r="4221" spans="4:4" x14ac:dyDescent="0.2">
      <c r="D4221" s="164"/>
    </row>
    <row r="4222" spans="4:4" x14ac:dyDescent="0.2">
      <c r="D4222" s="164"/>
    </row>
    <row r="4223" spans="4:4" x14ac:dyDescent="0.2">
      <c r="D4223" s="164"/>
    </row>
    <row r="4224" spans="4:4" x14ac:dyDescent="0.2">
      <c r="D4224" s="164"/>
    </row>
    <row r="4225" spans="4:4" x14ac:dyDescent="0.2">
      <c r="D4225" s="164"/>
    </row>
    <row r="4226" spans="4:4" x14ac:dyDescent="0.2">
      <c r="D4226" s="164"/>
    </row>
    <row r="4227" spans="4:4" x14ac:dyDescent="0.2">
      <c r="D4227" s="164"/>
    </row>
    <row r="4228" spans="4:4" x14ac:dyDescent="0.2">
      <c r="D4228" s="164"/>
    </row>
    <row r="4229" spans="4:4" x14ac:dyDescent="0.2">
      <c r="D4229" s="164"/>
    </row>
    <row r="4230" spans="4:4" x14ac:dyDescent="0.2">
      <c r="D4230" s="164"/>
    </row>
    <row r="4231" spans="4:4" x14ac:dyDescent="0.2">
      <c r="D4231" s="164"/>
    </row>
    <row r="4232" spans="4:4" x14ac:dyDescent="0.2">
      <c r="D4232" s="164"/>
    </row>
    <row r="4233" spans="4:4" x14ac:dyDescent="0.2">
      <c r="D4233" s="164"/>
    </row>
    <row r="4234" spans="4:4" x14ac:dyDescent="0.2">
      <c r="D4234" s="164"/>
    </row>
    <row r="4235" spans="4:4" x14ac:dyDescent="0.2">
      <c r="D4235" s="164"/>
    </row>
    <row r="4236" spans="4:4" x14ac:dyDescent="0.2">
      <c r="D4236" s="164"/>
    </row>
    <row r="4237" spans="4:4" x14ac:dyDescent="0.2">
      <c r="D4237" s="164"/>
    </row>
    <row r="4238" spans="4:4" x14ac:dyDescent="0.2">
      <c r="D4238" s="164"/>
    </row>
    <row r="4239" spans="4:4" x14ac:dyDescent="0.2">
      <c r="D4239" s="164"/>
    </row>
    <row r="4240" spans="4:4" x14ac:dyDescent="0.2">
      <c r="D4240" s="164"/>
    </row>
    <row r="4241" spans="4:4" x14ac:dyDescent="0.2">
      <c r="D4241" s="164"/>
    </row>
    <row r="4242" spans="4:4" x14ac:dyDescent="0.2">
      <c r="D4242" s="164"/>
    </row>
    <row r="4243" spans="4:4" x14ac:dyDescent="0.2">
      <c r="D4243" s="164"/>
    </row>
    <row r="4244" spans="4:4" x14ac:dyDescent="0.2">
      <c r="D4244" s="164"/>
    </row>
    <row r="4245" spans="4:4" x14ac:dyDescent="0.2">
      <c r="D4245" s="164"/>
    </row>
    <row r="4246" spans="4:4" x14ac:dyDescent="0.2">
      <c r="D4246" s="164"/>
    </row>
    <row r="4247" spans="4:4" x14ac:dyDescent="0.2">
      <c r="D4247" s="164"/>
    </row>
    <row r="4248" spans="4:4" x14ac:dyDescent="0.2">
      <c r="D4248" s="164"/>
    </row>
    <row r="4249" spans="4:4" x14ac:dyDescent="0.2">
      <c r="D4249" s="164"/>
    </row>
    <row r="4250" spans="4:4" x14ac:dyDescent="0.2">
      <c r="D4250" s="164"/>
    </row>
    <row r="4251" spans="4:4" x14ac:dyDescent="0.2">
      <c r="D4251" s="164"/>
    </row>
    <row r="4252" spans="4:4" x14ac:dyDescent="0.2">
      <c r="D4252" s="164"/>
    </row>
    <row r="4253" spans="4:4" x14ac:dyDescent="0.2">
      <c r="D4253" s="164"/>
    </row>
    <row r="4254" spans="4:4" x14ac:dyDescent="0.2">
      <c r="D4254" s="164"/>
    </row>
    <row r="4255" spans="4:4" x14ac:dyDescent="0.2">
      <c r="D4255" s="164"/>
    </row>
    <row r="4256" spans="4:4" x14ac:dyDescent="0.2">
      <c r="D4256" s="164"/>
    </row>
    <row r="4257" spans="4:4" x14ac:dyDescent="0.2">
      <c r="D4257" s="164"/>
    </row>
    <row r="4258" spans="4:4" x14ac:dyDescent="0.2">
      <c r="D4258" s="164"/>
    </row>
    <row r="4259" spans="4:4" x14ac:dyDescent="0.2">
      <c r="D4259" s="164"/>
    </row>
    <row r="4260" spans="4:4" x14ac:dyDescent="0.2">
      <c r="D4260" s="164"/>
    </row>
    <row r="4261" spans="4:4" x14ac:dyDescent="0.2">
      <c r="D4261" s="164"/>
    </row>
    <row r="4262" spans="4:4" x14ac:dyDescent="0.2">
      <c r="D4262" s="164"/>
    </row>
    <row r="4263" spans="4:4" x14ac:dyDescent="0.2">
      <c r="D4263" s="164"/>
    </row>
    <row r="4264" spans="4:4" x14ac:dyDescent="0.2">
      <c r="D4264" s="164"/>
    </row>
    <row r="4265" spans="4:4" x14ac:dyDescent="0.2">
      <c r="D4265" s="164"/>
    </row>
    <row r="4266" spans="4:4" x14ac:dyDescent="0.2">
      <c r="D4266" s="164"/>
    </row>
    <row r="4267" spans="4:4" x14ac:dyDescent="0.2">
      <c r="D4267" s="164"/>
    </row>
    <row r="4268" spans="4:4" x14ac:dyDescent="0.2">
      <c r="D4268" s="164"/>
    </row>
    <row r="4269" spans="4:4" x14ac:dyDescent="0.2">
      <c r="D4269" s="164"/>
    </row>
    <row r="4270" spans="4:4" x14ac:dyDescent="0.2">
      <c r="D4270" s="164"/>
    </row>
    <row r="4271" spans="4:4" x14ac:dyDescent="0.2">
      <c r="D4271" s="164"/>
    </row>
    <row r="4272" spans="4:4" x14ac:dyDescent="0.2">
      <c r="D4272" s="164"/>
    </row>
    <row r="4273" spans="4:4" x14ac:dyDescent="0.2">
      <c r="D4273" s="164"/>
    </row>
    <row r="4274" spans="4:4" x14ac:dyDescent="0.2">
      <c r="D4274" s="164"/>
    </row>
    <row r="4275" spans="4:4" x14ac:dyDescent="0.2">
      <c r="D4275" s="164"/>
    </row>
    <row r="4276" spans="4:4" x14ac:dyDescent="0.2">
      <c r="D4276" s="164"/>
    </row>
    <row r="4277" spans="4:4" x14ac:dyDescent="0.2">
      <c r="D4277" s="164"/>
    </row>
    <row r="4278" spans="4:4" x14ac:dyDescent="0.2">
      <c r="D4278" s="164"/>
    </row>
    <row r="4279" spans="4:4" x14ac:dyDescent="0.2">
      <c r="D4279" s="164"/>
    </row>
    <row r="4280" spans="4:4" x14ac:dyDescent="0.2">
      <c r="D4280" s="164"/>
    </row>
    <row r="4281" spans="4:4" x14ac:dyDescent="0.2">
      <c r="D4281" s="164"/>
    </row>
    <row r="4282" spans="4:4" x14ac:dyDescent="0.2">
      <c r="D4282" s="164"/>
    </row>
    <row r="4283" spans="4:4" x14ac:dyDescent="0.2">
      <c r="D4283" s="164"/>
    </row>
    <row r="4284" spans="4:4" x14ac:dyDescent="0.2">
      <c r="D4284" s="164"/>
    </row>
    <row r="4285" spans="4:4" x14ac:dyDescent="0.2">
      <c r="D4285" s="164"/>
    </row>
    <row r="4286" spans="4:4" x14ac:dyDescent="0.2">
      <c r="D4286" s="164"/>
    </row>
    <row r="4287" spans="4:4" x14ac:dyDescent="0.2">
      <c r="D4287" s="164"/>
    </row>
    <row r="4288" spans="4:4" x14ac:dyDescent="0.2">
      <c r="D4288" s="164"/>
    </row>
    <row r="4289" spans="4:4" x14ac:dyDescent="0.2">
      <c r="D4289" s="164"/>
    </row>
    <row r="4290" spans="4:4" x14ac:dyDescent="0.2">
      <c r="D4290" s="164"/>
    </row>
    <row r="4291" spans="4:4" x14ac:dyDescent="0.2">
      <c r="D4291" s="164"/>
    </row>
    <row r="4292" spans="4:4" x14ac:dyDescent="0.2">
      <c r="D4292" s="164"/>
    </row>
    <row r="4293" spans="4:4" x14ac:dyDescent="0.2">
      <c r="D4293" s="164"/>
    </row>
    <row r="4294" spans="4:4" x14ac:dyDescent="0.2">
      <c r="D4294" s="164"/>
    </row>
    <row r="4295" spans="4:4" x14ac:dyDescent="0.2">
      <c r="D4295" s="164"/>
    </row>
    <row r="4296" spans="4:4" x14ac:dyDescent="0.2">
      <c r="D4296" s="164"/>
    </row>
    <row r="4297" spans="4:4" x14ac:dyDescent="0.2">
      <c r="D4297" s="164"/>
    </row>
    <row r="4298" spans="4:4" x14ac:dyDescent="0.2">
      <c r="D4298" s="164"/>
    </row>
    <row r="4299" spans="4:4" x14ac:dyDescent="0.2">
      <c r="D4299" s="164"/>
    </row>
    <row r="4300" spans="4:4" x14ac:dyDescent="0.2">
      <c r="D4300" s="164"/>
    </row>
    <row r="4301" spans="4:4" x14ac:dyDescent="0.2">
      <c r="D4301" s="164"/>
    </row>
    <row r="4302" spans="4:4" x14ac:dyDescent="0.2">
      <c r="D4302" s="164"/>
    </row>
    <row r="4303" spans="4:4" x14ac:dyDescent="0.2">
      <c r="D4303" s="164"/>
    </row>
    <row r="4304" spans="4:4" x14ac:dyDescent="0.2">
      <c r="D4304" s="164"/>
    </row>
    <row r="4305" spans="4:4" x14ac:dyDescent="0.2">
      <c r="D4305" s="164"/>
    </row>
    <row r="4306" spans="4:4" x14ac:dyDescent="0.2">
      <c r="D4306" s="164"/>
    </row>
    <row r="4307" spans="4:4" x14ac:dyDescent="0.2">
      <c r="D4307" s="164"/>
    </row>
    <row r="4308" spans="4:4" x14ac:dyDescent="0.2">
      <c r="D4308" s="164"/>
    </row>
    <row r="4309" spans="4:4" x14ac:dyDescent="0.2">
      <c r="D4309" s="164"/>
    </row>
    <row r="4310" spans="4:4" x14ac:dyDescent="0.2">
      <c r="D4310" s="164"/>
    </row>
    <row r="4311" spans="4:4" x14ac:dyDescent="0.2">
      <c r="D4311" s="164"/>
    </row>
    <row r="4312" spans="4:4" x14ac:dyDescent="0.2">
      <c r="D4312" s="164"/>
    </row>
    <row r="4313" spans="4:4" x14ac:dyDescent="0.2">
      <c r="D4313" s="164"/>
    </row>
    <row r="4314" spans="4:4" x14ac:dyDescent="0.2">
      <c r="D4314" s="164"/>
    </row>
    <row r="4315" spans="4:4" x14ac:dyDescent="0.2">
      <c r="D4315" s="164"/>
    </row>
    <row r="4316" spans="4:4" x14ac:dyDescent="0.2">
      <c r="D4316" s="164"/>
    </row>
    <row r="4317" spans="4:4" x14ac:dyDescent="0.2">
      <c r="D4317" s="164"/>
    </row>
    <row r="4318" spans="4:4" x14ac:dyDescent="0.2">
      <c r="D4318" s="164"/>
    </row>
    <row r="4319" spans="4:4" x14ac:dyDescent="0.2">
      <c r="D4319" s="164"/>
    </row>
    <row r="4320" spans="4:4" x14ac:dyDescent="0.2">
      <c r="D4320" s="164"/>
    </row>
    <row r="4321" spans="4:4" x14ac:dyDescent="0.2">
      <c r="D4321" s="164"/>
    </row>
    <row r="4322" spans="4:4" x14ac:dyDescent="0.2">
      <c r="D4322" s="164"/>
    </row>
    <row r="4323" spans="4:4" x14ac:dyDescent="0.2">
      <c r="D4323" s="164"/>
    </row>
    <row r="4324" spans="4:4" x14ac:dyDescent="0.2">
      <c r="D4324" s="164"/>
    </row>
    <row r="4325" spans="4:4" x14ac:dyDescent="0.2">
      <c r="D4325" s="164"/>
    </row>
    <row r="4326" spans="4:4" x14ac:dyDescent="0.2">
      <c r="D4326" s="164"/>
    </row>
    <row r="4327" spans="4:4" x14ac:dyDescent="0.2">
      <c r="D4327" s="164"/>
    </row>
    <row r="4328" spans="4:4" x14ac:dyDescent="0.2">
      <c r="D4328" s="164"/>
    </row>
    <row r="4329" spans="4:4" x14ac:dyDescent="0.2">
      <c r="D4329" s="164"/>
    </row>
    <row r="4330" spans="4:4" x14ac:dyDescent="0.2">
      <c r="D4330" s="164"/>
    </row>
    <row r="4331" spans="4:4" x14ac:dyDescent="0.2">
      <c r="D4331" s="164"/>
    </row>
    <row r="4332" spans="4:4" x14ac:dyDescent="0.2">
      <c r="D4332" s="164"/>
    </row>
    <row r="4333" spans="4:4" x14ac:dyDescent="0.2">
      <c r="D4333" s="164"/>
    </row>
    <row r="4334" spans="4:4" x14ac:dyDescent="0.2">
      <c r="D4334" s="164"/>
    </row>
    <row r="4335" spans="4:4" x14ac:dyDescent="0.2">
      <c r="D4335" s="164"/>
    </row>
    <row r="4336" spans="4:4" x14ac:dyDescent="0.2">
      <c r="D4336" s="164"/>
    </row>
    <row r="4337" spans="4:4" x14ac:dyDescent="0.2">
      <c r="D4337" s="164"/>
    </row>
    <row r="4338" spans="4:4" x14ac:dyDescent="0.2">
      <c r="D4338" s="164"/>
    </row>
    <row r="4339" spans="4:4" x14ac:dyDescent="0.2">
      <c r="D4339" s="164"/>
    </row>
    <row r="4340" spans="4:4" x14ac:dyDescent="0.2">
      <c r="D4340" s="164"/>
    </row>
    <row r="4341" spans="4:4" x14ac:dyDescent="0.2">
      <c r="D4341" s="164"/>
    </row>
    <row r="4342" spans="4:4" x14ac:dyDescent="0.2">
      <c r="D4342" s="164"/>
    </row>
    <row r="4343" spans="4:4" x14ac:dyDescent="0.2">
      <c r="D4343" s="164"/>
    </row>
    <row r="4344" spans="4:4" x14ac:dyDescent="0.2">
      <c r="D4344" s="164"/>
    </row>
    <row r="4345" spans="4:4" x14ac:dyDescent="0.2">
      <c r="D4345" s="164"/>
    </row>
    <row r="4346" spans="4:4" x14ac:dyDescent="0.2">
      <c r="D4346" s="164"/>
    </row>
    <row r="4347" spans="4:4" x14ac:dyDescent="0.2">
      <c r="D4347" s="164"/>
    </row>
    <row r="4348" spans="4:4" x14ac:dyDescent="0.2">
      <c r="D4348" s="164"/>
    </row>
    <row r="4349" spans="4:4" x14ac:dyDescent="0.2">
      <c r="D4349" s="164"/>
    </row>
    <row r="4350" spans="4:4" x14ac:dyDescent="0.2">
      <c r="D4350" s="164"/>
    </row>
    <row r="4351" spans="4:4" x14ac:dyDescent="0.2">
      <c r="D4351" s="164"/>
    </row>
    <row r="4352" spans="4:4" x14ac:dyDescent="0.2">
      <c r="D4352" s="164"/>
    </row>
    <row r="4353" spans="4:4" x14ac:dyDescent="0.2">
      <c r="D4353" s="164"/>
    </row>
    <row r="4354" spans="4:4" x14ac:dyDescent="0.2">
      <c r="D4354" s="164"/>
    </row>
    <row r="4355" spans="4:4" x14ac:dyDescent="0.2">
      <c r="D4355" s="164"/>
    </row>
    <row r="4356" spans="4:4" x14ac:dyDescent="0.2">
      <c r="D4356" s="164"/>
    </row>
    <row r="4357" spans="4:4" x14ac:dyDescent="0.2">
      <c r="D4357" s="164"/>
    </row>
    <row r="4358" spans="4:4" x14ac:dyDescent="0.2">
      <c r="D4358" s="164"/>
    </row>
    <row r="4359" spans="4:4" x14ac:dyDescent="0.2">
      <c r="D4359" s="164"/>
    </row>
    <row r="4360" spans="4:4" x14ac:dyDescent="0.2">
      <c r="D4360" s="164"/>
    </row>
    <row r="4361" spans="4:4" x14ac:dyDescent="0.2">
      <c r="D4361" s="164"/>
    </row>
    <row r="4362" spans="4:4" x14ac:dyDescent="0.2">
      <c r="D4362" s="164"/>
    </row>
    <row r="4363" spans="4:4" x14ac:dyDescent="0.2">
      <c r="D4363" s="164"/>
    </row>
    <row r="4364" spans="4:4" x14ac:dyDescent="0.2">
      <c r="D4364" s="164"/>
    </row>
    <row r="4365" spans="4:4" x14ac:dyDescent="0.2">
      <c r="D4365" s="164"/>
    </row>
    <row r="4366" spans="4:4" x14ac:dyDescent="0.2">
      <c r="D4366" s="164"/>
    </row>
    <row r="4367" spans="4:4" x14ac:dyDescent="0.2">
      <c r="D4367" s="164"/>
    </row>
    <row r="4368" spans="4:4" x14ac:dyDescent="0.2">
      <c r="D4368" s="164"/>
    </row>
    <row r="4369" spans="4:4" x14ac:dyDescent="0.2">
      <c r="D4369" s="164"/>
    </row>
    <row r="4370" spans="4:4" x14ac:dyDescent="0.2">
      <c r="D4370" s="164"/>
    </row>
    <row r="4371" spans="4:4" x14ac:dyDescent="0.2">
      <c r="D4371" s="164"/>
    </row>
    <row r="4372" spans="4:4" x14ac:dyDescent="0.2">
      <c r="D4372" s="164"/>
    </row>
    <row r="4373" spans="4:4" x14ac:dyDescent="0.2">
      <c r="D4373" s="164"/>
    </row>
    <row r="4374" spans="4:4" x14ac:dyDescent="0.2">
      <c r="D4374" s="164"/>
    </row>
    <row r="4375" spans="4:4" x14ac:dyDescent="0.2">
      <c r="D4375" s="164"/>
    </row>
    <row r="4376" spans="4:4" x14ac:dyDescent="0.2">
      <c r="D4376" s="164"/>
    </row>
    <row r="4377" spans="4:4" x14ac:dyDescent="0.2">
      <c r="D4377" s="164"/>
    </row>
    <row r="4378" spans="4:4" x14ac:dyDescent="0.2">
      <c r="D4378" s="164"/>
    </row>
    <row r="4379" spans="4:4" x14ac:dyDescent="0.2">
      <c r="D4379" s="164"/>
    </row>
    <row r="4380" spans="4:4" x14ac:dyDescent="0.2">
      <c r="D4380" s="164"/>
    </row>
    <row r="4381" spans="4:4" x14ac:dyDescent="0.2">
      <c r="D4381" s="164"/>
    </row>
    <row r="4382" spans="4:4" x14ac:dyDescent="0.2">
      <c r="D4382" s="164"/>
    </row>
    <row r="4383" spans="4:4" x14ac:dyDescent="0.2">
      <c r="D4383" s="164"/>
    </row>
    <row r="4384" spans="4:4" x14ac:dyDescent="0.2">
      <c r="D4384" s="164"/>
    </row>
    <row r="4385" spans="4:4" x14ac:dyDescent="0.2">
      <c r="D4385" s="164"/>
    </row>
    <row r="4386" spans="4:4" x14ac:dyDescent="0.2">
      <c r="D4386" s="164"/>
    </row>
    <row r="4387" spans="4:4" x14ac:dyDescent="0.2">
      <c r="D4387" s="164"/>
    </row>
    <row r="4388" spans="4:4" x14ac:dyDescent="0.2">
      <c r="D4388" s="164"/>
    </row>
    <row r="4389" spans="4:4" x14ac:dyDescent="0.2">
      <c r="D4389" s="164"/>
    </row>
    <row r="4390" spans="4:4" x14ac:dyDescent="0.2">
      <c r="D4390" s="164"/>
    </row>
    <row r="4391" spans="4:4" x14ac:dyDescent="0.2">
      <c r="D4391" s="164"/>
    </row>
    <row r="4392" spans="4:4" x14ac:dyDescent="0.2">
      <c r="D4392" s="164"/>
    </row>
    <row r="4393" spans="4:4" x14ac:dyDescent="0.2">
      <c r="D4393" s="164"/>
    </row>
    <row r="4394" spans="4:4" x14ac:dyDescent="0.2">
      <c r="D4394" s="164"/>
    </row>
    <row r="4395" spans="4:4" x14ac:dyDescent="0.2">
      <c r="D4395" s="164"/>
    </row>
    <row r="4396" spans="4:4" x14ac:dyDescent="0.2">
      <c r="D4396" s="164"/>
    </row>
    <row r="4397" spans="4:4" x14ac:dyDescent="0.2">
      <c r="D4397" s="164"/>
    </row>
    <row r="4398" spans="4:4" x14ac:dyDescent="0.2">
      <c r="D4398" s="164"/>
    </row>
    <row r="4399" spans="4:4" x14ac:dyDescent="0.2">
      <c r="D4399" s="164"/>
    </row>
    <row r="4400" spans="4:4" x14ac:dyDescent="0.2">
      <c r="D4400" s="164"/>
    </row>
    <row r="4401" spans="4:4" x14ac:dyDescent="0.2">
      <c r="D4401" s="164"/>
    </row>
    <row r="4402" spans="4:4" x14ac:dyDescent="0.2">
      <c r="D4402" s="164"/>
    </row>
    <row r="4403" spans="4:4" x14ac:dyDescent="0.2">
      <c r="D4403" s="164"/>
    </row>
    <row r="4404" spans="4:4" x14ac:dyDescent="0.2">
      <c r="D4404" s="164"/>
    </row>
    <row r="4405" spans="4:4" x14ac:dyDescent="0.2">
      <c r="D4405" s="164"/>
    </row>
    <row r="4406" spans="4:4" x14ac:dyDescent="0.2">
      <c r="D4406" s="164"/>
    </row>
    <row r="4407" spans="4:4" x14ac:dyDescent="0.2">
      <c r="D4407" s="164"/>
    </row>
    <row r="4408" spans="4:4" x14ac:dyDescent="0.2">
      <c r="D4408" s="164"/>
    </row>
    <row r="4409" spans="4:4" x14ac:dyDescent="0.2">
      <c r="D4409" s="164"/>
    </row>
    <row r="4410" spans="4:4" x14ac:dyDescent="0.2">
      <c r="D4410" s="164"/>
    </row>
    <row r="4411" spans="4:4" x14ac:dyDescent="0.2">
      <c r="D4411" s="164"/>
    </row>
    <row r="4412" spans="4:4" x14ac:dyDescent="0.2">
      <c r="D4412" s="164"/>
    </row>
    <row r="4413" spans="4:4" x14ac:dyDescent="0.2">
      <c r="D4413" s="164"/>
    </row>
    <row r="4414" spans="4:4" x14ac:dyDescent="0.2">
      <c r="D4414" s="164"/>
    </row>
    <row r="4415" spans="4:4" x14ac:dyDescent="0.2">
      <c r="D4415" s="164"/>
    </row>
    <row r="4416" spans="4:4" x14ac:dyDescent="0.2">
      <c r="D4416" s="164"/>
    </row>
    <row r="4417" spans="4:4" x14ac:dyDescent="0.2">
      <c r="D4417" s="164"/>
    </row>
    <row r="4418" spans="4:4" x14ac:dyDescent="0.2">
      <c r="D4418" s="164"/>
    </row>
    <row r="4419" spans="4:4" x14ac:dyDescent="0.2">
      <c r="D4419" s="164"/>
    </row>
    <row r="4420" spans="4:4" x14ac:dyDescent="0.2">
      <c r="D4420" s="164"/>
    </row>
    <row r="4421" spans="4:4" x14ac:dyDescent="0.2">
      <c r="D4421" s="164"/>
    </row>
    <row r="4422" spans="4:4" x14ac:dyDescent="0.2">
      <c r="D4422" s="164"/>
    </row>
    <row r="4423" spans="4:4" x14ac:dyDescent="0.2">
      <c r="D4423" s="164"/>
    </row>
    <row r="4424" spans="4:4" x14ac:dyDescent="0.2">
      <c r="D4424" s="164"/>
    </row>
    <row r="4425" spans="4:4" x14ac:dyDescent="0.2">
      <c r="D4425" s="164"/>
    </row>
    <row r="4426" spans="4:4" x14ac:dyDescent="0.2">
      <c r="D4426" s="164"/>
    </row>
    <row r="4427" spans="4:4" x14ac:dyDescent="0.2">
      <c r="D4427" s="164"/>
    </row>
    <row r="4428" spans="4:4" x14ac:dyDescent="0.2">
      <c r="D4428" s="164"/>
    </row>
    <row r="4429" spans="4:4" x14ac:dyDescent="0.2">
      <c r="D4429" s="164"/>
    </row>
    <row r="4430" spans="4:4" x14ac:dyDescent="0.2">
      <c r="D4430" s="164"/>
    </row>
    <row r="4431" spans="4:4" x14ac:dyDescent="0.2">
      <c r="D4431" s="164"/>
    </row>
    <row r="4432" spans="4:4" x14ac:dyDescent="0.2">
      <c r="D4432" s="164"/>
    </row>
    <row r="4433" spans="4:4" x14ac:dyDescent="0.2">
      <c r="D4433" s="164"/>
    </row>
    <row r="4434" spans="4:4" x14ac:dyDescent="0.2">
      <c r="D4434" s="164"/>
    </row>
    <row r="4435" spans="4:4" x14ac:dyDescent="0.2">
      <c r="D4435" s="164"/>
    </row>
    <row r="4436" spans="4:4" x14ac:dyDescent="0.2">
      <c r="D4436" s="164"/>
    </row>
    <row r="4437" spans="4:4" x14ac:dyDescent="0.2">
      <c r="D4437" s="164"/>
    </row>
    <row r="4438" spans="4:4" x14ac:dyDescent="0.2">
      <c r="D4438" s="164"/>
    </row>
    <row r="4439" spans="4:4" x14ac:dyDescent="0.2">
      <c r="D4439" s="164"/>
    </row>
    <row r="4440" spans="4:4" x14ac:dyDescent="0.2">
      <c r="D4440" s="164"/>
    </row>
    <row r="4441" spans="4:4" x14ac:dyDescent="0.2">
      <c r="D4441" s="164"/>
    </row>
    <row r="4442" spans="4:4" x14ac:dyDescent="0.2">
      <c r="D4442" s="164"/>
    </row>
    <row r="4443" spans="4:4" x14ac:dyDescent="0.2">
      <c r="D4443" s="164"/>
    </row>
    <row r="4444" spans="4:4" x14ac:dyDescent="0.2">
      <c r="D4444" s="164"/>
    </row>
    <row r="4445" spans="4:4" x14ac:dyDescent="0.2">
      <c r="D4445" s="164"/>
    </row>
    <row r="4446" spans="4:4" x14ac:dyDescent="0.2">
      <c r="D4446" s="164"/>
    </row>
    <row r="4447" spans="4:4" x14ac:dyDescent="0.2">
      <c r="D4447" s="164"/>
    </row>
    <row r="4448" spans="4:4" x14ac:dyDescent="0.2">
      <c r="D4448" s="164"/>
    </row>
    <row r="4449" spans="4:4" x14ac:dyDescent="0.2">
      <c r="D4449" s="164"/>
    </row>
    <row r="4450" spans="4:4" x14ac:dyDescent="0.2">
      <c r="D4450" s="164"/>
    </row>
    <row r="4451" spans="4:4" x14ac:dyDescent="0.2">
      <c r="D4451" s="164"/>
    </row>
    <row r="4452" spans="4:4" x14ac:dyDescent="0.2">
      <c r="D4452" s="164"/>
    </row>
    <row r="4453" spans="4:4" x14ac:dyDescent="0.2">
      <c r="D4453" s="164"/>
    </row>
    <row r="4454" spans="4:4" x14ac:dyDescent="0.2">
      <c r="D4454" s="164"/>
    </row>
    <row r="4455" spans="4:4" x14ac:dyDescent="0.2">
      <c r="D4455" s="164"/>
    </row>
    <row r="4456" spans="4:4" x14ac:dyDescent="0.2">
      <c r="D4456" s="164"/>
    </row>
    <row r="4457" spans="4:4" x14ac:dyDescent="0.2">
      <c r="D4457" s="164"/>
    </row>
    <row r="4458" spans="4:4" x14ac:dyDescent="0.2">
      <c r="D4458" s="164"/>
    </row>
    <row r="4459" spans="4:4" x14ac:dyDescent="0.2">
      <c r="D4459" s="164"/>
    </row>
    <row r="4460" spans="4:4" x14ac:dyDescent="0.2">
      <c r="D4460" s="164"/>
    </row>
    <row r="4461" spans="4:4" x14ac:dyDescent="0.2">
      <c r="D4461" s="164"/>
    </row>
    <row r="4462" spans="4:4" x14ac:dyDescent="0.2">
      <c r="D4462" s="164"/>
    </row>
    <row r="4463" spans="4:4" x14ac:dyDescent="0.2">
      <c r="D4463" s="164"/>
    </row>
    <row r="4464" spans="4:4" x14ac:dyDescent="0.2">
      <c r="D4464" s="164"/>
    </row>
    <row r="4465" spans="4:4" x14ac:dyDescent="0.2">
      <c r="D4465" s="164"/>
    </row>
    <row r="4466" spans="4:4" x14ac:dyDescent="0.2">
      <c r="D4466" s="164"/>
    </row>
    <row r="4467" spans="4:4" x14ac:dyDescent="0.2">
      <c r="D4467" s="164"/>
    </row>
    <row r="4468" spans="4:4" x14ac:dyDescent="0.2">
      <c r="D4468" s="164"/>
    </row>
    <row r="4469" spans="4:4" x14ac:dyDescent="0.2">
      <c r="D4469" s="164"/>
    </row>
    <row r="4470" spans="4:4" x14ac:dyDescent="0.2">
      <c r="D4470" s="164"/>
    </row>
    <row r="4471" spans="4:4" x14ac:dyDescent="0.2">
      <c r="D4471" s="164"/>
    </row>
    <row r="4472" spans="4:4" x14ac:dyDescent="0.2">
      <c r="D4472" s="164"/>
    </row>
    <row r="4473" spans="4:4" x14ac:dyDescent="0.2">
      <c r="D4473" s="164"/>
    </row>
    <row r="4474" spans="4:4" x14ac:dyDescent="0.2">
      <c r="D4474" s="164"/>
    </row>
    <row r="4475" spans="4:4" x14ac:dyDescent="0.2">
      <c r="D4475" s="164"/>
    </row>
    <row r="4476" spans="4:4" x14ac:dyDescent="0.2">
      <c r="D4476" s="164"/>
    </row>
    <row r="4477" spans="4:4" x14ac:dyDescent="0.2">
      <c r="D4477" s="164"/>
    </row>
    <row r="4478" spans="4:4" x14ac:dyDescent="0.2">
      <c r="D4478" s="164"/>
    </row>
    <row r="4479" spans="4:4" x14ac:dyDescent="0.2">
      <c r="D4479" s="164"/>
    </row>
    <row r="4480" spans="4:4" x14ac:dyDescent="0.2">
      <c r="D4480" s="164"/>
    </row>
    <row r="4481" spans="4:4" x14ac:dyDescent="0.2">
      <c r="D4481" s="164"/>
    </row>
    <row r="4482" spans="4:4" x14ac:dyDescent="0.2">
      <c r="D4482" s="164"/>
    </row>
    <row r="4483" spans="4:4" x14ac:dyDescent="0.2">
      <c r="D4483" s="164"/>
    </row>
    <row r="4484" spans="4:4" x14ac:dyDescent="0.2">
      <c r="D4484" s="164"/>
    </row>
    <row r="4485" spans="4:4" x14ac:dyDescent="0.2">
      <c r="D4485" s="164"/>
    </row>
    <row r="4486" spans="4:4" x14ac:dyDescent="0.2">
      <c r="D4486" s="164"/>
    </row>
    <row r="4487" spans="4:4" x14ac:dyDescent="0.2">
      <c r="D4487" s="164"/>
    </row>
    <row r="4488" spans="4:4" x14ac:dyDescent="0.2">
      <c r="D4488" s="164"/>
    </row>
    <row r="4489" spans="4:4" x14ac:dyDescent="0.2">
      <c r="D4489" s="164"/>
    </row>
    <row r="4490" spans="4:4" x14ac:dyDescent="0.2">
      <c r="D4490" s="164"/>
    </row>
    <row r="4491" spans="4:4" x14ac:dyDescent="0.2">
      <c r="D4491" s="164"/>
    </row>
    <row r="4492" spans="4:4" x14ac:dyDescent="0.2">
      <c r="D4492" s="164"/>
    </row>
    <row r="4493" spans="4:4" x14ac:dyDescent="0.2">
      <c r="D4493" s="164"/>
    </row>
    <row r="4494" spans="4:4" x14ac:dyDescent="0.2">
      <c r="D4494" s="164"/>
    </row>
    <row r="4495" spans="4:4" x14ac:dyDescent="0.2">
      <c r="D4495" s="164"/>
    </row>
    <row r="4496" spans="4:4" x14ac:dyDescent="0.2">
      <c r="D4496" s="164"/>
    </row>
    <row r="4497" spans="4:4" x14ac:dyDescent="0.2">
      <c r="D4497" s="164"/>
    </row>
    <row r="4498" spans="4:4" x14ac:dyDescent="0.2">
      <c r="D4498" s="164"/>
    </row>
    <row r="4499" spans="4:4" x14ac:dyDescent="0.2">
      <c r="D4499" s="164"/>
    </row>
    <row r="4500" spans="4:4" x14ac:dyDescent="0.2">
      <c r="D4500" s="164"/>
    </row>
    <row r="4501" spans="4:4" x14ac:dyDescent="0.2">
      <c r="D4501" s="164"/>
    </row>
    <row r="4502" spans="4:4" x14ac:dyDescent="0.2">
      <c r="D4502" s="164"/>
    </row>
    <row r="4503" spans="4:4" x14ac:dyDescent="0.2">
      <c r="D4503" s="164"/>
    </row>
    <row r="4504" spans="4:4" x14ac:dyDescent="0.2">
      <c r="D4504" s="164"/>
    </row>
    <row r="4505" spans="4:4" x14ac:dyDescent="0.2">
      <c r="D4505" s="164"/>
    </row>
    <row r="4506" spans="4:4" x14ac:dyDescent="0.2">
      <c r="D4506" s="164"/>
    </row>
    <row r="4507" spans="4:4" x14ac:dyDescent="0.2">
      <c r="D4507" s="164"/>
    </row>
    <row r="4508" spans="4:4" x14ac:dyDescent="0.2">
      <c r="D4508" s="164"/>
    </row>
    <row r="4509" spans="4:4" x14ac:dyDescent="0.2">
      <c r="D4509" s="164"/>
    </row>
    <row r="4510" spans="4:4" x14ac:dyDescent="0.2">
      <c r="D4510" s="164"/>
    </row>
    <row r="4511" spans="4:4" x14ac:dyDescent="0.2">
      <c r="D4511" s="164"/>
    </row>
    <row r="4512" spans="4:4" x14ac:dyDescent="0.2">
      <c r="D4512" s="164"/>
    </row>
    <row r="4513" spans="4:4" x14ac:dyDescent="0.2">
      <c r="D4513" s="164"/>
    </row>
    <row r="4514" spans="4:4" x14ac:dyDescent="0.2">
      <c r="D4514" s="164"/>
    </row>
    <row r="4515" spans="4:4" x14ac:dyDescent="0.2">
      <c r="D4515" s="164"/>
    </row>
    <row r="4516" spans="4:4" x14ac:dyDescent="0.2">
      <c r="D4516" s="164"/>
    </row>
    <row r="4517" spans="4:4" x14ac:dyDescent="0.2">
      <c r="D4517" s="164"/>
    </row>
    <row r="4518" spans="4:4" x14ac:dyDescent="0.2">
      <c r="D4518" s="164"/>
    </row>
    <row r="4519" spans="4:4" x14ac:dyDescent="0.2">
      <c r="D4519" s="164"/>
    </row>
    <row r="4520" spans="4:4" x14ac:dyDescent="0.2">
      <c r="D4520" s="164"/>
    </row>
    <row r="4521" spans="4:4" x14ac:dyDescent="0.2">
      <c r="D4521" s="164"/>
    </row>
    <row r="4522" spans="4:4" x14ac:dyDescent="0.2">
      <c r="D4522" s="164"/>
    </row>
    <row r="4523" spans="4:4" x14ac:dyDescent="0.2">
      <c r="D4523" s="164"/>
    </row>
    <row r="4524" spans="4:4" x14ac:dyDescent="0.2">
      <c r="D4524" s="164"/>
    </row>
    <row r="4525" spans="4:4" x14ac:dyDescent="0.2">
      <c r="D4525" s="164"/>
    </row>
    <row r="4526" spans="4:4" x14ac:dyDescent="0.2">
      <c r="D4526" s="164"/>
    </row>
    <row r="4527" spans="4:4" x14ac:dyDescent="0.2">
      <c r="D4527" s="164"/>
    </row>
    <row r="4528" spans="4:4" x14ac:dyDescent="0.2">
      <c r="D4528" s="164"/>
    </row>
    <row r="4529" spans="4:4" x14ac:dyDescent="0.2">
      <c r="D4529" s="164"/>
    </row>
    <row r="4530" spans="4:4" x14ac:dyDescent="0.2">
      <c r="D4530" s="164"/>
    </row>
    <row r="4531" spans="4:4" x14ac:dyDescent="0.2">
      <c r="D4531" s="164"/>
    </row>
    <row r="4532" spans="4:4" x14ac:dyDescent="0.2">
      <c r="D4532" s="164"/>
    </row>
    <row r="4533" spans="4:4" x14ac:dyDescent="0.2">
      <c r="D4533" s="164"/>
    </row>
    <row r="4534" spans="4:4" x14ac:dyDescent="0.2">
      <c r="D4534" s="164"/>
    </row>
    <row r="4535" spans="4:4" x14ac:dyDescent="0.2">
      <c r="D4535" s="164"/>
    </row>
    <row r="4536" spans="4:4" x14ac:dyDescent="0.2">
      <c r="D4536" s="164"/>
    </row>
    <row r="4537" spans="4:4" x14ac:dyDescent="0.2">
      <c r="D4537" s="164"/>
    </row>
    <row r="4538" spans="4:4" x14ac:dyDescent="0.2">
      <c r="D4538" s="164"/>
    </row>
    <row r="4539" spans="4:4" x14ac:dyDescent="0.2">
      <c r="D4539" s="164"/>
    </row>
    <row r="4540" spans="4:4" x14ac:dyDescent="0.2">
      <c r="D4540" s="164"/>
    </row>
    <row r="4541" spans="4:4" x14ac:dyDescent="0.2">
      <c r="D4541" s="164"/>
    </row>
    <row r="4542" spans="4:4" x14ac:dyDescent="0.2">
      <c r="D4542" s="164"/>
    </row>
    <row r="4543" spans="4:4" x14ac:dyDescent="0.2">
      <c r="D4543" s="164"/>
    </row>
    <row r="4544" spans="4:4" x14ac:dyDescent="0.2">
      <c r="D4544" s="164"/>
    </row>
    <row r="4545" spans="4:4" x14ac:dyDescent="0.2">
      <c r="D4545" s="164"/>
    </row>
    <row r="4546" spans="4:4" x14ac:dyDescent="0.2">
      <c r="D4546" s="164"/>
    </row>
    <row r="4547" spans="4:4" x14ac:dyDescent="0.2">
      <c r="D4547" s="164"/>
    </row>
    <row r="4548" spans="4:4" x14ac:dyDescent="0.2">
      <c r="D4548" s="164"/>
    </row>
    <row r="4549" spans="4:4" x14ac:dyDescent="0.2">
      <c r="D4549" s="164"/>
    </row>
    <row r="4550" spans="4:4" x14ac:dyDescent="0.2">
      <c r="D4550" s="164"/>
    </row>
    <row r="4551" spans="4:4" x14ac:dyDescent="0.2">
      <c r="D4551" s="164"/>
    </row>
    <row r="4552" spans="4:4" x14ac:dyDescent="0.2">
      <c r="D4552" s="164"/>
    </row>
    <row r="4553" spans="4:4" x14ac:dyDescent="0.2">
      <c r="D4553" s="164"/>
    </row>
    <row r="4554" spans="4:4" x14ac:dyDescent="0.2">
      <c r="D4554" s="164"/>
    </row>
    <row r="4555" spans="4:4" x14ac:dyDescent="0.2">
      <c r="D4555" s="164"/>
    </row>
    <row r="4556" spans="4:4" x14ac:dyDescent="0.2">
      <c r="D4556" s="164"/>
    </row>
    <row r="4557" spans="4:4" x14ac:dyDescent="0.2">
      <c r="D4557" s="164"/>
    </row>
    <row r="4558" spans="4:4" x14ac:dyDescent="0.2">
      <c r="D4558" s="164"/>
    </row>
    <row r="4559" spans="4:4" x14ac:dyDescent="0.2">
      <c r="D4559" s="164"/>
    </row>
    <row r="4560" spans="4:4" x14ac:dyDescent="0.2">
      <c r="D4560" s="164"/>
    </row>
    <row r="4561" spans="4:4" x14ac:dyDescent="0.2">
      <c r="D4561" s="164"/>
    </row>
    <row r="4562" spans="4:4" x14ac:dyDescent="0.2">
      <c r="D4562" s="164"/>
    </row>
    <row r="4563" spans="4:4" x14ac:dyDescent="0.2">
      <c r="D4563" s="164"/>
    </row>
    <row r="4564" spans="4:4" x14ac:dyDescent="0.2">
      <c r="D4564" s="164"/>
    </row>
    <row r="4565" spans="4:4" x14ac:dyDescent="0.2">
      <c r="D4565" s="164"/>
    </row>
    <row r="4566" spans="4:4" x14ac:dyDescent="0.2">
      <c r="D4566" s="164"/>
    </row>
    <row r="4567" spans="4:4" x14ac:dyDescent="0.2">
      <c r="D4567" s="164"/>
    </row>
    <row r="4568" spans="4:4" x14ac:dyDescent="0.2">
      <c r="D4568" s="164"/>
    </row>
    <row r="4569" spans="4:4" x14ac:dyDescent="0.2">
      <c r="D4569" s="164"/>
    </row>
    <row r="4570" spans="4:4" x14ac:dyDescent="0.2">
      <c r="D4570" s="164"/>
    </row>
    <row r="4571" spans="4:4" x14ac:dyDescent="0.2">
      <c r="D4571" s="164"/>
    </row>
    <row r="4572" spans="4:4" x14ac:dyDescent="0.2">
      <c r="D4572" s="164"/>
    </row>
    <row r="4573" spans="4:4" x14ac:dyDescent="0.2">
      <c r="D4573" s="164"/>
    </row>
    <row r="4574" spans="4:4" x14ac:dyDescent="0.2">
      <c r="D4574" s="164"/>
    </row>
    <row r="4575" spans="4:4" x14ac:dyDescent="0.2">
      <c r="D4575" s="164"/>
    </row>
    <row r="4576" spans="4:4" x14ac:dyDescent="0.2">
      <c r="D4576" s="164"/>
    </row>
    <row r="4577" spans="4:4" x14ac:dyDescent="0.2">
      <c r="D4577" s="164"/>
    </row>
    <row r="4578" spans="4:4" x14ac:dyDescent="0.2">
      <c r="D4578" s="164"/>
    </row>
    <row r="4579" spans="4:4" x14ac:dyDescent="0.2">
      <c r="D4579" s="164"/>
    </row>
    <row r="4580" spans="4:4" x14ac:dyDescent="0.2">
      <c r="D4580" s="164"/>
    </row>
    <row r="4581" spans="4:4" x14ac:dyDescent="0.2">
      <c r="D4581" s="164"/>
    </row>
    <row r="4582" spans="4:4" x14ac:dyDescent="0.2">
      <c r="D4582" s="164"/>
    </row>
    <row r="4583" spans="4:4" x14ac:dyDescent="0.2">
      <c r="D4583" s="164"/>
    </row>
    <row r="4584" spans="4:4" x14ac:dyDescent="0.2">
      <c r="D4584" s="164"/>
    </row>
    <row r="4585" spans="4:4" x14ac:dyDescent="0.2">
      <c r="D4585" s="164"/>
    </row>
    <row r="4586" spans="4:4" x14ac:dyDescent="0.2">
      <c r="D4586" s="164"/>
    </row>
    <row r="4587" spans="4:4" x14ac:dyDescent="0.2">
      <c r="D4587" s="164"/>
    </row>
    <row r="4588" spans="4:4" x14ac:dyDescent="0.2">
      <c r="D4588" s="164"/>
    </row>
    <row r="4589" spans="4:4" x14ac:dyDescent="0.2">
      <c r="D4589" s="164"/>
    </row>
    <row r="4590" spans="4:4" x14ac:dyDescent="0.2">
      <c r="D4590" s="164"/>
    </row>
    <row r="4591" spans="4:4" x14ac:dyDescent="0.2">
      <c r="D4591" s="164"/>
    </row>
    <row r="4592" spans="4:4" x14ac:dyDescent="0.2">
      <c r="D4592" s="164"/>
    </row>
    <row r="4593" spans="4:4" x14ac:dyDescent="0.2">
      <c r="D4593" s="164"/>
    </row>
    <row r="4594" spans="4:4" x14ac:dyDescent="0.2">
      <c r="D4594" s="164"/>
    </row>
    <row r="4595" spans="4:4" x14ac:dyDescent="0.2">
      <c r="D4595" s="164"/>
    </row>
    <row r="4596" spans="4:4" x14ac:dyDescent="0.2">
      <c r="D4596" s="164"/>
    </row>
    <row r="4597" spans="4:4" x14ac:dyDescent="0.2">
      <c r="D4597" s="164"/>
    </row>
    <row r="4598" spans="4:4" x14ac:dyDescent="0.2">
      <c r="D4598" s="164"/>
    </row>
    <row r="4599" spans="4:4" x14ac:dyDescent="0.2">
      <c r="D4599" s="164"/>
    </row>
    <row r="4600" spans="4:4" x14ac:dyDescent="0.2">
      <c r="D4600" s="164"/>
    </row>
    <row r="4601" spans="4:4" x14ac:dyDescent="0.2">
      <c r="D4601" s="164"/>
    </row>
    <row r="4602" spans="4:4" x14ac:dyDescent="0.2">
      <c r="D4602" s="164"/>
    </row>
    <row r="4603" spans="4:4" x14ac:dyDescent="0.2">
      <c r="D4603" s="164"/>
    </row>
    <row r="4604" spans="4:4" x14ac:dyDescent="0.2">
      <c r="D4604" s="164"/>
    </row>
    <row r="4605" spans="4:4" x14ac:dyDescent="0.2">
      <c r="D4605" s="164"/>
    </row>
    <row r="4606" spans="4:4" x14ac:dyDescent="0.2">
      <c r="D4606" s="164"/>
    </row>
    <row r="4607" spans="4:4" x14ac:dyDescent="0.2">
      <c r="D4607" s="164"/>
    </row>
    <row r="4608" spans="4:4" x14ac:dyDescent="0.2">
      <c r="D4608" s="164"/>
    </row>
    <row r="4609" spans="4:4" x14ac:dyDescent="0.2">
      <c r="D4609" s="164"/>
    </row>
    <row r="4610" spans="4:4" x14ac:dyDescent="0.2">
      <c r="D4610" s="164"/>
    </row>
    <row r="4611" spans="4:4" x14ac:dyDescent="0.2">
      <c r="D4611" s="164"/>
    </row>
    <row r="4612" spans="4:4" x14ac:dyDescent="0.2">
      <c r="D4612" s="164"/>
    </row>
    <row r="4613" spans="4:4" x14ac:dyDescent="0.2">
      <c r="D4613" s="164"/>
    </row>
    <row r="4614" spans="4:4" x14ac:dyDescent="0.2">
      <c r="D4614" s="164"/>
    </row>
    <row r="4615" spans="4:4" x14ac:dyDescent="0.2">
      <c r="D4615" s="164"/>
    </row>
    <row r="4616" spans="4:4" x14ac:dyDescent="0.2">
      <c r="D4616" s="164"/>
    </row>
    <row r="4617" spans="4:4" x14ac:dyDescent="0.2">
      <c r="D4617" s="164"/>
    </row>
    <row r="4618" spans="4:4" x14ac:dyDescent="0.2">
      <c r="D4618" s="164"/>
    </row>
    <row r="4619" spans="4:4" x14ac:dyDescent="0.2">
      <c r="D4619" s="164"/>
    </row>
    <row r="4620" spans="4:4" x14ac:dyDescent="0.2">
      <c r="D4620" s="164"/>
    </row>
    <row r="4621" spans="4:4" x14ac:dyDescent="0.2">
      <c r="D4621" s="164"/>
    </row>
    <row r="4622" spans="4:4" x14ac:dyDescent="0.2">
      <c r="D4622" s="164"/>
    </row>
    <row r="4623" spans="4:4" x14ac:dyDescent="0.2">
      <c r="D4623" s="164"/>
    </row>
    <row r="4624" spans="4:4" x14ac:dyDescent="0.2">
      <c r="D4624" s="164"/>
    </row>
    <row r="4625" spans="4:4" x14ac:dyDescent="0.2">
      <c r="D4625" s="164"/>
    </row>
    <row r="4626" spans="4:4" x14ac:dyDescent="0.2">
      <c r="D4626" s="164"/>
    </row>
    <row r="4627" spans="4:4" x14ac:dyDescent="0.2">
      <c r="D4627" s="164"/>
    </row>
    <row r="4628" spans="4:4" x14ac:dyDescent="0.2">
      <c r="D4628" s="164"/>
    </row>
    <row r="4629" spans="4:4" x14ac:dyDescent="0.2">
      <c r="D4629" s="164"/>
    </row>
    <row r="4630" spans="4:4" x14ac:dyDescent="0.2">
      <c r="D4630" s="164"/>
    </row>
    <row r="4631" spans="4:4" x14ac:dyDescent="0.2">
      <c r="D4631" s="164"/>
    </row>
    <row r="4632" spans="4:4" x14ac:dyDescent="0.2">
      <c r="D4632" s="164"/>
    </row>
    <row r="4633" spans="4:4" x14ac:dyDescent="0.2">
      <c r="D4633" s="164"/>
    </row>
    <row r="4634" spans="4:4" x14ac:dyDescent="0.2">
      <c r="D4634" s="164"/>
    </row>
    <row r="4635" spans="4:4" x14ac:dyDescent="0.2">
      <c r="D4635" s="164"/>
    </row>
    <row r="4636" spans="4:4" x14ac:dyDescent="0.2">
      <c r="D4636" s="164"/>
    </row>
    <row r="4637" spans="4:4" x14ac:dyDescent="0.2">
      <c r="D4637" s="164"/>
    </row>
    <row r="4638" spans="4:4" x14ac:dyDescent="0.2">
      <c r="D4638" s="164"/>
    </row>
    <row r="4639" spans="4:4" x14ac:dyDescent="0.2">
      <c r="D4639" s="164"/>
    </row>
    <row r="4640" spans="4:4" x14ac:dyDescent="0.2">
      <c r="D4640" s="164"/>
    </row>
    <row r="4641" spans="4:4" x14ac:dyDescent="0.2">
      <c r="D4641" s="164"/>
    </row>
    <row r="4642" spans="4:4" x14ac:dyDescent="0.2">
      <c r="D4642" s="164"/>
    </row>
    <row r="4643" spans="4:4" x14ac:dyDescent="0.2">
      <c r="D4643" s="164"/>
    </row>
    <row r="4644" spans="4:4" x14ac:dyDescent="0.2">
      <c r="D4644" s="164"/>
    </row>
    <row r="4645" spans="4:4" x14ac:dyDescent="0.2">
      <c r="D4645" s="164"/>
    </row>
    <row r="4646" spans="4:4" x14ac:dyDescent="0.2">
      <c r="D4646" s="164"/>
    </row>
    <row r="4647" spans="4:4" x14ac:dyDescent="0.2">
      <c r="D4647" s="164"/>
    </row>
    <row r="4648" spans="4:4" x14ac:dyDescent="0.2">
      <c r="D4648" s="164"/>
    </row>
    <row r="4649" spans="4:4" x14ac:dyDescent="0.2">
      <c r="D4649" s="164"/>
    </row>
    <row r="4650" spans="4:4" x14ac:dyDescent="0.2">
      <c r="D4650" s="164"/>
    </row>
    <row r="4651" spans="4:4" x14ac:dyDescent="0.2">
      <c r="D4651" s="164"/>
    </row>
    <row r="4652" spans="4:4" x14ac:dyDescent="0.2">
      <c r="D4652" s="164"/>
    </row>
    <row r="4653" spans="4:4" x14ac:dyDescent="0.2">
      <c r="D4653" s="164"/>
    </row>
    <row r="4654" spans="4:4" x14ac:dyDescent="0.2">
      <c r="D4654" s="164"/>
    </row>
    <row r="4655" spans="4:4" x14ac:dyDescent="0.2">
      <c r="D4655" s="164"/>
    </row>
    <row r="4656" spans="4:4" x14ac:dyDescent="0.2">
      <c r="D4656" s="164"/>
    </row>
    <row r="4657" spans="4:4" x14ac:dyDescent="0.2">
      <c r="D4657" s="164"/>
    </row>
    <row r="4658" spans="4:4" x14ac:dyDescent="0.2">
      <c r="D4658" s="164"/>
    </row>
    <row r="4659" spans="4:4" x14ac:dyDescent="0.2">
      <c r="D4659" s="164"/>
    </row>
    <row r="4660" spans="4:4" x14ac:dyDescent="0.2">
      <c r="D4660" s="164"/>
    </row>
    <row r="4661" spans="4:4" x14ac:dyDescent="0.2">
      <c r="D4661" s="164"/>
    </row>
    <row r="4662" spans="4:4" x14ac:dyDescent="0.2">
      <c r="D4662" s="164"/>
    </row>
    <row r="4663" spans="4:4" x14ac:dyDescent="0.2">
      <c r="D4663" s="164"/>
    </row>
    <row r="4664" spans="4:4" x14ac:dyDescent="0.2">
      <c r="D4664" s="164"/>
    </row>
    <row r="4665" spans="4:4" x14ac:dyDescent="0.2">
      <c r="D4665" s="164"/>
    </row>
    <row r="4666" spans="4:4" x14ac:dyDescent="0.2">
      <c r="D4666" s="164"/>
    </row>
    <row r="4667" spans="4:4" x14ac:dyDescent="0.2">
      <c r="D4667" s="164"/>
    </row>
    <row r="4668" spans="4:4" x14ac:dyDescent="0.2">
      <c r="D4668" s="164"/>
    </row>
    <row r="4669" spans="4:4" x14ac:dyDescent="0.2">
      <c r="D4669" s="164"/>
    </row>
    <row r="4670" spans="4:4" x14ac:dyDescent="0.2">
      <c r="D4670" s="164"/>
    </row>
    <row r="4671" spans="4:4" x14ac:dyDescent="0.2">
      <c r="D4671" s="164"/>
    </row>
    <row r="4672" spans="4:4" x14ac:dyDescent="0.2">
      <c r="D4672" s="164"/>
    </row>
    <row r="4673" spans="4:4" x14ac:dyDescent="0.2">
      <c r="D4673" s="164"/>
    </row>
    <row r="4674" spans="4:4" x14ac:dyDescent="0.2">
      <c r="D4674" s="164"/>
    </row>
    <row r="4675" spans="4:4" x14ac:dyDescent="0.2">
      <c r="D4675" s="164"/>
    </row>
    <row r="4676" spans="4:4" x14ac:dyDescent="0.2">
      <c r="D4676" s="164"/>
    </row>
    <row r="4677" spans="4:4" x14ac:dyDescent="0.2">
      <c r="D4677" s="164"/>
    </row>
    <row r="4678" spans="4:4" x14ac:dyDescent="0.2">
      <c r="D4678" s="164"/>
    </row>
    <row r="4679" spans="4:4" x14ac:dyDescent="0.2">
      <c r="D4679" s="164"/>
    </row>
    <row r="4680" spans="4:4" x14ac:dyDescent="0.2">
      <c r="D4680" s="164"/>
    </row>
    <row r="4681" spans="4:4" x14ac:dyDescent="0.2">
      <c r="D4681" s="164"/>
    </row>
    <row r="4682" spans="4:4" x14ac:dyDescent="0.2">
      <c r="D4682" s="164"/>
    </row>
    <row r="4683" spans="4:4" x14ac:dyDescent="0.2">
      <c r="D4683" s="164"/>
    </row>
    <row r="4684" spans="4:4" x14ac:dyDescent="0.2">
      <c r="D4684" s="164"/>
    </row>
    <row r="4685" spans="4:4" x14ac:dyDescent="0.2">
      <c r="D4685" s="164"/>
    </row>
    <row r="4686" spans="4:4" x14ac:dyDescent="0.2">
      <c r="D4686" s="164"/>
    </row>
    <row r="4687" spans="4:4" x14ac:dyDescent="0.2">
      <c r="D4687" s="164"/>
    </row>
    <row r="4688" spans="4:4" x14ac:dyDescent="0.2">
      <c r="D4688" s="164"/>
    </row>
    <row r="4689" spans="4:4" x14ac:dyDescent="0.2">
      <c r="D4689" s="164"/>
    </row>
    <row r="4690" spans="4:4" x14ac:dyDescent="0.2">
      <c r="D4690" s="164"/>
    </row>
    <row r="4691" spans="4:4" x14ac:dyDescent="0.2">
      <c r="D4691" s="164"/>
    </row>
    <row r="4692" spans="4:4" x14ac:dyDescent="0.2">
      <c r="D4692" s="164"/>
    </row>
    <row r="4693" spans="4:4" x14ac:dyDescent="0.2">
      <c r="D4693" s="164"/>
    </row>
    <row r="4694" spans="4:4" x14ac:dyDescent="0.2">
      <c r="D4694" s="164"/>
    </row>
    <row r="4695" spans="4:4" x14ac:dyDescent="0.2">
      <c r="D4695" s="164"/>
    </row>
    <row r="4696" spans="4:4" x14ac:dyDescent="0.2">
      <c r="D4696" s="164"/>
    </row>
    <row r="4697" spans="4:4" x14ac:dyDescent="0.2">
      <c r="D4697" s="164"/>
    </row>
    <row r="4698" spans="4:4" x14ac:dyDescent="0.2">
      <c r="D4698" s="164"/>
    </row>
    <row r="4699" spans="4:4" x14ac:dyDescent="0.2">
      <c r="D4699" s="164"/>
    </row>
    <row r="4700" spans="4:4" x14ac:dyDescent="0.2">
      <c r="D4700" s="164"/>
    </row>
    <row r="4701" spans="4:4" x14ac:dyDescent="0.2">
      <c r="D4701" s="164"/>
    </row>
    <row r="4702" spans="4:4" x14ac:dyDescent="0.2">
      <c r="D4702" s="164"/>
    </row>
    <row r="4703" spans="4:4" x14ac:dyDescent="0.2">
      <c r="D4703" s="164"/>
    </row>
    <row r="4704" spans="4:4" x14ac:dyDescent="0.2">
      <c r="D4704" s="164"/>
    </row>
    <row r="4705" spans="4:4" x14ac:dyDescent="0.2">
      <c r="D4705" s="164"/>
    </row>
    <row r="4706" spans="4:4" x14ac:dyDescent="0.2">
      <c r="D4706" s="164"/>
    </row>
    <row r="4707" spans="4:4" x14ac:dyDescent="0.2">
      <c r="D4707" s="164"/>
    </row>
    <row r="4708" spans="4:4" x14ac:dyDescent="0.2">
      <c r="D4708" s="164"/>
    </row>
    <row r="4709" spans="4:4" x14ac:dyDescent="0.2">
      <c r="D4709" s="164"/>
    </row>
    <row r="4710" spans="4:4" x14ac:dyDescent="0.2">
      <c r="D4710" s="164"/>
    </row>
    <row r="4711" spans="4:4" x14ac:dyDescent="0.2">
      <c r="D4711" s="164"/>
    </row>
    <row r="4712" spans="4:4" x14ac:dyDescent="0.2">
      <c r="D4712" s="164"/>
    </row>
    <row r="4713" spans="4:4" x14ac:dyDescent="0.2">
      <c r="D4713" s="164"/>
    </row>
    <row r="4714" spans="4:4" x14ac:dyDescent="0.2">
      <c r="D4714" s="164"/>
    </row>
    <row r="4715" spans="4:4" x14ac:dyDescent="0.2">
      <c r="D4715" s="164"/>
    </row>
    <row r="4716" spans="4:4" x14ac:dyDescent="0.2">
      <c r="D4716" s="164"/>
    </row>
    <row r="4717" spans="4:4" x14ac:dyDescent="0.2">
      <c r="D4717" s="164"/>
    </row>
    <row r="4718" spans="4:4" x14ac:dyDescent="0.2">
      <c r="D4718" s="164"/>
    </row>
    <row r="4719" spans="4:4" x14ac:dyDescent="0.2">
      <c r="D4719" s="164"/>
    </row>
    <row r="4720" spans="4:4" x14ac:dyDescent="0.2">
      <c r="D4720" s="164"/>
    </row>
    <row r="4721" spans="4:4" x14ac:dyDescent="0.2">
      <c r="D4721" s="164"/>
    </row>
    <row r="4722" spans="4:4" x14ac:dyDescent="0.2">
      <c r="D4722" s="164"/>
    </row>
    <row r="4723" spans="4:4" x14ac:dyDescent="0.2">
      <c r="D4723" s="164"/>
    </row>
    <row r="4724" spans="4:4" x14ac:dyDescent="0.2">
      <c r="D4724" s="164"/>
    </row>
    <row r="4725" spans="4:4" x14ac:dyDescent="0.2">
      <c r="D4725" s="164"/>
    </row>
    <row r="4726" spans="4:4" x14ac:dyDescent="0.2">
      <c r="D4726" s="164"/>
    </row>
    <row r="4727" spans="4:4" x14ac:dyDescent="0.2">
      <c r="D4727" s="164"/>
    </row>
    <row r="4728" spans="4:4" x14ac:dyDescent="0.2">
      <c r="D4728" s="164"/>
    </row>
    <row r="4729" spans="4:4" x14ac:dyDescent="0.2">
      <c r="D4729" s="164"/>
    </row>
    <row r="4730" spans="4:4" x14ac:dyDescent="0.2">
      <c r="D4730" s="164"/>
    </row>
    <row r="4731" spans="4:4" x14ac:dyDescent="0.2">
      <c r="D4731" s="164"/>
    </row>
    <row r="4732" spans="4:4" x14ac:dyDescent="0.2">
      <c r="D4732" s="164"/>
    </row>
    <row r="4733" spans="4:4" x14ac:dyDescent="0.2">
      <c r="D4733" s="164"/>
    </row>
    <row r="4734" spans="4:4" x14ac:dyDescent="0.2">
      <c r="D4734" s="164"/>
    </row>
    <row r="4735" spans="4:4" x14ac:dyDescent="0.2">
      <c r="D4735" s="164"/>
    </row>
    <row r="4736" spans="4:4" x14ac:dyDescent="0.2">
      <c r="D4736" s="164"/>
    </row>
    <row r="4737" spans="4:4" x14ac:dyDescent="0.2">
      <c r="D4737" s="164"/>
    </row>
    <row r="4738" spans="4:4" x14ac:dyDescent="0.2">
      <c r="D4738" s="164"/>
    </row>
    <row r="4739" spans="4:4" x14ac:dyDescent="0.2">
      <c r="D4739" s="164"/>
    </row>
    <row r="4740" spans="4:4" x14ac:dyDescent="0.2">
      <c r="D4740" s="164"/>
    </row>
    <row r="4741" spans="4:4" x14ac:dyDescent="0.2">
      <c r="D4741" s="164"/>
    </row>
    <row r="4742" spans="4:4" x14ac:dyDescent="0.2">
      <c r="D4742" s="164"/>
    </row>
    <row r="4743" spans="4:4" x14ac:dyDescent="0.2">
      <c r="D4743" s="164"/>
    </row>
    <row r="4744" spans="4:4" x14ac:dyDescent="0.2">
      <c r="D4744" s="164"/>
    </row>
    <row r="4745" spans="4:4" x14ac:dyDescent="0.2">
      <c r="D4745" s="164"/>
    </row>
    <row r="4746" spans="4:4" x14ac:dyDescent="0.2">
      <c r="D4746" s="164"/>
    </row>
    <row r="4747" spans="4:4" x14ac:dyDescent="0.2">
      <c r="D4747" s="164"/>
    </row>
    <row r="4748" spans="4:4" x14ac:dyDescent="0.2">
      <c r="D4748" s="164"/>
    </row>
    <row r="4749" spans="4:4" x14ac:dyDescent="0.2">
      <c r="D4749" s="164"/>
    </row>
    <row r="4750" spans="4:4" x14ac:dyDescent="0.2">
      <c r="D4750" s="164"/>
    </row>
    <row r="4751" spans="4:4" x14ac:dyDescent="0.2">
      <c r="D4751" s="164"/>
    </row>
    <row r="4752" spans="4:4" x14ac:dyDescent="0.2">
      <c r="D4752" s="164"/>
    </row>
    <row r="4753" spans="4:4" x14ac:dyDescent="0.2">
      <c r="D4753" s="164"/>
    </row>
    <row r="4754" spans="4:4" x14ac:dyDescent="0.2">
      <c r="D4754" s="164"/>
    </row>
    <row r="4755" spans="4:4" x14ac:dyDescent="0.2">
      <c r="D4755" s="164"/>
    </row>
    <row r="4756" spans="4:4" x14ac:dyDescent="0.2">
      <c r="D4756" s="164"/>
    </row>
    <row r="4757" spans="4:4" x14ac:dyDescent="0.2">
      <c r="D4757" s="164"/>
    </row>
    <row r="4758" spans="4:4" x14ac:dyDescent="0.2">
      <c r="D4758" s="164"/>
    </row>
    <row r="4759" spans="4:4" x14ac:dyDescent="0.2">
      <c r="D4759" s="164"/>
    </row>
    <row r="4760" spans="4:4" x14ac:dyDescent="0.2">
      <c r="D4760" s="164"/>
    </row>
    <row r="4761" spans="4:4" x14ac:dyDescent="0.2">
      <c r="D4761" s="164"/>
    </row>
    <row r="4762" spans="4:4" x14ac:dyDescent="0.2">
      <c r="D4762" s="164"/>
    </row>
    <row r="4763" spans="4:4" x14ac:dyDescent="0.2">
      <c r="D4763" s="164"/>
    </row>
    <row r="4764" spans="4:4" x14ac:dyDescent="0.2">
      <c r="D4764" s="164"/>
    </row>
    <row r="4765" spans="4:4" x14ac:dyDescent="0.2">
      <c r="D4765" s="164"/>
    </row>
    <row r="4766" spans="4:4" x14ac:dyDescent="0.2">
      <c r="D4766" s="164"/>
    </row>
    <row r="4767" spans="4:4" x14ac:dyDescent="0.2">
      <c r="D4767" s="164"/>
    </row>
    <row r="4768" spans="4:4" x14ac:dyDescent="0.2">
      <c r="D4768" s="164"/>
    </row>
    <row r="4769" spans="4:4" x14ac:dyDescent="0.2">
      <c r="D4769" s="164"/>
    </row>
    <row r="4770" spans="4:4" x14ac:dyDescent="0.2">
      <c r="D4770" s="164"/>
    </row>
    <row r="4771" spans="4:4" x14ac:dyDescent="0.2">
      <c r="D4771" s="164"/>
    </row>
    <row r="4772" spans="4:4" x14ac:dyDescent="0.2">
      <c r="D4772" s="164"/>
    </row>
    <row r="4773" spans="4:4" x14ac:dyDescent="0.2">
      <c r="D4773" s="164"/>
    </row>
    <row r="4774" spans="4:4" x14ac:dyDescent="0.2">
      <c r="D4774" s="164"/>
    </row>
    <row r="4775" spans="4:4" x14ac:dyDescent="0.2">
      <c r="D4775" s="164"/>
    </row>
    <row r="4776" spans="4:4" x14ac:dyDescent="0.2">
      <c r="D4776" s="164"/>
    </row>
    <row r="4777" spans="4:4" x14ac:dyDescent="0.2">
      <c r="D4777" s="164"/>
    </row>
    <row r="4778" spans="4:4" x14ac:dyDescent="0.2">
      <c r="D4778" s="164"/>
    </row>
    <row r="4779" spans="4:4" x14ac:dyDescent="0.2">
      <c r="D4779" s="164"/>
    </row>
    <row r="4780" spans="4:4" x14ac:dyDescent="0.2">
      <c r="D4780" s="164"/>
    </row>
    <row r="4781" spans="4:4" x14ac:dyDescent="0.2">
      <c r="D4781" s="164"/>
    </row>
    <row r="4782" spans="4:4" x14ac:dyDescent="0.2">
      <c r="D4782" s="164"/>
    </row>
    <row r="4783" spans="4:4" x14ac:dyDescent="0.2">
      <c r="D4783" s="164"/>
    </row>
    <row r="4784" spans="4:4" x14ac:dyDescent="0.2">
      <c r="D4784" s="164"/>
    </row>
    <row r="4785" spans="4:4" x14ac:dyDescent="0.2">
      <c r="D4785" s="164"/>
    </row>
    <row r="4786" spans="4:4" x14ac:dyDescent="0.2">
      <c r="D4786" s="164"/>
    </row>
    <row r="4787" spans="4:4" x14ac:dyDescent="0.2">
      <c r="D4787" s="164"/>
    </row>
    <row r="4788" spans="4:4" x14ac:dyDescent="0.2">
      <c r="D4788" s="164"/>
    </row>
    <row r="4789" spans="4:4" x14ac:dyDescent="0.2">
      <c r="D4789" s="164"/>
    </row>
    <row r="4790" spans="4:4" x14ac:dyDescent="0.2">
      <c r="D4790" s="164"/>
    </row>
    <row r="4791" spans="4:4" x14ac:dyDescent="0.2">
      <c r="D4791" s="164"/>
    </row>
    <row r="4792" spans="4:4" x14ac:dyDescent="0.2">
      <c r="D4792" s="164"/>
    </row>
    <row r="4793" spans="4:4" x14ac:dyDescent="0.2">
      <c r="D4793" s="164"/>
    </row>
    <row r="4794" spans="4:4" x14ac:dyDescent="0.2">
      <c r="D4794" s="164"/>
    </row>
    <row r="4795" spans="4:4" x14ac:dyDescent="0.2">
      <c r="D4795" s="164"/>
    </row>
    <row r="4796" spans="4:4" x14ac:dyDescent="0.2">
      <c r="D4796" s="164"/>
    </row>
    <row r="4797" spans="4:4" x14ac:dyDescent="0.2">
      <c r="D4797" s="164"/>
    </row>
    <row r="4798" spans="4:4" x14ac:dyDescent="0.2">
      <c r="D4798" s="164"/>
    </row>
    <row r="4799" spans="4:4" x14ac:dyDescent="0.2">
      <c r="D4799" s="164"/>
    </row>
    <row r="4800" spans="4:4" x14ac:dyDescent="0.2">
      <c r="D4800" s="164"/>
    </row>
    <row r="4801" spans="4:4" x14ac:dyDescent="0.2">
      <c r="D4801" s="164"/>
    </row>
    <row r="4802" spans="4:4" x14ac:dyDescent="0.2">
      <c r="D4802" s="164"/>
    </row>
    <row r="4803" spans="4:4" x14ac:dyDescent="0.2">
      <c r="D4803" s="164"/>
    </row>
    <row r="4804" spans="4:4" x14ac:dyDescent="0.2">
      <c r="D4804" s="164"/>
    </row>
    <row r="4805" spans="4:4" x14ac:dyDescent="0.2">
      <c r="D4805" s="164"/>
    </row>
    <row r="4806" spans="4:4" x14ac:dyDescent="0.2">
      <c r="D4806" s="164"/>
    </row>
    <row r="4807" spans="4:4" x14ac:dyDescent="0.2">
      <c r="D4807" s="164"/>
    </row>
    <row r="4808" spans="4:4" x14ac:dyDescent="0.2">
      <c r="D4808" s="164"/>
    </row>
    <row r="4809" spans="4:4" x14ac:dyDescent="0.2">
      <c r="D4809" s="164"/>
    </row>
    <row r="4810" spans="4:4" x14ac:dyDescent="0.2">
      <c r="D4810" s="164"/>
    </row>
    <row r="4811" spans="4:4" x14ac:dyDescent="0.2">
      <c r="D4811" s="164"/>
    </row>
    <row r="4812" spans="4:4" x14ac:dyDescent="0.2">
      <c r="D4812" s="164"/>
    </row>
    <row r="4813" spans="4:4" x14ac:dyDescent="0.2">
      <c r="D4813" s="164"/>
    </row>
    <row r="4814" spans="4:4" x14ac:dyDescent="0.2">
      <c r="D4814" s="164"/>
    </row>
    <row r="4815" spans="4:4" x14ac:dyDescent="0.2">
      <c r="D4815" s="164"/>
    </row>
    <row r="4816" spans="4:4" x14ac:dyDescent="0.2">
      <c r="D4816" s="164"/>
    </row>
    <row r="4817" spans="4:4" x14ac:dyDescent="0.2">
      <c r="D4817" s="164"/>
    </row>
    <row r="4818" spans="4:4" x14ac:dyDescent="0.2">
      <c r="D4818" s="164"/>
    </row>
    <row r="4819" spans="4:4" x14ac:dyDescent="0.2">
      <c r="D4819" s="164"/>
    </row>
    <row r="4820" spans="4:4" x14ac:dyDescent="0.2">
      <c r="D4820" s="164"/>
    </row>
    <row r="4821" spans="4:4" x14ac:dyDescent="0.2">
      <c r="D4821" s="164"/>
    </row>
    <row r="4822" spans="4:4" x14ac:dyDescent="0.2">
      <c r="D4822" s="164"/>
    </row>
    <row r="4823" spans="4:4" x14ac:dyDescent="0.2">
      <c r="D4823" s="164"/>
    </row>
    <row r="4824" spans="4:4" x14ac:dyDescent="0.2">
      <c r="D4824" s="164"/>
    </row>
    <row r="4825" spans="4:4" x14ac:dyDescent="0.2">
      <c r="D4825" s="164"/>
    </row>
    <row r="4826" spans="4:4" x14ac:dyDescent="0.2">
      <c r="D4826" s="164"/>
    </row>
    <row r="4827" spans="4:4" x14ac:dyDescent="0.2">
      <c r="D4827" s="164"/>
    </row>
    <row r="4828" spans="4:4" x14ac:dyDescent="0.2">
      <c r="D4828" s="164"/>
    </row>
    <row r="4829" spans="4:4" x14ac:dyDescent="0.2">
      <c r="D4829" s="164"/>
    </row>
    <row r="4830" spans="4:4" x14ac:dyDescent="0.2">
      <c r="D4830" s="164"/>
    </row>
    <row r="4831" spans="4:4" x14ac:dyDescent="0.2">
      <c r="D4831" s="164"/>
    </row>
    <row r="4832" spans="4:4" x14ac:dyDescent="0.2">
      <c r="D4832" s="164"/>
    </row>
    <row r="4833" spans="4:4" x14ac:dyDescent="0.2">
      <c r="D4833" s="164"/>
    </row>
    <row r="4834" spans="4:4" x14ac:dyDescent="0.2">
      <c r="D4834" s="164"/>
    </row>
    <row r="4835" spans="4:4" x14ac:dyDescent="0.2">
      <c r="D4835" s="164"/>
    </row>
    <row r="4836" spans="4:4" x14ac:dyDescent="0.2">
      <c r="D4836" s="164"/>
    </row>
    <row r="4837" spans="4:4" x14ac:dyDescent="0.2">
      <c r="D4837" s="164"/>
    </row>
    <row r="4838" spans="4:4" x14ac:dyDescent="0.2">
      <c r="D4838" s="164"/>
    </row>
    <row r="4839" spans="4:4" x14ac:dyDescent="0.2">
      <c r="D4839" s="164"/>
    </row>
    <row r="4840" spans="4:4" x14ac:dyDescent="0.2">
      <c r="D4840" s="164"/>
    </row>
    <row r="4841" spans="4:4" x14ac:dyDescent="0.2">
      <c r="D4841" s="164"/>
    </row>
    <row r="4842" spans="4:4" x14ac:dyDescent="0.2">
      <c r="D4842" s="164"/>
    </row>
    <row r="4843" spans="4:4" x14ac:dyDescent="0.2">
      <c r="D4843" s="164"/>
    </row>
    <row r="4844" spans="4:4" x14ac:dyDescent="0.2">
      <c r="D4844" s="164"/>
    </row>
    <row r="4845" spans="4:4" x14ac:dyDescent="0.2">
      <c r="D4845" s="164"/>
    </row>
    <row r="4846" spans="4:4" x14ac:dyDescent="0.2">
      <c r="D4846" s="164"/>
    </row>
    <row r="4847" spans="4:4" x14ac:dyDescent="0.2">
      <c r="D4847" s="164"/>
    </row>
    <row r="4848" spans="4:4" x14ac:dyDescent="0.2">
      <c r="D4848" s="164"/>
    </row>
    <row r="4849" spans="4:4" x14ac:dyDescent="0.2">
      <c r="D4849" s="164"/>
    </row>
    <row r="4850" spans="4:4" x14ac:dyDescent="0.2">
      <c r="D4850" s="164"/>
    </row>
    <row r="4851" spans="4:4" x14ac:dyDescent="0.2">
      <c r="D4851" s="164"/>
    </row>
    <row r="4852" spans="4:4" x14ac:dyDescent="0.2">
      <c r="D4852" s="164"/>
    </row>
    <row r="4853" spans="4:4" x14ac:dyDescent="0.2">
      <c r="D4853" s="164"/>
    </row>
    <row r="4854" spans="4:4" x14ac:dyDescent="0.2">
      <c r="D4854" s="164"/>
    </row>
    <row r="4855" spans="4:4" x14ac:dyDescent="0.2">
      <c r="D4855" s="164"/>
    </row>
    <row r="4856" spans="4:4" x14ac:dyDescent="0.2">
      <c r="D4856" s="164"/>
    </row>
    <row r="4857" spans="4:4" x14ac:dyDescent="0.2">
      <c r="D4857" s="164"/>
    </row>
    <row r="4858" spans="4:4" x14ac:dyDescent="0.2">
      <c r="D4858" s="164"/>
    </row>
    <row r="4859" spans="4:4" x14ac:dyDescent="0.2">
      <c r="D4859" s="164"/>
    </row>
    <row r="4860" spans="4:4" x14ac:dyDescent="0.2">
      <c r="D4860" s="164"/>
    </row>
    <row r="4861" spans="4:4" x14ac:dyDescent="0.2">
      <c r="D4861" s="164"/>
    </row>
    <row r="4862" spans="4:4" x14ac:dyDescent="0.2">
      <c r="D4862" s="164"/>
    </row>
    <row r="4863" spans="4:4" x14ac:dyDescent="0.2">
      <c r="D4863" s="164"/>
    </row>
    <row r="4864" spans="4:4" x14ac:dyDescent="0.2">
      <c r="D4864" s="164"/>
    </row>
    <row r="4865" spans="4:4" x14ac:dyDescent="0.2">
      <c r="D4865" s="164"/>
    </row>
    <row r="4866" spans="4:4" x14ac:dyDescent="0.2">
      <c r="D4866" s="164"/>
    </row>
    <row r="4867" spans="4:4" x14ac:dyDescent="0.2">
      <c r="D4867" s="164"/>
    </row>
    <row r="4868" spans="4:4" x14ac:dyDescent="0.2">
      <c r="D4868" s="164"/>
    </row>
    <row r="4869" spans="4:4" x14ac:dyDescent="0.2">
      <c r="D4869" s="164"/>
    </row>
    <row r="4870" spans="4:4" x14ac:dyDescent="0.2">
      <c r="D4870" s="164"/>
    </row>
    <row r="4871" spans="4:4" x14ac:dyDescent="0.2">
      <c r="D4871" s="164"/>
    </row>
    <row r="4872" spans="4:4" x14ac:dyDescent="0.2">
      <c r="D4872" s="164"/>
    </row>
    <row r="4873" spans="4:4" x14ac:dyDescent="0.2">
      <c r="D4873" s="164"/>
    </row>
    <row r="4874" spans="4:4" x14ac:dyDescent="0.2">
      <c r="D4874" s="164"/>
    </row>
    <row r="4875" spans="4:4" x14ac:dyDescent="0.2">
      <c r="D4875" s="164"/>
    </row>
    <row r="4876" spans="4:4" x14ac:dyDescent="0.2">
      <c r="D4876" s="164"/>
    </row>
    <row r="4877" spans="4:4" x14ac:dyDescent="0.2">
      <c r="D4877" s="164"/>
    </row>
    <row r="4878" spans="4:4" x14ac:dyDescent="0.2">
      <c r="D4878" s="164"/>
    </row>
    <row r="4879" spans="4:4" x14ac:dyDescent="0.2">
      <c r="D4879" s="164"/>
    </row>
    <row r="4880" spans="4:4" x14ac:dyDescent="0.2">
      <c r="D4880" s="164"/>
    </row>
    <row r="4881" spans="4:4" x14ac:dyDescent="0.2">
      <c r="D4881" s="164"/>
    </row>
    <row r="4882" spans="4:4" x14ac:dyDescent="0.2">
      <c r="D4882" s="164"/>
    </row>
    <row r="4883" spans="4:4" x14ac:dyDescent="0.2">
      <c r="D4883" s="164"/>
    </row>
    <row r="4884" spans="4:4" x14ac:dyDescent="0.2">
      <c r="D4884" s="164"/>
    </row>
    <row r="4885" spans="4:4" x14ac:dyDescent="0.2">
      <c r="D4885" s="164"/>
    </row>
    <row r="4886" spans="4:4" x14ac:dyDescent="0.2">
      <c r="D4886" s="164"/>
    </row>
    <row r="4887" spans="4:4" x14ac:dyDescent="0.2">
      <c r="D4887" s="164"/>
    </row>
    <row r="4888" spans="4:4" x14ac:dyDescent="0.2">
      <c r="D4888" s="164"/>
    </row>
    <row r="4889" spans="4:4" x14ac:dyDescent="0.2">
      <c r="D4889" s="164"/>
    </row>
    <row r="4890" spans="4:4" x14ac:dyDescent="0.2">
      <c r="D4890" s="164"/>
    </row>
    <row r="4891" spans="4:4" x14ac:dyDescent="0.2">
      <c r="D4891" s="164"/>
    </row>
    <row r="4892" spans="4:4" x14ac:dyDescent="0.2">
      <c r="D4892" s="164"/>
    </row>
    <row r="4893" spans="4:4" x14ac:dyDescent="0.2">
      <c r="D4893" s="164"/>
    </row>
    <row r="4894" spans="4:4" x14ac:dyDescent="0.2">
      <c r="D4894" s="164"/>
    </row>
    <row r="4895" spans="4:4" x14ac:dyDescent="0.2">
      <c r="D4895" s="164"/>
    </row>
    <row r="4896" spans="4:4" x14ac:dyDescent="0.2">
      <c r="D4896" s="164"/>
    </row>
    <row r="4897" spans="4:4" x14ac:dyDescent="0.2">
      <c r="D4897" s="164"/>
    </row>
    <row r="4898" spans="4:4" x14ac:dyDescent="0.2">
      <c r="D4898" s="164"/>
    </row>
    <row r="4899" spans="4:4" x14ac:dyDescent="0.2">
      <c r="D4899" s="164"/>
    </row>
    <row r="4900" spans="4:4" x14ac:dyDescent="0.2">
      <c r="D4900" s="164"/>
    </row>
    <row r="4901" spans="4:4" x14ac:dyDescent="0.2">
      <c r="D4901" s="164"/>
    </row>
    <row r="4902" spans="4:4" x14ac:dyDescent="0.2">
      <c r="D4902" s="164"/>
    </row>
    <row r="4903" spans="4:4" x14ac:dyDescent="0.2">
      <c r="D4903" s="164"/>
    </row>
    <row r="4904" spans="4:4" x14ac:dyDescent="0.2">
      <c r="D4904" s="164"/>
    </row>
    <row r="4905" spans="4:4" x14ac:dyDescent="0.2">
      <c r="D4905" s="164"/>
    </row>
    <row r="4906" spans="4:4" x14ac:dyDescent="0.2">
      <c r="D4906" s="164"/>
    </row>
    <row r="4907" spans="4:4" x14ac:dyDescent="0.2">
      <c r="D4907" s="164"/>
    </row>
    <row r="4908" spans="4:4" x14ac:dyDescent="0.2">
      <c r="D4908" s="164"/>
    </row>
    <row r="4909" spans="4:4" x14ac:dyDescent="0.2">
      <c r="D4909" s="164"/>
    </row>
    <row r="4910" spans="4:4" x14ac:dyDescent="0.2">
      <c r="D4910" s="164"/>
    </row>
    <row r="4911" spans="4:4" x14ac:dyDescent="0.2">
      <c r="D4911" s="164"/>
    </row>
    <row r="4912" spans="4:4" x14ac:dyDescent="0.2">
      <c r="D4912" s="164"/>
    </row>
    <row r="4913" spans="4:4" x14ac:dyDescent="0.2">
      <c r="D4913" s="164"/>
    </row>
    <row r="4914" spans="4:4" x14ac:dyDescent="0.2">
      <c r="D4914" s="164"/>
    </row>
    <row r="4915" spans="4:4" x14ac:dyDescent="0.2">
      <c r="D4915" s="164"/>
    </row>
    <row r="4916" spans="4:4" x14ac:dyDescent="0.2">
      <c r="D4916" s="164"/>
    </row>
    <row r="4917" spans="4:4" x14ac:dyDescent="0.2">
      <c r="D4917" s="164"/>
    </row>
    <row r="4918" spans="4:4" x14ac:dyDescent="0.2">
      <c r="D4918" s="164"/>
    </row>
    <row r="4919" spans="4:4" x14ac:dyDescent="0.2">
      <c r="D4919" s="164"/>
    </row>
    <row r="4920" spans="4:4" x14ac:dyDescent="0.2">
      <c r="D4920" s="164"/>
    </row>
    <row r="4921" spans="4:4" x14ac:dyDescent="0.2">
      <c r="D4921" s="164"/>
    </row>
    <row r="4922" spans="4:4" x14ac:dyDescent="0.2">
      <c r="D4922" s="164"/>
    </row>
    <row r="4923" spans="4:4" x14ac:dyDescent="0.2">
      <c r="D4923" s="164"/>
    </row>
    <row r="4924" spans="4:4" x14ac:dyDescent="0.2">
      <c r="D4924" s="164"/>
    </row>
    <row r="4925" spans="4:4" x14ac:dyDescent="0.2">
      <c r="D4925" s="164"/>
    </row>
    <row r="4926" spans="4:4" x14ac:dyDescent="0.2">
      <c r="D4926" s="164"/>
    </row>
    <row r="4927" spans="4:4" x14ac:dyDescent="0.2">
      <c r="D4927" s="164"/>
    </row>
    <row r="4928" spans="4:4" x14ac:dyDescent="0.2">
      <c r="D4928" s="164"/>
    </row>
    <row r="4929" spans="4:4" x14ac:dyDescent="0.2">
      <c r="D4929" s="164"/>
    </row>
    <row r="4930" spans="4:4" x14ac:dyDescent="0.2">
      <c r="D4930" s="164"/>
    </row>
    <row r="4931" spans="4:4" x14ac:dyDescent="0.2">
      <c r="D4931" s="164"/>
    </row>
    <row r="4932" spans="4:4" x14ac:dyDescent="0.2">
      <c r="D4932" s="164"/>
    </row>
    <row r="4933" spans="4:4" x14ac:dyDescent="0.2">
      <c r="D4933" s="164"/>
    </row>
    <row r="4934" spans="4:4" x14ac:dyDescent="0.2">
      <c r="D4934" s="164"/>
    </row>
    <row r="4935" spans="4:4" x14ac:dyDescent="0.2">
      <c r="D4935" s="164"/>
    </row>
    <row r="4936" spans="4:4" x14ac:dyDescent="0.2">
      <c r="D4936" s="164"/>
    </row>
    <row r="4937" spans="4:4" x14ac:dyDescent="0.2">
      <c r="D4937" s="164"/>
    </row>
    <row r="4938" spans="4:4" x14ac:dyDescent="0.2">
      <c r="D4938" s="164"/>
    </row>
    <row r="4939" spans="4:4" x14ac:dyDescent="0.2">
      <c r="D4939" s="164"/>
    </row>
    <row r="4940" spans="4:4" x14ac:dyDescent="0.2">
      <c r="D4940" s="164"/>
    </row>
    <row r="4941" spans="4:4" x14ac:dyDescent="0.2">
      <c r="D4941" s="164"/>
    </row>
    <row r="4942" spans="4:4" x14ac:dyDescent="0.2">
      <c r="D4942" s="164"/>
    </row>
    <row r="4943" spans="4:4" x14ac:dyDescent="0.2">
      <c r="D4943" s="164"/>
    </row>
    <row r="4944" spans="4:4" x14ac:dyDescent="0.2">
      <c r="D4944" s="164"/>
    </row>
    <row r="4945" spans="4:4" x14ac:dyDescent="0.2">
      <c r="D4945" s="164"/>
    </row>
    <row r="4946" spans="4:4" x14ac:dyDescent="0.2">
      <c r="D4946" s="164"/>
    </row>
    <row r="4947" spans="4:4" x14ac:dyDescent="0.2">
      <c r="D4947" s="164"/>
    </row>
    <row r="4948" spans="4:4" x14ac:dyDescent="0.2">
      <c r="D4948" s="164"/>
    </row>
    <row r="4949" spans="4:4" x14ac:dyDescent="0.2">
      <c r="D4949" s="164"/>
    </row>
    <row r="4950" spans="4:4" x14ac:dyDescent="0.2">
      <c r="D4950" s="164"/>
    </row>
    <row r="4951" spans="4:4" x14ac:dyDescent="0.2">
      <c r="D4951" s="164"/>
    </row>
    <row r="4952" spans="4:4" x14ac:dyDescent="0.2">
      <c r="D4952" s="164"/>
    </row>
    <row r="4953" spans="4:4" x14ac:dyDescent="0.2">
      <c r="D4953" s="164"/>
    </row>
    <row r="4954" spans="4:4" x14ac:dyDescent="0.2">
      <c r="D4954" s="164"/>
    </row>
    <row r="4955" spans="4:4" x14ac:dyDescent="0.2">
      <c r="D4955" s="164"/>
    </row>
    <row r="4956" spans="4:4" x14ac:dyDescent="0.2">
      <c r="D4956" s="164"/>
    </row>
    <row r="4957" spans="4:4" x14ac:dyDescent="0.2">
      <c r="D4957" s="164"/>
    </row>
    <row r="4958" spans="4:4" x14ac:dyDescent="0.2">
      <c r="D4958" s="164"/>
    </row>
    <row r="4959" spans="4:4" x14ac:dyDescent="0.2">
      <c r="D4959" s="164"/>
    </row>
    <row r="4960" spans="4:4" x14ac:dyDescent="0.2">
      <c r="D4960" s="164"/>
    </row>
    <row r="4961" spans="4:4" x14ac:dyDescent="0.2">
      <c r="D4961" s="164"/>
    </row>
    <row r="4962" spans="4:4" x14ac:dyDescent="0.2">
      <c r="D4962" s="164"/>
    </row>
    <row r="4963" spans="4:4" x14ac:dyDescent="0.2">
      <c r="D4963" s="164"/>
    </row>
    <row r="4964" spans="4:4" x14ac:dyDescent="0.2">
      <c r="D4964" s="164"/>
    </row>
    <row r="4965" spans="4:4" x14ac:dyDescent="0.2">
      <c r="D4965" s="164"/>
    </row>
    <row r="4966" spans="4:4" x14ac:dyDescent="0.2">
      <c r="D4966" s="164"/>
    </row>
    <row r="4967" spans="4:4" x14ac:dyDescent="0.2">
      <c r="D4967" s="164"/>
    </row>
    <row r="4968" spans="4:4" x14ac:dyDescent="0.2">
      <c r="D4968" s="164"/>
    </row>
    <row r="4969" spans="4:4" x14ac:dyDescent="0.2">
      <c r="D4969" s="164"/>
    </row>
    <row r="4970" spans="4:4" x14ac:dyDescent="0.2">
      <c r="D4970" s="164"/>
    </row>
    <row r="4971" spans="4:4" x14ac:dyDescent="0.2">
      <c r="D4971" s="164"/>
    </row>
    <row r="4972" spans="4:4" x14ac:dyDescent="0.2">
      <c r="D4972" s="164"/>
    </row>
    <row r="4973" spans="4:4" x14ac:dyDescent="0.2">
      <c r="D4973" s="164"/>
    </row>
    <row r="4974" spans="4:4" x14ac:dyDescent="0.2">
      <c r="D4974" s="164"/>
    </row>
    <row r="4975" spans="4:4" x14ac:dyDescent="0.2">
      <c r="D4975" s="164"/>
    </row>
    <row r="4976" spans="4:4" x14ac:dyDescent="0.2">
      <c r="D4976" s="164"/>
    </row>
    <row r="4977" spans="4:4" x14ac:dyDescent="0.2">
      <c r="D4977" s="164"/>
    </row>
    <row r="4978" spans="4:4" x14ac:dyDescent="0.2">
      <c r="D4978" s="164"/>
    </row>
    <row r="4979" spans="4:4" x14ac:dyDescent="0.2">
      <c r="D4979" s="164"/>
    </row>
    <row r="4980" spans="4:4" x14ac:dyDescent="0.2">
      <c r="D4980" s="164"/>
    </row>
    <row r="4981" spans="4:4" x14ac:dyDescent="0.2">
      <c r="D4981" s="164"/>
    </row>
    <row r="4982" spans="4:4" x14ac:dyDescent="0.2">
      <c r="D4982" s="164"/>
    </row>
    <row r="4983" spans="4:4" x14ac:dyDescent="0.2">
      <c r="D4983" s="164"/>
    </row>
    <row r="4984" spans="4:4" x14ac:dyDescent="0.2">
      <c r="D4984" s="164"/>
    </row>
    <row r="4985" spans="4:4" x14ac:dyDescent="0.2">
      <c r="D4985" s="164"/>
    </row>
    <row r="4986" spans="4:4" x14ac:dyDescent="0.2">
      <c r="D4986" s="164"/>
    </row>
    <row r="4987" spans="4:4" x14ac:dyDescent="0.2">
      <c r="D4987" s="164"/>
    </row>
    <row r="4988" spans="4:4" x14ac:dyDescent="0.2">
      <c r="D4988" s="164"/>
    </row>
    <row r="4989" spans="4:4" x14ac:dyDescent="0.2">
      <c r="D4989" s="164"/>
    </row>
    <row r="4990" spans="4:4" x14ac:dyDescent="0.2">
      <c r="D4990" s="164"/>
    </row>
    <row r="4991" spans="4:4" x14ac:dyDescent="0.2">
      <c r="D4991" s="164"/>
    </row>
    <row r="4992" spans="4:4" x14ac:dyDescent="0.2">
      <c r="D4992" s="164"/>
    </row>
    <row r="4993" spans="4:4" x14ac:dyDescent="0.2">
      <c r="D4993" s="164"/>
    </row>
    <row r="4994" spans="4:4" x14ac:dyDescent="0.2">
      <c r="D4994" s="164"/>
    </row>
    <row r="4995" spans="4:4" x14ac:dyDescent="0.2">
      <c r="D4995" s="164"/>
    </row>
    <row r="4996" spans="4:4" x14ac:dyDescent="0.2">
      <c r="D4996" s="164"/>
    </row>
    <row r="4997" spans="4:4" x14ac:dyDescent="0.2">
      <c r="D4997" s="164"/>
    </row>
    <row r="4998" spans="4:4" x14ac:dyDescent="0.2">
      <c r="D4998" s="164"/>
    </row>
    <row r="4999" spans="4:4" x14ac:dyDescent="0.2">
      <c r="D4999" s="164"/>
    </row>
    <row r="5000" spans="4:4" x14ac:dyDescent="0.2">
      <c r="D5000" s="164"/>
    </row>
  </sheetData>
  <mergeCells count="44">
    <mergeCell ref="A95:C95"/>
    <mergeCell ref="A96:G100"/>
    <mergeCell ref="C78:G78"/>
    <mergeCell ref="C80:G80"/>
    <mergeCell ref="C82:G82"/>
    <mergeCell ref="C84:G84"/>
    <mergeCell ref="C87:G87"/>
    <mergeCell ref="C90:G90"/>
    <mergeCell ref="C76:G76"/>
    <mergeCell ref="C53:G53"/>
    <mergeCell ref="C55:G55"/>
    <mergeCell ref="C57:G57"/>
    <mergeCell ref="C59:G59"/>
    <mergeCell ref="C61:G61"/>
    <mergeCell ref="C63:G63"/>
    <mergeCell ref="C65:G65"/>
    <mergeCell ref="C67:G67"/>
    <mergeCell ref="C70:G70"/>
    <mergeCell ref="C72:G72"/>
    <mergeCell ref="C74:G74"/>
    <mergeCell ref="C51:G51"/>
    <mergeCell ref="C27:G27"/>
    <mergeCell ref="C30:G30"/>
    <mergeCell ref="C32:G32"/>
    <mergeCell ref="C34:G34"/>
    <mergeCell ref="C36:G36"/>
    <mergeCell ref="C39:G39"/>
    <mergeCell ref="C41:G41"/>
    <mergeCell ref="C43:G43"/>
    <mergeCell ref="C45:G45"/>
    <mergeCell ref="C47:G47"/>
    <mergeCell ref="C49:G49"/>
    <mergeCell ref="C25:G25"/>
    <mergeCell ref="A1:G1"/>
    <mergeCell ref="C2:G2"/>
    <mergeCell ref="C3:G3"/>
    <mergeCell ref="C4:G4"/>
    <mergeCell ref="C9:G9"/>
    <mergeCell ref="C11:G11"/>
    <mergeCell ref="C13:G13"/>
    <mergeCell ref="C15:G15"/>
    <mergeCell ref="C18:G18"/>
    <mergeCell ref="C20:G20"/>
    <mergeCell ref="C23:G23"/>
  </mergeCells>
  <pageMargins left="0.59055118110236204" right="0.23622047244094502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BH5000"/>
  <sheetViews>
    <sheetView zoomScale="125" zoomScaleNormal="125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00" customWidth="1"/>
    <col min="3" max="3" width="38.28515625" style="100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2" width="0" hidden="1" customWidth="1"/>
    <col min="29" max="29" width="0" hidden="1" customWidth="1"/>
    <col min="31" max="41" width="0" hidden="1" customWidth="1"/>
    <col min="53" max="53" width="73.42578125" customWidth="1"/>
  </cols>
  <sheetData>
    <row r="1" spans="1:60" ht="15.75" customHeight="1" x14ac:dyDescent="0.25">
      <c r="A1" s="277" t="s">
        <v>7</v>
      </c>
      <c r="B1" s="277"/>
      <c r="C1" s="277"/>
      <c r="D1" s="277"/>
      <c r="E1" s="277"/>
      <c r="F1" s="277"/>
      <c r="G1" s="277"/>
      <c r="AG1" t="s">
        <v>188</v>
      </c>
    </row>
    <row r="2" spans="1:60" ht="24.95" customHeight="1" x14ac:dyDescent="0.2">
      <c r="A2" s="165" t="s">
        <v>8</v>
      </c>
      <c r="B2" s="79" t="s">
        <v>41</v>
      </c>
      <c r="C2" s="278" t="s">
        <v>42</v>
      </c>
      <c r="D2" s="279"/>
      <c r="E2" s="279"/>
      <c r="F2" s="279"/>
      <c r="G2" s="280"/>
      <c r="AG2" t="s">
        <v>189</v>
      </c>
    </row>
    <row r="3" spans="1:60" ht="24.95" customHeight="1" x14ac:dyDescent="0.2">
      <c r="A3" s="165" t="s">
        <v>9</v>
      </c>
      <c r="B3" s="79" t="s">
        <v>44</v>
      </c>
      <c r="C3" s="278" t="s">
        <v>45</v>
      </c>
      <c r="D3" s="279"/>
      <c r="E3" s="279"/>
      <c r="F3" s="279"/>
      <c r="G3" s="280"/>
      <c r="AC3" s="100" t="s">
        <v>189</v>
      </c>
      <c r="AG3" t="s">
        <v>190</v>
      </c>
    </row>
    <row r="4" spans="1:60" ht="24.95" customHeight="1" x14ac:dyDescent="0.2">
      <c r="A4" s="166" t="s">
        <v>10</v>
      </c>
      <c r="B4" s="167" t="s">
        <v>56</v>
      </c>
      <c r="C4" s="281" t="s">
        <v>57</v>
      </c>
      <c r="D4" s="282"/>
      <c r="E4" s="282"/>
      <c r="F4" s="282"/>
      <c r="G4" s="283"/>
      <c r="AG4" t="s">
        <v>191</v>
      </c>
    </row>
    <row r="5" spans="1:60" x14ac:dyDescent="0.2">
      <c r="D5" s="164"/>
    </row>
    <row r="6" spans="1:60" ht="38.25" x14ac:dyDescent="0.2">
      <c r="A6" s="173" t="s">
        <v>192</v>
      </c>
      <c r="B6" s="171" t="s">
        <v>193</v>
      </c>
      <c r="C6" s="171" t="s">
        <v>194</v>
      </c>
      <c r="D6" s="172" t="s">
        <v>195</v>
      </c>
      <c r="E6" s="173" t="s">
        <v>196</v>
      </c>
      <c r="F6" s="168" t="s">
        <v>197</v>
      </c>
      <c r="G6" s="173" t="s">
        <v>31</v>
      </c>
      <c r="H6" s="174" t="s">
        <v>32</v>
      </c>
      <c r="I6" s="174" t="s">
        <v>198</v>
      </c>
      <c r="J6" s="174" t="s">
        <v>33</v>
      </c>
      <c r="K6" s="174" t="s">
        <v>199</v>
      </c>
      <c r="L6" s="174" t="s">
        <v>200</v>
      </c>
      <c r="M6" s="174" t="s">
        <v>201</v>
      </c>
      <c r="N6" s="174" t="s">
        <v>202</v>
      </c>
      <c r="O6" s="174" t="s">
        <v>203</v>
      </c>
      <c r="P6" s="174" t="s">
        <v>204</v>
      </c>
      <c r="Q6" s="174" t="s">
        <v>205</v>
      </c>
      <c r="R6" s="174" t="s">
        <v>206</v>
      </c>
      <c r="S6" s="174" t="s">
        <v>207</v>
      </c>
      <c r="T6" s="174" t="s">
        <v>208</v>
      </c>
      <c r="U6" s="174" t="s">
        <v>209</v>
      </c>
      <c r="V6" s="174" t="s">
        <v>210</v>
      </c>
    </row>
    <row r="7" spans="1:60" x14ac:dyDescent="0.2">
      <c r="A7" s="176" t="s">
        <v>211</v>
      </c>
      <c r="B7" s="179" t="s">
        <v>70</v>
      </c>
      <c r="C7" s="180" t="s">
        <v>71</v>
      </c>
      <c r="D7" s="175"/>
      <c r="E7" s="186"/>
      <c r="F7" s="190"/>
      <c r="G7" s="190">
        <f>SUMIF(AG8:AG15,"&lt;&gt;NOR",G8:G15)</f>
        <v>0</v>
      </c>
      <c r="H7" s="190"/>
      <c r="I7" s="190">
        <f>SUM(I8:I15)</f>
        <v>0</v>
      </c>
      <c r="J7" s="190"/>
      <c r="K7" s="190">
        <f>SUM(K8:K15)</f>
        <v>0</v>
      </c>
      <c r="L7" s="190"/>
      <c r="M7" s="190">
        <f>SUM(M8:M15)</f>
        <v>0</v>
      </c>
      <c r="N7" s="190"/>
      <c r="O7" s="190">
        <f>SUM(O8:O15)</f>
        <v>0</v>
      </c>
      <c r="P7" s="190"/>
      <c r="Q7" s="190">
        <f>SUM(Q8:Q15)</f>
        <v>0</v>
      </c>
      <c r="R7" s="190"/>
      <c r="S7" s="190"/>
      <c r="T7" s="190"/>
      <c r="U7" s="191">
        <f>SUM(U8:U15)</f>
        <v>0</v>
      </c>
      <c r="V7" s="190"/>
      <c r="AG7" t="s">
        <v>212</v>
      </c>
    </row>
    <row r="8" spans="1:60" outlineLevel="1" x14ac:dyDescent="0.2">
      <c r="A8" s="170">
        <v>1</v>
      </c>
      <c r="B8" s="181" t="s">
        <v>1607</v>
      </c>
      <c r="C8" s="209" t="s">
        <v>1682</v>
      </c>
      <c r="D8" s="183" t="s">
        <v>225</v>
      </c>
      <c r="E8" s="187">
        <v>11.2</v>
      </c>
      <c r="F8" s="192"/>
      <c r="G8" s="193">
        <f>ROUND(E8*F8,2)</f>
        <v>0</v>
      </c>
      <c r="H8" s="192"/>
      <c r="I8" s="193">
        <f>ROUND(E8*H8,2)</f>
        <v>0</v>
      </c>
      <c r="J8" s="192"/>
      <c r="K8" s="193">
        <f>ROUND(E8*J8,2)</f>
        <v>0</v>
      </c>
      <c r="L8" s="193">
        <v>21</v>
      </c>
      <c r="M8" s="193">
        <f>G8*(1+L8/100)</f>
        <v>0</v>
      </c>
      <c r="N8" s="193">
        <v>0</v>
      </c>
      <c r="O8" s="193">
        <f>ROUND(E8*N8,2)</f>
        <v>0</v>
      </c>
      <c r="P8" s="193">
        <v>0</v>
      </c>
      <c r="Q8" s="193">
        <f>ROUND(E8*P8,2)</f>
        <v>0</v>
      </c>
      <c r="R8" s="193"/>
      <c r="S8" s="193" t="s">
        <v>269</v>
      </c>
      <c r="T8" s="193">
        <v>0</v>
      </c>
      <c r="U8" s="194">
        <f>ROUND(E8*T8,2)</f>
        <v>0</v>
      </c>
      <c r="V8" s="193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 t="s">
        <v>1144</v>
      </c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</row>
    <row r="9" spans="1:60" outlineLevel="1" x14ac:dyDescent="0.2">
      <c r="A9" s="170"/>
      <c r="B9" s="181"/>
      <c r="C9" s="272" t="s">
        <v>1682</v>
      </c>
      <c r="D9" s="273"/>
      <c r="E9" s="274"/>
      <c r="F9" s="275"/>
      <c r="G9" s="276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4"/>
      <c r="V9" s="193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 t="s">
        <v>220</v>
      </c>
      <c r="AH9" s="169"/>
      <c r="AI9" s="169"/>
      <c r="AJ9" s="169"/>
      <c r="AK9" s="169"/>
      <c r="AL9" s="169"/>
      <c r="AM9" s="169"/>
      <c r="AN9" s="169"/>
      <c r="AO9" s="169"/>
      <c r="AP9" s="169"/>
      <c r="AQ9" s="169"/>
      <c r="AR9" s="169"/>
      <c r="AS9" s="169"/>
      <c r="AT9" s="169"/>
      <c r="AU9" s="169"/>
      <c r="AV9" s="169"/>
      <c r="AW9" s="169"/>
      <c r="AX9" s="169"/>
      <c r="AY9" s="169"/>
      <c r="AZ9" s="169"/>
      <c r="BA9" s="177" t="str">
        <f>C9</f>
        <v>Hloubení rýh šířky do 200 cm v hor.3 do 100 m3</v>
      </c>
      <c r="BB9" s="169"/>
      <c r="BC9" s="169"/>
      <c r="BD9" s="169"/>
      <c r="BE9" s="169"/>
      <c r="BF9" s="169"/>
      <c r="BG9" s="169"/>
      <c r="BH9" s="169"/>
    </row>
    <row r="10" spans="1:60" outlineLevel="1" x14ac:dyDescent="0.2">
      <c r="A10" s="170">
        <v>2</v>
      </c>
      <c r="B10" s="181" t="s">
        <v>1609</v>
      </c>
      <c r="C10" s="209" t="s">
        <v>1610</v>
      </c>
      <c r="D10" s="183" t="s">
        <v>225</v>
      </c>
      <c r="E10" s="187">
        <v>5.6</v>
      </c>
      <c r="F10" s="192"/>
      <c r="G10" s="193">
        <f>ROUND(E10*F10,2)</f>
        <v>0</v>
      </c>
      <c r="H10" s="192"/>
      <c r="I10" s="193">
        <f>ROUND(E10*H10,2)</f>
        <v>0</v>
      </c>
      <c r="J10" s="192"/>
      <c r="K10" s="193">
        <f>ROUND(E10*J10,2)</f>
        <v>0</v>
      </c>
      <c r="L10" s="193">
        <v>21</v>
      </c>
      <c r="M10" s="193">
        <f>G10*(1+L10/100)</f>
        <v>0</v>
      </c>
      <c r="N10" s="193">
        <v>0</v>
      </c>
      <c r="O10" s="193">
        <f>ROUND(E10*N10,2)</f>
        <v>0</v>
      </c>
      <c r="P10" s="193">
        <v>0</v>
      </c>
      <c r="Q10" s="193">
        <f>ROUND(E10*P10,2)</f>
        <v>0</v>
      </c>
      <c r="R10" s="193"/>
      <c r="S10" s="193" t="s">
        <v>269</v>
      </c>
      <c r="T10" s="193">
        <v>0</v>
      </c>
      <c r="U10" s="194">
        <f>ROUND(E10*T10,2)</f>
        <v>0</v>
      </c>
      <c r="V10" s="193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 t="s">
        <v>1144</v>
      </c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  <c r="AS10" s="169"/>
      <c r="AT10" s="169"/>
      <c r="AU10" s="169"/>
      <c r="AV10" s="169"/>
      <c r="AW10" s="169"/>
      <c r="AX10" s="169"/>
      <c r="AY10" s="169"/>
      <c r="AZ10" s="169"/>
      <c r="BA10" s="169"/>
      <c r="BB10" s="169"/>
      <c r="BC10" s="169"/>
      <c r="BD10" s="169"/>
      <c r="BE10" s="169"/>
      <c r="BF10" s="169"/>
      <c r="BG10" s="169"/>
      <c r="BH10" s="169"/>
    </row>
    <row r="11" spans="1:60" outlineLevel="1" x14ac:dyDescent="0.2">
      <c r="A11" s="170"/>
      <c r="B11" s="181"/>
      <c r="C11" s="272" t="s">
        <v>1610</v>
      </c>
      <c r="D11" s="273"/>
      <c r="E11" s="274"/>
      <c r="F11" s="275"/>
      <c r="G11" s="276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4"/>
      <c r="V11" s="193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 t="s">
        <v>220</v>
      </c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77" t="str">
        <f>C11</f>
        <v>Příplatek za lepivost - hloubení rýh 200cm v hor.3</v>
      </c>
      <c r="BB11" s="169"/>
      <c r="BC11" s="169"/>
      <c r="BD11" s="169"/>
      <c r="BE11" s="169"/>
      <c r="BF11" s="169"/>
      <c r="BG11" s="169"/>
      <c r="BH11" s="169"/>
    </row>
    <row r="12" spans="1:60" outlineLevel="1" x14ac:dyDescent="0.2">
      <c r="A12" s="170">
        <v>3</v>
      </c>
      <c r="B12" s="181" t="s">
        <v>1611</v>
      </c>
      <c r="C12" s="209" t="s">
        <v>1683</v>
      </c>
      <c r="D12" s="183" t="s">
        <v>225</v>
      </c>
      <c r="E12" s="187">
        <v>11.2</v>
      </c>
      <c r="F12" s="192"/>
      <c r="G12" s="193">
        <f>ROUND(E12*F12,2)</f>
        <v>0</v>
      </c>
      <c r="H12" s="192"/>
      <c r="I12" s="193">
        <f>ROUND(E12*H12,2)</f>
        <v>0</v>
      </c>
      <c r="J12" s="192"/>
      <c r="K12" s="193">
        <f>ROUND(E12*J12,2)</f>
        <v>0</v>
      </c>
      <c r="L12" s="193">
        <v>21</v>
      </c>
      <c r="M12" s="193">
        <f>G12*(1+L12/100)</f>
        <v>0</v>
      </c>
      <c r="N12" s="193">
        <v>0</v>
      </c>
      <c r="O12" s="193">
        <f>ROUND(E12*N12,2)</f>
        <v>0</v>
      </c>
      <c r="P12" s="193">
        <v>0</v>
      </c>
      <c r="Q12" s="193">
        <f>ROUND(E12*P12,2)</f>
        <v>0</v>
      </c>
      <c r="R12" s="193"/>
      <c r="S12" s="193" t="s">
        <v>269</v>
      </c>
      <c r="T12" s="193">
        <v>0</v>
      </c>
      <c r="U12" s="194">
        <f>ROUND(E12*T12,2)</f>
        <v>0</v>
      </c>
      <c r="V12" s="193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 t="s">
        <v>1144</v>
      </c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</row>
    <row r="13" spans="1:60" outlineLevel="1" x14ac:dyDescent="0.2">
      <c r="A13" s="170"/>
      <c r="B13" s="181"/>
      <c r="C13" s="272" t="s">
        <v>1683</v>
      </c>
      <c r="D13" s="273"/>
      <c r="E13" s="274"/>
      <c r="F13" s="275"/>
      <c r="G13" s="276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4"/>
      <c r="V13" s="193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 t="s">
        <v>220</v>
      </c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77" t="str">
        <f>C13</f>
        <v>Hloubení rýh šířky do 200 cm v hor.4 do 100 m3</v>
      </c>
      <c r="BB13" s="169"/>
      <c r="BC13" s="169"/>
      <c r="BD13" s="169"/>
      <c r="BE13" s="169"/>
      <c r="BF13" s="169"/>
      <c r="BG13" s="169"/>
      <c r="BH13" s="169"/>
    </row>
    <row r="14" spans="1:60" outlineLevel="1" x14ac:dyDescent="0.2">
      <c r="A14" s="170">
        <v>4</v>
      </c>
      <c r="B14" s="181" t="s">
        <v>1613</v>
      </c>
      <c r="C14" s="209" t="s">
        <v>1614</v>
      </c>
      <c r="D14" s="183" t="s">
        <v>225</v>
      </c>
      <c r="E14" s="187">
        <v>5.6</v>
      </c>
      <c r="F14" s="192"/>
      <c r="G14" s="193">
        <f>ROUND(E14*F14,2)</f>
        <v>0</v>
      </c>
      <c r="H14" s="192"/>
      <c r="I14" s="193">
        <f>ROUND(E14*H14,2)</f>
        <v>0</v>
      </c>
      <c r="J14" s="192"/>
      <c r="K14" s="193">
        <f>ROUND(E14*J14,2)</f>
        <v>0</v>
      </c>
      <c r="L14" s="193">
        <v>21</v>
      </c>
      <c r="M14" s="193">
        <f>G14*(1+L14/100)</f>
        <v>0</v>
      </c>
      <c r="N14" s="193">
        <v>0</v>
      </c>
      <c r="O14" s="193">
        <f>ROUND(E14*N14,2)</f>
        <v>0</v>
      </c>
      <c r="P14" s="193">
        <v>0</v>
      </c>
      <c r="Q14" s="193">
        <f>ROUND(E14*P14,2)</f>
        <v>0</v>
      </c>
      <c r="R14" s="193"/>
      <c r="S14" s="193" t="s">
        <v>269</v>
      </c>
      <c r="T14" s="193">
        <v>0</v>
      </c>
      <c r="U14" s="194">
        <f>ROUND(E14*T14,2)</f>
        <v>0</v>
      </c>
      <c r="V14" s="193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 t="s">
        <v>1144</v>
      </c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69"/>
      <c r="AT14" s="169"/>
      <c r="AU14" s="169"/>
      <c r="AV14" s="169"/>
      <c r="AW14" s="169"/>
      <c r="AX14" s="169"/>
      <c r="AY14" s="169"/>
      <c r="AZ14" s="169"/>
      <c r="BA14" s="169"/>
      <c r="BB14" s="169"/>
      <c r="BC14" s="169"/>
      <c r="BD14" s="169"/>
      <c r="BE14" s="169"/>
      <c r="BF14" s="169"/>
      <c r="BG14" s="169"/>
      <c r="BH14" s="169"/>
    </row>
    <row r="15" spans="1:60" outlineLevel="1" x14ac:dyDescent="0.2">
      <c r="A15" s="170"/>
      <c r="B15" s="181"/>
      <c r="C15" s="272" t="s">
        <v>1614</v>
      </c>
      <c r="D15" s="273"/>
      <c r="E15" s="274"/>
      <c r="F15" s="275"/>
      <c r="G15" s="276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4"/>
      <c r="V15" s="193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 t="s">
        <v>220</v>
      </c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  <c r="AS15" s="169"/>
      <c r="AT15" s="169"/>
      <c r="AU15" s="169"/>
      <c r="AV15" s="169"/>
      <c r="AW15" s="169"/>
      <c r="AX15" s="169"/>
      <c r="AY15" s="169"/>
      <c r="AZ15" s="169"/>
      <c r="BA15" s="177" t="str">
        <f>C15</f>
        <v>Příplatek za lepivost - hloubení rýh 200cm v hor.4</v>
      </c>
      <c r="BB15" s="169"/>
      <c r="BC15" s="169"/>
      <c r="BD15" s="169"/>
      <c r="BE15" s="169"/>
      <c r="BF15" s="169"/>
      <c r="BG15" s="169"/>
      <c r="BH15" s="169"/>
    </row>
    <row r="16" spans="1:60" x14ac:dyDescent="0.2">
      <c r="A16" s="178" t="s">
        <v>211</v>
      </c>
      <c r="B16" s="182" t="s">
        <v>72</v>
      </c>
      <c r="C16" s="211" t="s">
        <v>73</v>
      </c>
      <c r="D16" s="185"/>
      <c r="E16" s="189"/>
      <c r="F16" s="195"/>
      <c r="G16" s="195">
        <f>SUMIF(AG17:AG20,"&lt;&gt;NOR",G17:G20)</f>
        <v>0</v>
      </c>
      <c r="H16" s="195"/>
      <c r="I16" s="195">
        <f>SUM(I17:I20)</f>
        <v>0</v>
      </c>
      <c r="J16" s="195"/>
      <c r="K16" s="195">
        <f>SUM(K17:K20)</f>
        <v>0</v>
      </c>
      <c r="L16" s="195"/>
      <c r="M16" s="195">
        <f>SUM(M17:M20)</f>
        <v>0</v>
      </c>
      <c r="N16" s="195"/>
      <c r="O16" s="195">
        <f>SUM(O17:O20)</f>
        <v>0</v>
      </c>
      <c r="P16" s="195"/>
      <c r="Q16" s="195">
        <f>SUM(Q17:Q20)</f>
        <v>0</v>
      </c>
      <c r="R16" s="195"/>
      <c r="S16" s="195"/>
      <c r="T16" s="195"/>
      <c r="U16" s="196">
        <f>SUM(U17:U20)</f>
        <v>0</v>
      </c>
      <c r="V16" s="195"/>
      <c r="AG16" t="s">
        <v>212</v>
      </c>
    </row>
    <row r="17" spans="1:60" outlineLevel="1" x14ac:dyDescent="0.2">
      <c r="A17" s="170">
        <v>5</v>
      </c>
      <c r="B17" s="181" t="s">
        <v>1615</v>
      </c>
      <c r="C17" s="209" t="s">
        <v>1616</v>
      </c>
      <c r="D17" s="183" t="s">
        <v>215</v>
      </c>
      <c r="E17" s="187">
        <v>44.8</v>
      </c>
      <c r="F17" s="192"/>
      <c r="G17" s="193">
        <f>ROUND(E17*F17,2)</f>
        <v>0</v>
      </c>
      <c r="H17" s="192"/>
      <c r="I17" s="193">
        <f>ROUND(E17*H17,2)</f>
        <v>0</v>
      </c>
      <c r="J17" s="192"/>
      <c r="K17" s="193">
        <f>ROUND(E17*J17,2)</f>
        <v>0</v>
      </c>
      <c r="L17" s="193">
        <v>21</v>
      </c>
      <c r="M17" s="193">
        <f>G17*(1+L17/100)</f>
        <v>0</v>
      </c>
      <c r="N17" s="193">
        <v>0</v>
      </c>
      <c r="O17" s="193">
        <f>ROUND(E17*N17,2)</f>
        <v>0</v>
      </c>
      <c r="P17" s="193">
        <v>0</v>
      </c>
      <c r="Q17" s="193">
        <f>ROUND(E17*P17,2)</f>
        <v>0</v>
      </c>
      <c r="R17" s="193"/>
      <c r="S17" s="193" t="s">
        <v>269</v>
      </c>
      <c r="T17" s="193">
        <v>0</v>
      </c>
      <c r="U17" s="194">
        <f>ROUND(E17*T17,2)</f>
        <v>0</v>
      </c>
      <c r="V17" s="193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 t="s">
        <v>1144</v>
      </c>
      <c r="AH17" s="169"/>
      <c r="AI17" s="169"/>
      <c r="AJ17" s="169"/>
      <c r="AK17" s="169"/>
      <c r="AL17" s="169"/>
      <c r="AM17" s="169"/>
      <c r="AN17" s="169"/>
      <c r="AO17" s="169"/>
      <c r="AP17" s="169"/>
      <c r="AQ17" s="169"/>
      <c r="AR17" s="169"/>
      <c r="AS17" s="169"/>
      <c r="AT17" s="169"/>
      <c r="AU17" s="169"/>
      <c r="AV17" s="169"/>
      <c r="AW17" s="169"/>
      <c r="AX17" s="169"/>
      <c r="AY17" s="169"/>
      <c r="AZ17" s="169"/>
      <c r="BA17" s="169"/>
      <c r="BB17" s="169"/>
      <c r="BC17" s="169"/>
      <c r="BD17" s="169"/>
      <c r="BE17" s="169"/>
      <c r="BF17" s="169"/>
      <c r="BG17" s="169"/>
      <c r="BH17" s="169"/>
    </row>
    <row r="18" spans="1:60" outlineLevel="1" x14ac:dyDescent="0.2">
      <c r="A18" s="170"/>
      <c r="B18" s="181"/>
      <c r="C18" s="272" t="s">
        <v>1616</v>
      </c>
      <c r="D18" s="273"/>
      <c r="E18" s="274"/>
      <c r="F18" s="275"/>
      <c r="G18" s="276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4"/>
      <c r="V18" s="193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 t="s">
        <v>220</v>
      </c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69"/>
      <c r="BA18" s="177" t="str">
        <f>C18</f>
        <v>Pažení a rozepření stěn rýh - příložné - hl. do 2m</v>
      </c>
      <c r="BB18" s="169"/>
      <c r="BC18" s="169"/>
      <c r="BD18" s="169"/>
      <c r="BE18" s="169"/>
      <c r="BF18" s="169"/>
      <c r="BG18" s="169"/>
      <c r="BH18" s="169"/>
    </row>
    <row r="19" spans="1:60" outlineLevel="1" x14ac:dyDescent="0.2">
      <c r="A19" s="170">
        <v>6</v>
      </c>
      <c r="B19" s="181" t="s">
        <v>1617</v>
      </c>
      <c r="C19" s="209" t="s">
        <v>1618</v>
      </c>
      <c r="D19" s="183" t="s">
        <v>215</v>
      </c>
      <c r="E19" s="187">
        <v>44.8</v>
      </c>
      <c r="F19" s="192"/>
      <c r="G19" s="193">
        <f>ROUND(E19*F19,2)</f>
        <v>0</v>
      </c>
      <c r="H19" s="192"/>
      <c r="I19" s="193">
        <f>ROUND(E19*H19,2)</f>
        <v>0</v>
      </c>
      <c r="J19" s="192"/>
      <c r="K19" s="193">
        <f>ROUND(E19*J19,2)</f>
        <v>0</v>
      </c>
      <c r="L19" s="193">
        <v>21</v>
      </c>
      <c r="M19" s="193">
        <f>G19*(1+L19/100)</f>
        <v>0</v>
      </c>
      <c r="N19" s="193">
        <v>0</v>
      </c>
      <c r="O19" s="193">
        <f>ROUND(E19*N19,2)</f>
        <v>0</v>
      </c>
      <c r="P19" s="193">
        <v>0</v>
      </c>
      <c r="Q19" s="193">
        <f>ROUND(E19*P19,2)</f>
        <v>0</v>
      </c>
      <c r="R19" s="193"/>
      <c r="S19" s="193" t="s">
        <v>269</v>
      </c>
      <c r="T19" s="193">
        <v>0</v>
      </c>
      <c r="U19" s="194">
        <f>ROUND(E19*T19,2)</f>
        <v>0</v>
      </c>
      <c r="V19" s="193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 t="s">
        <v>1144</v>
      </c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69"/>
      <c r="BA19" s="169"/>
      <c r="BB19" s="169"/>
      <c r="BC19" s="169"/>
      <c r="BD19" s="169"/>
      <c r="BE19" s="169"/>
      <c r="BF19" s="169"/>
      <c r="BG19" s="169"/>
      <c r="BH19" s="169"/>
    </row>
    <row r="20" spans="1:60" outlineLevel="1" x14ac:dyDescent="0.2">
      <c r="A20" s="170"/>
      <c r="B20" s="181"/>
      <c r="C20" s="272" t="s">
        <v>1618</v>
      </c>
      <c r="D20" s="273"/>
      <c r="E20" s="274"/>
      <c r="F20" s="275"/>
      <c r="G20" s="276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4"/>
      <c r="V20" s="193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 t="s">
        <v>220</v>
      </c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69"/>
      <c r="BA20" s="177" t="str">
        <f>C20</f>
        <v>Odstranění paženi stěn rýh - příložné - hl. do 2 m</v>
      </c>
      <c r="BB20" s="169"/>
      <c r="BC20" s="169"/>
      <c r="BD20" s="169"/>
      <c r="BE20" s="169"/>
      <c r="BF20" s="169"/>
      <c r="BG20" s="169"/>
      <c r="BH20" s="169"/>
    </row>
    <row r="21" spans="1:60" x14ac:dyDescent="0.2">
      <c r="A21" s="178" t="s">
        <v>211</v>
      </c>
      <c r="B21" s="182" t="s">
        <v>74</v>
      </c>
      <c r="C21" s="211" t="s">
        <v>75</v>
      </c>
      <c r="D21" s="185"/>
      <c r="E21" s="189"/>
      <c r="F21" s="195"/>
      <c r="G21" s="195">
        <f>SUMIF(AG22:AG27,"&lt;&gt;NOR",G22:G27)</f>
        <v>0</v>
      </c>
      <c r="H21" s="195"/>
      <c r="I21" s="195">
        <f>SUM(I22:I27)</f>
        <v>0</v>
      </c>
      <c r="J21" s="195"/>
      <c r="K21" s="195">
        <f>SUM(K22:K27)</f>
        <v>0</v>
      </c>
      <c r="L21" s="195"/>
      <c r="M21" s="195">
        <f>SUM(M22:M27)</f>
        <v>0</v>
      </c>
      <c r="N21" s="195"/>
      <c r="O21" s="195">
        <f>SUM(O22:O27)</f>
        <v>0</v>
      </c>
      <c r="P21" s="195"/>
      <c r="Q21" s="195">
        <f>SUM(Q22:Q27)</f>
        <v>0</v>
      </c>
      <c r="R21" s="195"/>
      <c r="S21" s="195"/>
      <c r="T21" s="195"/>
      <c r="U21" s="196">
        <f>SUM(U22:U27)</f>
        <v>0</v>
      </c>
      <c r="V21" s="195"/>
      <c r="AG21" t="s">
        <v>212</v>
      </c>
    </row>
    <row r="22" spans="1:60" outlineLevel="1" x14ac:dyDescent="0.2">
      <c r="A22" s="170">
        <v>7</v>
      </c>
      <c r="B22" s="181" t="s">
        <v>1619</v>
      </c>
      <c r="C22" s="209" t="s">
        <v>1620</v>
      </c>
      <c r="D22" s="183" t="s">
        <v>225</v>
      </c>
      <c r="E22" s="187">
        <v>22.4</v>
      </c>
      <c r="F22" s="192"/>
      <c r="G22" s="193">
        <f>ROUND(E22*F22,2)</f>
        <v>0</v>
      </c>
      <c r="H22" s="192"/>
      <c r="I22" s="193">
        <f>ROUND(E22*H22,2)</f>
        <v>0</v>
      </c>
      <c r="J22" s="192"/>
      <c r="K22" s="193">
        <f>ROUND(E22*J22,2)</f>
        <v>0</v>
      </c>
      <c r="L22" s="193">
        <v>21</v>
      </c>
      <c r="M22" s="193">
        <f>G22*(1+L22/100)</f>
        <v>0</v>
      </c>
      <c r="N22" s="193">
        <v>0</v>
      </c>
      <c r="O22" s="193">
        <f>ROUND(E22*N22,2)</f>
        <v>0</v>
      </c>
      <c r="P22" s="193">
        <v>0</v>
      </c>
      <c r="Q22" s="193">
        <f>ROUND(E22*P22,2)</f>
        <v>0</v>
      </c>
      <c r="R22" s="193"/>
      <c r="S22" s="193" t="s">
        <v>269</v>
      </c>
      <c r="T22" s="193">
        <v>0</v>
      </c>
      <c r="U22" s="194">
        <f>ROUND(E22*T22,2)</f>
        <v>0</v>
      </c>
      <c r="V22" s="193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 t="s">
        <v>1144</v>
      </c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69"/>
      <c r="BA22" s="169"/>
      <c r="BB22" s="169"/>
      <c r="BC22" s="169"/>
      <c r="BD22" s="169"/>
      <c r="BE22" s="169"/>
      <c r="BF22" s="169"/>
      <c r="BG22" s="169"/>
      <c r="BH22" s="169"/>
    </row>
    <row r="23" spans="1:60" outlineLevel="1" x14ac:dyDescent="0.2">
      <c r="A23" s="170"/>
      <c r="B23" s="181"/>
      <c r="C23" s="272" t="s">
        <v>1620</v>
      </c>
      <c r="D23" s="273"/>
      <c r="E23" s="274"/>
      <c r="F23" s="275"/>
      <c r="G23" s="276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4"/>
      <c r="V23" s="193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 t="s">
        <v>220</v>
      </c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77" t="str">
        <f>C23</f>
        <v>Svislé přemístění výkopku z hor.1-4 do 2,5 m</v>
      </c>
      <c r="BB23" s="169"/>
      <c r="BC23" s="169"/>
      <c r="BD23" s="169"/>
      <c r="BE23" s="169"/>
      <c r="BF23" s="169"/>
      <c r="BG23" s="169"/>
      <c r="BH23" s="169"/>
    </row>
    <row r="24" spans="1:60" ht="22.5" outlineLevel="1" x14ac:dyDescent="0.2">
      <c r="A24" s="170">
        <v>8</v>
      </c>
      <c r="B24" s="181" t="s">
        <v>1621</v>
      </c>
      <c r="C24" s="209" t="s">
        <v>1622</v>
      </c>
      <c r="D24" s="183" t="s">
        <v>225</v>
      </c>
      <c r="E24" s="187">
        <v>5.0999999999999996</v>
      </c>
      <c r="F24" s="192"/>
      <c r="G24" s="193">
        <f>ROUND(E24*F24,2)</f>
        <v>0</v>
      </c>
      <c r="H24" s="192"/>
      <c r="I24" s="193">
        <f>ROUND(E24*H24,2)</f>
        <v>0</v>
      </c>
      <c r="J24" s="192"/>
      <c r="K24" s="193">
        <f>ROUND(E24*J24,2)</f>
        <v>0</v>
      </c>
      <c r="L24" s="193">
        <v>21</v>
      </c>
      <c r="M24" s="193">
        <f>G24*(1+L24/100)</f>
        <v>0</v>
      </c>
      <c r="N24" s="193">
        <v>0</v>
      </c>
      <c r="O24" s="193">
        <f>ROUND(E24*N24,2)</f>
        <v>0</v>
      </c>
      <c r="P24" s="193">
        <v>0</v>
      </c>
      <c r="Q24" s="193">
        <f>ROUND(E24*P24,2)</f>
        <v>0</v>
      </c>
      <c r="R24" s="193"/>
      <c r="S24" s="193" t="s">
        <v>269</v>
      </c>
      <c r="T24" s="193">
        <v>0</v>
      </c>
      <c r="U24" s="194">
        <f>ROUND(E24*T24,2)</f>
        <v>0</v>
      </c>
      <c r="V24" s="193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 t="s">
        <v>1144</v>
      </c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</row>
    <row r="25" spans="1:60" outlineLevel="1" x14ac:dyDescent="0.2">
      <c r="A25" s="170"/>
      <c r="B25" s="181"/>
      <c r="C25" s="272" t="s">
        <v>1622</v>
      </c>
      <c r="D25" s="273"/>
      <c r="E25" s="274"/>
      <c r="F25" s="275"/>
      <c r="G25" s="276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4"/>
      <c r="V25" s="193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 t="s">
        <v>220</v>
      </c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77" t="str">
        <f>C25</f>
        <v>Vodorovné přemístění výkopku z hor.1-4 do 10000 m</v>
      </c>
      <c r="BB25" s="169"/>
      <c r="BC25" s="169"/>
      <c r="BD25" s="169"/>
      <c r="BE25" s="169"/>
      <c r="BF25" s="169"/>
      <c r="BG25" s="169"/>
      <c r="BH25" s="169"/>
    </row>
    <row r="26" spans="1:60" outlineLevel="1" x14ac:dyDescent="0.2">
      <c r="A26" s="170">
        <v>9</v>
      </c>
      <c r="B26" s="181" t="s">
        <v>1623</v>
      </c>
      <c r="C26" s="209" t="s">
        <v>1624</v>
      </c>
      <c r="D26" s="183" t="s">
        <v>225</v>
      </c>
      <c r="E26" s="187">
        <v>27.5</v>
      </c>
      <c r="F26" s="192"/>
      <c r="G26" s="193">
        <f>ROUND(E26*F26,2)</f>
        <v>0</v>
      </c>
      <c r="H26" s="192"/>
      <c r="I26" s="193">
        <f>ROUND(E26*H26,2)</f>
        <v>0</v>
      </c>
      <c r="J26" s="192"/>
      <c r="K26" s="193">
        <f>ROUND(E26*J26,2)</f>
        <v>0</v>
      </c>
      <c r="L26" s="193">
        <v>21</v>
      </c>
      <c r="M26" s="193">
        <f>G26*(1+L26/100)</f>
        <v>0</v>
      </c>
      <c r="N26" s="193">
        <v>0</v>
      </c>
      <c r="O26" s="193">
        <f>ROUND(E26*N26,2)</f>
        <v>0</v>
      </c>
      <c r="P26" s="193">
        <v>0</v>
      </c>
      <c r="Q26" s="193">
        <f>ROUND(E26*P26,2)</f>
        <v>0</v>
      </c>
      <c r="R26" s="193"/>
      <c r="S26" s="193" t="s">
        <v>269</v>
      </c>
      <c r="T26" s="193">
        <v>0</v>
      </c>
      <c r="U26" s="194">
        <f>ROUND(E26*T26,2)</f>
        <v>0</v>
      </c>
      <c r="V26" s="193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 t="s">
        <v>1144</v>
      </c>
      <c r="AH26" s="169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</row>
    <row r="27" spans="1:60" outlineLevel="1" x14ac:dyDescent="0.2">
      <c r="A27" s="170"/>
      <c r="B27" s="181"/>
      <c r="C27" s="272" t="s">
        <v>1624</v>
      </c>
      <c r="D27" s="273"/>
      <c r="E27" s="274"/>
      <c r="F27" s="275"/>
      <c r="G27" s="276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4"/>
      <c r="V27" s="193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 t="s">
        <v>220</v>
      </c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77" t="str">
        <f>C27</f>
        <v>Nakládání výkopku z hor.1-4 v množství nad 100 m3</v>
      </c>
      <c r="BB27" s="169"/>
      <c r="BC27" s="169"/>
      <c r="BD27" s="169"/>
      <c r="BE27" s="169"/>
      <c r="BF27" s="169"/>
      <c r="BG27" s="169"/>
      <c r="BH27" s="169"/>
    </row>
    <row r="28" spans="1:60" x14ac:dyDescent="0.2">
      <c r="A28" s="178" t="s">
        <v>211</v>
      </c>
      <c r="B28" s="182" t="s">
        <v>76</v>
      </c>
      <c r="C28" s="211" t="s">
        <v>77</v>
      </c>
      <c r="D28" s="185"/>
      <c r="E28" s="189"/>
      <c r="F28" s="195"/>
      <c r="G28" s="195">
        <f>SUMIF(AG29:AG36,"&lt;&gt;NOR",G29:G36)</f>
        <v>0</v>
      </c>
      <c r="H28" s="195"/>
      <c r="I28" s="195">
        <f>SUM(I29:I36)</f>
        <v>0</v>
      </c>
      <c r="J28" s="195"/>
      <c r="K28" s="195">
        <f>SUM(K29:K36)</f>
        <v>0</v>
      </c>
      <c r="L28" s="195"/>
      <c r="M28" s="195">
        <f>SUM(M29:M36)</f>
        <v>0</v>
      </c>
      <c r="N28" s="195"/>
      <c r="O28" s="195">
        <f>SUM(O29:O36)</f>
        <v>0</v>
      </c>
      <c r="P28" s="195"/>
      <c r="Q28" s="195">
        <f>SUM(Q29:Q36)</f>
        <v>0</v>
      </c>
      <c r="R28" s="195"/>
      <c r="S28" s="195"/>
      <c r="T28" s="195"/>
      <c r="U28" s="196">
        <f>SUM(U29:U36)</f>
        <v>0</v>
      </c>
      <c r="V28" s="195"/>
      <c r="AG28" t="s">
        <v>212</v>
      </c>
    </row>
    <row r="29" spans="1:60" ht="22.5" outlineLevel="1" x14ac:dyDescent="0.2">
      <c r="A29" s="170">
        <v>10</v>
      </c>
      <c r="B29" s="181" t="s">
        <v>1625</v>
      </c>
      <c r="C29" s="209" t="s">
        <v>1626</v>
      </c>
      <c r="D29" s="183" t="s">
        <v>225</v>
      </c>
      <c r="E29" s="187">
        <v>5.0999999999999996</v>
      </c>
      <c r="F29" s="192"/>
      <c r="G29" s="193">
        <f>ROUND(E29*F29,2)</f>
        <v>0</v>
      </c>
      <c r="H29" s="192"/>
      <c r="I29" s="193">
        <f>ROUND(E29*H29,2)</f>
        <v>0</v>
      </c>
      <c r="J29" s="192"/>
      <c r="K29" s="193">
        <f>ROUND(E29*J29,2)</f>
        <v>0</v>
      </c>
      <c r="L29" s="193">
        <v>21</v>
      </c>
      <c r="M29" s="193">
        <f>G29*(1+L29/100)</f>
        <v>0</v>
      </c>
      <c r="N29" s="193">
        <v>0</v>
      </c>
      <c r="O29" s="193">
        <f>ROUND(E29*N29,2)</f>
        <v>0</v>
      </c>
      <c r="P29" s="193">
        <v>0</v>
      </c>
      <c r="Q29" s="193">
        <f>ROUND(E29*P29,2)</f>
        <v>0</v>
      </c>
      <c r="R29" s="193"/>
      <c r="S29" s="193" t="s">
        <v>269</v>
      </c>
      <c r="T29" s="193">
        <v>0</v>
      </c>
      <c r="U29" s="194">
        <f>ROUND(E29*T29,2)</f>
        <v>0</v>
      </c>
      <c r="V29" s="193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 t="s">
        <v>1144</v>
      </c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</row>
    <row r="30" spans="1:60" outlineLevel="1" x14ac:dyDescent="0.2">
      <c r="A30" s="170"/>
      <c r="B30" s="181"/>
      <c r="C30" s="272" t="s">
        <v>1626</v>
      </c>
      <c r="D30" s="273"/>
      <c r="E30" s="274"/>
      <c r="F30" s="275"/>
      <c r="G30" s="276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4"/>
      <c r="V30" s="193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 t="s">
        <v>220</v>
      </c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  <c r="BA30" s="177" t="str">
        <f>C30</f>
        <v>Uložení sypaniny na skládku, včetně poplatku za skládku</v>
      </c>
      <c r="BB30" s="169"/>
      <c r="BC30" s="169"/>
      <c r="BD30" s="169"/>
      <c r="BE30" s="169"/>
      <c r="BF30" s="169"/>
      <c r="BG30" s="169"/>
      <c r="BH30" s="169"/>
    </row>
    <row r="31" spans="1:60" outlineLevel="1" x14ac:dyDescent="0.2">
      <c r="A31" s="170">
        <v>11</v>
      </c>
      <c r="B31" s="181" t="s">
        <v>1627</v>
      </c>
      <c r="C31" s="209" t="s">
        <v>253</v>
      </c>
      <c r="D31" s="183" t="s">
        <v>225</v>
      </c>
      <c r="E31" s="187">
        <v>12.11</v>
      </c>
      <c r="F31" s="192"/>
      <c r="G31" s="193">
        <f>ROUND(E31*F31,2)</f>
        <v>0</v>
      </c>
      <c r="H31" s="192"/>
      <c r="I31" s="193">
        <f>ROUND(E31*H31,2)</f>
        <v>0</v>
      </c>
      <c r="J31" s="192"/>
      <c r="K31" s="193">
        <f>ROUND(E31*J31,2)</f>
        <v>0</v>
      </c>
      <c r="L31" s="193">
        <v>21</v>
      </c>
      <c r="M31" s="193">
        <f>G31*(1+L31/100)</f>
        <v>0</v>
      </c>
      <c r="N31" s="193">
        <v>0</v>
      </c>
      <c r="O31" s="193">
        <f>ROUND(E31*N31,2)</f>
        <v>0</v>
      </c>
      <c r="P31" s="193">
        <v>0</v>
      </c>
      <c r="Q31" s="193">
        <f>ROUND(E31*P31,2)</f>
        <v>0</v>
      </c>
      <c r="R31" s="193"/>
      <c r="S31" s="193" t="s">
        <v>269</v>
      </c>
      <c r="T31" s="193">
        <v>0</v>
      </c>
      <c r="U31" s="194">
        <f>ROUND(E31*T31,2)</f>
        <v>0</v>
      </c>
      <c r="V31" s="193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 t="s">
        <v>1144</v>
      </c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</row>
    <row r="32" spans="1:60" outlineLevel="1" x14ac:dyDescent="0.2">
      <c r="A32" s="170"/>
      <c r="B32" s="181"/>
      <c r="C32" s="272" t="s">
        <v>253</v>
      </c>
      <c r="D32" s="273"/>
      <c r="E32" s="274"/>
      <c r="F32" s="275"/>
      <c r="G32" s="276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4"/>
      <c r="V32" s="193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 t="s">
        <v>220</v>
      </c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77" t="str">
        <f>C32</f>
        <v>Zásyp jam, rýh, šachet se zhutněním</v>
      </c>
      <c r="BB32" s="169"/>
      <c r="BC32" s="169"/>
      <c r="BD32" s="169"/>
      <c r="BE32" s="169"/>
      <c r="BF32" s="169"/>
      <c r="BG32" s="169"/>
      <c r="BH32" s="169"/>
    </row>
    <row r="33" spans="1:60" outlineLevel="1" x14ac:dyDescent="0.2">
      <c r="A33" s="170">
        <v>12</v>
      </c>
      <c r="B33" s="181" t="s">
        <v>1628</v>
      </c>
      <c r="C33" s="209" t="s">
        <v>1629</v>
      </c>
      <c r="D33" s="183" t="s">
        <v>225</v>
      </c>
      <c r="E33" s="187">
        <v>5.19</v>
      </c>
      <c r="F33" s="192"/>
      <c r="G33" s="193">
        <f>ROUND(E33*F33,2)</f>
        <v>0</v>
      </c>
      <c r="H33" s="192"/>
      <c r="I33" s="193">
        <f>ROUND(E33*H33,2)</f>
        <v>0</v>
      </c>
      <c r="J33" s="192"/>
      <c r="K33" s="193">
        <f>ROUND(E33*J33,2)</f>
        <v>0</v>
      </c>
      <c r="L33" s="193">
        <v>21</v>
      </c>
      <c r="M33" s="193">
        <f>G33*(1+L33/100)</f>
        <v>0</v>
      </c>
      <c r="N33" s="193">
        <v>0</v>
      </c>
      <c r="O33" s="193">
        <f>ROUND(E33*N33,2)</f>
        <v>0</v>
      </c>
      <c r="P33" s="193">
        <v>0</v>
      </c>
      <c r="Q33" s="193">
        <f>ROUND(E33*P33,2)</f>
        <v>0</v>
      </c>
      <c r="R33" s="193"/>
      <c r="S33" s="193" t="s">
        <v>269</v>
      </c>
      <c r="T33" s="193">
        <v>0</v>
      </c>
      <c r="U33" s="194">
        <f>ROUND(E33*T33,2)</f>
        <v>0</v>
      </c>
      <c r="V33" s="193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 t="s">
        <v>1144</v>
      </c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</row>
    <row r="34" spans="1:60" outlineLevel="1" x14ac:dyDescent="0.2">
      <c r="A34" s="170"/>
      <c r="B34" s="181"/>
      <c r="C34" s="272" t="s">
        <v>1629</v>
      </c>
      <c r="D34" s="273"/>
      <c r="E34" s="274"/>
      <c r="F34" s="275"/>
      <c r="G34" s="276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4"/>
      <c r="V34" s="193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 t="s">
        <v>220</v>
      </c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77" t="str">
        <f>C34</f>
        <v>Obsyp potrubí bez prohození sypaniny</v>
      </c>
      <c r="BB34" s="169"/>
      <c r="BC34" s="169"/>
      <c r="BD34" s="169"/>
      <c r="BE34" s="169"/>
      <c r="BF34" s="169"/>
      <c r="BG34" s="169"/>
      <c r="BH34" s="169"/>
    </row>
    <row r="35" spans="1:60" outlineLevel="1" x14ac:dyDescent="0.2">
      <c r="A35" s="170">
        <v>13</v>
      </c>
      <c r="B35" s="181" t="s">
        <v>1630</v>
      </c>
      <c r="C35" s="209" t="s">
        <v>1631</v>
      </c>
      <c r="D35" s="183" t="s">
        <v>225</v>
      </c>
      <c r="E35" s="187">
        <v>5.19</v>
      </c>
      <c r="F35" s="192"/>
      <c r="G35" s="193">
        <f>ROUND(E35*F35,2)</f>
        <v>0</v>
      </c>
      <c r="H35" s="192"/>
      <c r="I35" s="193">
        <f>ROUND(E35*H35,2)</f>
        <v>0</v>
      </c>
      <c r="J35" s="192"/>
      <c r="K35" s="193">
        <f>ROUND(E35*J35,2)</f>
        <v>0</v>
      </c>
      <c r="L35" s="193">
        <v>21</v>
      </c>
      <c r="M35" s="193">
        <f>G35*(1+L35/100)</f>
        <v>0</v>
      </c>
      <c r="N35" s="193">
        <v>0</v>
      </c>
      <c r="O35" s="193">
        <f>ROUND(E35*N35,2)</f>
        <v>0</v>
      </c>
      <c r="P35" s="193">
        <v>0</v>
      </c>
      <c r="Q35" s="193">
        <f>ROUND(E35*P35,2)</f>
        <v>0</v>
      </c>
      <c r="R35" s="193"/>
      <c r="S35" s="193" t="s">
        <v>269</v>
      </c>
      <c r="T35" s="193">
        <v>0</v>
      </c>
      <c r="U35" s="194">
        <f>ROUND(E35*T35,2)</f>
        <v>0</v>
      </c>
      <c r="V35" s="193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 t="s">
        <v>1144</v>
      </c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</row>
    <row r="36" spans="1:60" outlineLevel="1" x14ac:dyDescent="0.2">
      <c r="A36" s="170"/>
      <c r="B36" s="181"/>
      <c r="C36" s="272" t="s">
        <v>1631</v>
      </c>
      <c r="D36" s="273"/>
      <c r="E36" s="274"/>
      <c r="F36" s="275"/>
      <c r="G36" s="276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4"/>
      <c r="V36" s="193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 t="s">
        <v>220</v>
      </c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77" t="str">
        <f>C36</f>
        <v>Příplatek za prohození sypaniny pro obsyp potrubí</v>
      </c>
      <c r="BB36" s="169"/>
      <c r="BC36" s="169"/>
      <c r="BD36" s="169"/>
      <c r="BE36" s="169"/>
      <c r="BF36" s="169"/>
      <c r="BG36" s="169"/>
      <c r="BH36" s="169"/>
    </row>
    <row r="37" spans="1:60" ht="25.5" x14ac:dyDescent="0.2">
      <c r="A37" s="178" t="s">
        <v>211</v>
      </c>
      <c r="B37" s="182" t="s">
        <v>104</v>
      </c>
      <c r="C37" s="211" t="s">
        <v>105</v>
      </c>
      <c r="D37" s="185"/>
      <c r="E37" s="189"/>
      <c r="F37" s="195"/>
      <c r="G37" s="195">
        <f>SUMIF(AG38:AG47,"&lt;&gt;NOR",G38:G47)</f>
        <v>0</v>
      </c>
      <c r="H37" s="195"/>
      <c r="I37" s="195">
        <f>SUM(I38:I47)</f>
        <v>0</v>
      </c>
      <c r="J37" s="195"/>
      <c r="K37" s="195">
        <f>SUM(K38:K47)</f>
        <v>0</v>
      </c>
      <c r="L37" s="195"/>
      <c r="M37" s="195">
        <f>SUM(M38:M47)</f>
        <v>0</v>
      </c>
      <c r="N37" s="195"/>
      <c r="O37" s="195">
        <f>SUM(O38:O47)</f>
        <v>0</v>
      </c>
      <c r="P37" s="195"/>
      <c r="Q37" s="195">
        <f>SUM(Q38:Q47)</f>
        <v>0</v>
      </c>
      <c r="R37" s="195"/>
      <c r="S37" s="195"/>
      <c r="T37" s="195"/>
      <c r="U37" s="196">
        <f>SUM(U38:U47)</f>
        <v>0</v>
      </c>
      <c r="V37" s="195"/>
      <c r="AG37" t="s">
        <v>212</v>
      </c>
    </row>
    <row r="38" spans="1:60" outlineLevel="1" x14ac:dyDescent="0.2">
      <c r="A38" s="170">
        <v>14</v>
      </c>
      <c r="B38" s="181" t="s">
        <v>1684</v>
      </c>
      <c r="C38" s="209" t="s">
        <v>1685</v>
      </c>
      <c r="D38" s="183" t="s">
        <v>303</v>
      </c>
      <c r="E38" s="187">
        <v>16</v>
      </c>
      <c r="F38" s="192"/>
      <c r="G38" s="193">
        <f>ROUND(E38*F38,2)</f>
        <v>0</v>
      </c>
      <c r="H38" s="192"/>
      <c r="I38" s="193">
        <f>ROUND(E38*H38,2)</f>
        <v>0</v>
      </c>
      <c r="J38" s="192"/>
      <c r="K38" s="193">
        <f>ROUND(E38*J38,2)</f>
        <v>0</v>
      </c>
      <c r="L38" s="193">
        <v>21</v>
      </c>
      <c r="M38" s="193">
        <f>G38*(1+L38/100)</f>
        <v>0</v>
      </c>
      <c r="N38" s="193">
        <v>0</v>
      </c>
      <c r="O38" s="193">
        <f>ROUND(E38*N38,2)</f>
        <v>0</v>
      </c>
      <c r="P38" s="193">
        <v>0</v>
      </c>
      <c r="Q38" s="193">
        <f>ROUND(E38*P38,2)</f>
        <v>0</v>
      </c>
      <c r="R38" s="193"/>
      <c r="S38" s="193" t="s">
        <v>269</v>
      </c>
      <c r="T38" s="193">
        <v>0</v>
      </c>
      <c r="U38" s="194">
        <f>ROUND(E38*T38,2)</f>
        <v>0</v>
      </c>
      <c r="V38" s="193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 t="s">
        <v>1144</v>
      </c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</row>
    <row r="39" spans="1:60" outlineLevel="1" x14ac:dyDescent="0.2">
      <c r="A39" s="170"/>
      <c r="B39" s="181"/>
      <c r="C39" s="272" t="s">
        <v>1685</v>
      </c>
      <c r="D39" s="273"/>
      <c r="E39" s="274"/>
      <c r="F39" s="275"/>
      <c r="G39" s="276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4"/>
      <c r="V39" s="193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 t="s">
        <v>220</v>
      </c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77" t="str">
        <f>C39</f>
        <v>Folie výstražná</v>
      </c>
      <c r="BB39" s="169"/>
      <c r="BC39" s="169"/>
      <c r="BD39" s="169"/>
      <c r="BE39" s="169"/>
      <c r="BF39" s="169"/>
      <c r="BG39" s="169"/>
      <c r="BH39" s="169"/>
    </row>
    <row r="40" spans="1:60" outlineLevel="1" x14ac:dyDescent="0.2">
      <c r="A40" s="170">
        <v>15</v>
      </c>
      <c r="B40" s="181" t="s">
        <v>1686</v>
      </c>
      <c r="C40" s="209" t="s">
        <v>1687</v>
      </c>
      <c r="D40" s="183" t="s">
        <v>303</v>
      </c>
      <c r="E40" s="187">
        <v>16</v>
      </c>
      <c r="F40" s="192"/>
      <c r="G40" s="193">
        <f>ROUND(E40*F40,2)</f>
        <v>0</v>
      </c>
      <c r="H40" s="192"/>
      <c r="I40" s="193">
        <f>ROUND(E40*H40,2)</f>
        <v>0</v>
      </c>
      <c r="J40" s="192"/>
      <c r="K40" s="193">
        <f>ROUND(E40*J40,2)</f>
        <v>0</v>
      </c>
      <c r="L40" s="193">
        <v>21</v>
      </c>
      <c r="M40" s="193">
        <f>G40*(1+L40/100)</f>
        <v>0</v>
      </c>
      <c r="N40" s="193">
        <v>0</v>
      </c>
      <c r="O40" s="193">
        <f>ROUND(E40*N40,2)</f>
        <v>0</v>
      </c>
      <c r="P40" s="193">
        <v>0</v>
      </c>
      <c r="Q40" s="193">
        <f>ROUND(E40*P40,2)</f>
        <v>0</v>
      </c>
      <c r="R40" s="193"/>
      <c r="S40" s="193" t="s">
        <v>269</v>
      </c>
      <c r="T40" s="193">
        <v>0</v>
      </c>
      <c r="U40" s="194">
        <f>ROUND(E40*T40,2)</f>
        <v>0</v>
      </c>
      <c r="V40" s="193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 t="s">
        <v>1144</v>
      </c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</row>
    <row r="41" spans="1:60" outlineLevel="1" x14ac:dyDescent="0.2">
      <c r="A41" s="170"/>
      <c r="B41" s="181"/>
      <c r="C41" s="272" t="s">
        <v>1687</v>
      </c>
      <c r="D41" s="273"/>
      <c r="E41" s="274"/>
      <c r="F41" s="275"/>
      <c r="G41" s="276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4"/>
      <c r="V41" s="193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 t="s">
        <v>220</v>
      </c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77" t="str">
        <f>C41</f>
        <v>Vodící drát 2,5 mm2</v>
      </c>
      <c r="BB41" s="169"/>
      <c r="BC41" s="169"/>
      <c r="BD41" s="169"/>
      <c r="BE41" s="169"/>
      <c r="BF41" s="169"/>
      <c r="BG41" s="169"/>
      <c r="BH41" s="169"/>
    </row>
    <row r="42" spans="1:60" outlineLevel="1" x14ac:dyDescent="0.2">
      <c r="A42" s="170">
        <v>16</v>
      </c>
      <c r="B42" s="181" t="s">
        <v>1688</v>
      </c>
      <c r="C42" s="209" t="s">
        <v>1689</v>
      </c>
      <c r="D42" s="183" t="s">
        <v>1025</v>
      </c>
      <c r="E42" s="187">
        <v>6.07</v>
      </c>
      <c r="F42" s="192"/>
      <c r="G42" s="193">
        <f>ROUND(E42*F42,2)</f>
        <v>0</v>
      </c>
      <c r="H42" s="192"/>
      <c r="I42" s="193">
        <f>ROUND(E42*H42,2)</f>
        <v>0</v>
      </c>
      <c r="J42" s="192"/>
      <c r="K42" s="193">
        <f>ROUND(E42*J42,2)</f>
        <v>0</v>
      </c>
      <c r="L42" s="193">
        <v>21</v>
      </c>
      <c r="M42" s="193">
        <f>G42*(1+L42/100)</f>
        <v>0</v>
      </c>
      <c r="N42" s="193">
        <v>0</v>
      </c>
      <c r="O42" s="193">
        <f>ROUND(E42*N42,2)</f>
        <v>0</v>
      </c>
      <c r="P42" s="193">
        <v>0</v>
      </c>
      <c r="Q42" s="193">
        <f>ROUND(E42*P42,2)</f>
        <v>0</v>
      </c>
      <c r="R42" s="193"/>
      <c r="S42" s="193" t="s">
        <v>269</v>
      </c>
      <c r="T42" s="193">
        <v>0</v>
      </c>
      <c r="U42" s="194">
        <f>ROUND(E42*T42,2)</f>
        <v>0</v>
      </c>
      <c r="V42" s="193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 t="s">
        <v>1242</v>
      </c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</row>
    <row r="43" spans="1:60" outlineLevel="1" x14ac:dyDescent="0.2">
      <c r="A43" s="170"/>
      <c r="B43" s="181"/>
      <c r="C43" s="272" t="s">
        <v>1689</v>
      </c>
      <c r="D43" s="273"/>
      <c r="E43" s="274"/>
      <c r="F43" s="275"/>
      <c r="G43" s="276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4"/>
      <c r="V43" s="193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 t="s">
        <v>220</v>
      </c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77" t="str">
        <f>C43</f>
        <v>Trubka tlaková PE LD (rPE) d 32 x 4,4 mm PN 10</v>
      </c>
      <c r="BB43" s="169"/>
      <c r="BC43" s="169"/>
      <c r="BD43" s="169"/>
      <c r="BE43" s="169"/>
      <c r="BF43" s="169"/>
      <c r="BG43" s="169"/>
      <c r="BH43" s="169"/>
    </row>
    <row r="44" spans="1:60" outlineLevel="1" x14ac:dyDescent="0.2">
      <c r="A44" s="170">
        <v>17</v>
      </c>
      <c r="B44" s="181" t="s">
        <v>1690</v>
      </c>
      <c r="C44" s="209" t="s">
        <v>1691</v>
      </c>
      <c r="D44" s="183" t="s">
        <v>303</v>
      </c>
      <c r="E44" s="187">
        <v>16</v>
      </c>
      <c r="F44" s="192"/>
      <c r="G44" s="193">
        <f>ROUND(E44*F44,2)</f>
        <v>0</v>
      </c>
      <c r="H44" s="192"/>
      <c r="I44" s="193">
        <f>ROUND(E44*H44,2)</f>
        <v>0</v>
      </c>
      <c r="J44" s="192"/>
      <c r="K44" s="193">
        <f>ROUND(E44*J44,2)</f>
        <v>0</v>
      </c>
      <c r="L44" s="193">
        <v>21</v>
      </c>
      <c r="M44" s="193">
        <f>G44*(1+L44/100)</f>
        <v>0</v>
      </c>
      <c r="N44" s="193">
        <v>0</v>
      </c>
      <c r="O44" s="193">
        <f>ROUND(E44*N44,2)</f>
        <v>0</v>
      </c>
      <c r="P44" s="193">
        <v>0</v>
      </c>
      <c r="Q44" s="193">
        <f>ROUND(E44*P44,2)</f>
        <v>0</v>
      </c>
      <c r="R44" s="193"/>
      <c r="S44" s="193" t="s">
        <v>269</v>
      </c>
      <c r="T44" s="193">
        <v>0</v>
      </c>
      <c r="U44" s="194">
        <f>ROUND(E44*T44,2)</f>
        <v>0</v>
      </c>
      <c r="V44" s="193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 t="s">
        <v>1144</v>
      </c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</row>
    <row r="45" spans="1:60" outlineLevel="1" x14ac:dyDescent="0.2">
      <c r="A45" s="170"/>
      <c r="B45" s="181"/>
      <c r="C45" s="272" t="s">
        <v>1691</v>
      </c>
      <c r="D45" s="273"/>
      <c r="E45" s="274"/>
      <c r="F45" s="275"/>
      <c r="G45" s="276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4"/>
      <c r="V45" s="193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 t="s">
        <v>220</v>
      </c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77" t="str">
        <f>C45</f>
        <v>Montáž trubek polyetylenových ve výkopu 50 mm</v>
      </c>
      <c r="BB45" s="169"/>
      <c r="BC45" s="169"/>
      <c r="BD45" s="169"/>
      <c r="BE45" s="169"/>
      <c r="BF45" s="169"/>
      <c r="BG45" s="169"/>
      <c r="BH45" s="169"/>
    </row>
    <row r="46" spans="1:60" outlineLevel="1" x14ac:dyDescent="0.2">
      <c r="A46" s="170">
        <v>18</v>
      </c>
      <c r="B46" s="181" t="s">
        <v>1692</v>
      </c>
      <c r="C46" s="209" t="s">
        <v>1693</v>
      </c>
      <c r="D46" s="183" t="s">
        <v>338</v>
      </c>
      <c r="E46" s="187">
        <v>1</v>
      </c>
      <c r="F46" s="192"/>
      <c r="G46" s="193">
        <f>ROUND(E46*F46,2)</f>
        <v>0</v>
      </c>
      <c r="H46" s="192"/>
      <c r="I46" s="193">
        <f>ROUND(E46*H46,2)</f>
        <v>0</v>
      </c>
      <c r="J46" s="192"/>
      <c r="K46" s="193">
        <f>ROUND(E46*J46,2)</f>
        <v>0</v>
      </c>
      <c r="L46" s="193">
        <v>21</v>
      </c>
      <c r="M46" s="193">
        <f>G46*(1+L46/100)</f>
        <v>0</v>
      </c>
      <c r="N46" s="193">
        <v>0</v>
      </c>
      <c r="O46" s="193">
        <f>ROUND(E46*N46,2)</f>
        <v>0</v>
      </c>
      <c r="P46" s="193">
        <v>0</v>
      </c>
      <c r="Q46" s="193">
        <f>ROUND(E46*P46,2)</f>
        <v>0</v>
      </c>
      <c r="R46" s="193"/>
      <c r="S46" s="193" t="s">
        <v>269</v>
      </c>
      <c r="T46" s="193">
        <v>0</v>
      </c>
      <c r="U46" s="194">
        <f>ROUND(E46*T46,2)</f>
        <v>0</v>
      </c>
      <c r="V46" s="193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 t="s">
        <v>1144</v>
      </c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</row>
    <row r="47" spans="1:60" outlineLevel="1" x14ac:dyDescent="0.2">
      <c r="A47" s="170"/>
      <c r="B47" s="181"/>
      <c r="C47" s="272" t="s">
        <v>1693</v>
      </c>
      <c r="D47" s="273"/>
      <c r="E47" s="274"/>
      <c r="F47" s="275"/>
      <c r="G47" s="276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4"/>
      <c r="V47" s="193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 t="s">
        <v>220</v>
      </c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77" t="str">
        <f>C47</f>
        <v>Příplatek za montáž vodovodních přípojek DN 32-80</v>
      </c>
      <c r="BB47" s="169"/>
      <c r="BC47" s="169"/>
      <c r="BD47" s="169"/>
      <c r="BE47" s="169"/>
      <c r="BF47" s="169"/>
      <c r="BG47" s="169"/>
      <c r="BH47" s="169"/>
    </row>
    <row r="48" spans="1:60" x14ac:dyDescent="0.2">
      <c r="A48" s="178" t="s">
        <v>211</v>
      </c>
      <c r="B48" s="182" t="s">
        <v>106</v>
      </c>
      <c r="C48" s="211" t="s">
        <v>107</v>
      </c>
      <c r="D48" s="185"/>
      <c r="E48" s="189"/>
      <c r="F48" s="195"/>
      <c r="G48" s="195">
        <f>SUMIF(AG49:AG74,"&lt;&gt;NOR",G49:G74)</f>
        <v>0</v>
      </c>
      <c r="H48" s="195"/>
      <c r="I48" s="195">
        <f>SUM(I49:I74)</f>
        <v>0</v>
      </c>
      <c r="J48" s="195"/>
      <c r="K48" s="195">
        <f>SUM(K49:K74)</f>
        <v>0</v>
      </c>
      <c r="L48" s="195"/>
      <c r="M48" s="195">
        <f>SUM(M49:M74)</f>
        <v>0</v>
      </c>
      <c r="N48" s="195"/>
      <c r="O48" s="195">
        <f>SUM(O49:O74)</f>
        <v>0</v>
      </c>
      <c r="P48" s="195"/>
      <c r="Q48" s="195">
        <f>SUM(Q49:Q74)</f>
        <v>0</v>
      </c>
      <c r="R48" s="195"/>
      <c r="S48" s="195"/>
      <c r="T48" s="195"/>
      <c r="U48" s="196">
        <f>SUM(U49:U74)</f>
        <v>0</v>
      </c>
      <c r="V48" s="195"/>
      <c r="AG48" t="s">
        <v>212</v>
      </c>
    </row>
    <row r="49" spans="1:60" outlineLevel="1" x14ac:dyDescent="0.2">
      <c r="A49" s="170">
        <v>19</v>
      </c>
      <c r="B49" s="181" t="s">
        <v>1694</v>
      </c>
      <c r="C49" s="209" t="s">
        <v>1695</v>
      </c>
      <c r="D49" s="183" t="s">
        <v>303</v>
      </c>
      <c r="E49" s="187">
        <v>20</v>
      </c>
      <c r="F49" s="192"/>
      <c r="G49" s="193">
        <f>ROUND(E49*F49,2)</f>
        <v>0</v>
      </c>
      <c r="H49" s="192"/>
      <c r="I49" s="193">
        <f>ROUND(E49*H49,2)</f>
        <v>0</v>
      </c>
      <c r="J49" s="192"/>
      <c r="K49" s="193">
        <f>ROUND(E49*J49,2)</f>
        <v>0</v>
      </c>
      <c r="L49" s="193">
        <v>21</v>
      </c>
      <c r="M49" s="193">
        <f>G49*(1+L49/100)</f>
        <v>0</v>
      </c>
      <c r="N49" s="193">
        <v>0</v>
      </c>
      <c r="O49" s="193">
        <f>ROUND(E49*N49,2)</f>
        <v>0</v>
      </c>
      <c r="P49" s="193">
        <v>0</v>
      </c>
      <c r="Q49" s="193">
        <f>ROUND(E49*P49,2)</f>
        <v>0</v>
      </c>
      <c r="R49" s="193"/>
      <c r="S49" s="193" t="s">
        <v>269</v>
      </c>
      <c r="T49" s="193">
        <v>0</v>
      </c>
      <c r="U49" s="194">
        <f>ROUND(E49*T49,2)</f>
        <v>0</v>
      </c>
      <c r="V49" s="193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 t="s">
        <v>1242</v>
      </c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</row>
    <row r="50" spans="1:60" outlineLevel="1" x14ac:dyDescent="0.2">
      <c r="A50" s="170"/>
      <c r="B50" s="181"/>
      <c r="C50" s="272" t="s">
        <v>1695</v>
      </c>
      <c r="D50" s="273"/>
      <c r="E50" s="274"/>
      <c r="F50" s="275"/>
      <c r="G50" s="276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4"/>
      <c r="V50" s="193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 t="s">
        <v>220</v>
      </c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77" t="str">
        <f>C50</f>
        <v>Trubka D 25 x 4,2 mm délka 4 m PN 20 PPR</v>
      </c>
      <c r="BB50" s="169"/>
      <c r="BC50" s="169"/>
      <c r="BD50" s="169"/>
      <c r="BE50" s="169"/>
      <c r="BF50" s="169"/>
      <c r="BG50" s="169"/>
      <c r="BH50" s="169"/>
    </row>
    <row r="51" spans="1:60" outlineLevel="1" x14ac:dyDescent="0.2">
      <c r="A51" s="170">
        <v>20</v>
      </c>
      <c r="B51" s="181" t="s">
        <v>1696</v>
      </c>
      <c r="C51" s="209" t="s">
        <v>1697</v>
      </c>
      <c r="D51" s="183" t="s">
        <v>338</v>
      </c>
      <c r="E51" s="187">
        <v>2</v>
      </c>
      <c r="F51" s="192"/>
      <c r="G51" s="193">
        <f>ROUND(E51*F51,2)</f>
        <v>0</v>
      </c>
      <c r="H51" s="192"/>
      <c r="I51" s="193">
        <f>ROUND(E51*H51,2)</f>
        <v>0</v>
      </c>
      <c r="J51" s="192"/>
      <c r="K51" s="193">
        <f>ROUND(E51*J51,2)</f>
        <v>0</v>
      </c>
      <c r="L51" s="193">
        <v>21</v>
      </c>
      <c r="M51" s="193">
        <f>G51*(1+L51/100)</f>
        <v>0</v>
      </c>
      <c r="N51" s="193">
        <v>0</v>
      </c>
      <c r="O51" s="193">
        <f>ROUND(E51*N51,2)</f>
        <v>0</v>
      </c>
      <c r="P51" s="193">
        <v>0</v>
      </c>
      <c r="Q51" s="193">
        <f>ROUND(E51*P51,2)</f>
        <v>0</v>
      </c>
      <c r="R51" s="193"/>
      <c r="S51" s="193" t="s">
        <v>269</v>
      </c>
      <c r="T51" s="193">
        <v>0</v>
      </c>
      <c r="U51" s="194">
        <f>ROUND(E51*T51,2)</f>
        <v>0</v>
      </c>
      <c r="V51" s="193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 t="s">
        <v>1242</v>
      </c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</row>
    <row r="52" spans="1:60" outlineLevel="1" x14ac:dyDescent="0.2">
      <c r="A52" s="170"/>
      <c r="B52" s="181"/>
      <c r="C52" s="272" t="s">
        <v>1697</v>
      </c>
      <c r="D52" s="273"/>
      <c r="E52" s="274"/>
      <c r="F52" s="275"/>
      <c r="G52" s="276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4"/>
      <c r="V52" s="193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 t="s">
        <v>220</v>
      </c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77" t="str">
        <f>C52</f>
        <v>Přechodka rPE 32x1"</v>
      </c>
      <c r="BB52" s="169"/>
      <c r="BC52" s="169"/>
      <c r="BD52" s="169"/>
      <c r="BE52" s="169"/>
      <c r="BF52" s="169"/>
      <c r="BG52" s="169"/>
      <c r="BH52" s="169"/>
    </row>
    <row r="53" spans="1:60" outlineLevel="1" x14ac:dyDescent="0.2">
      <c r="A53" s="170">
        <v>21</v>
      </c>
      <c r="B53" s="181" t="s">
        <v>1698</v>
      </c>
      <c r="C53" s="209" t="s">
        <v>1699</v>
      </c>
      <c r="D53" s="183" t="s">
        <v>338</v>
      </c>
      <c r="E53" s="187">
        <v>1</v>
      </c>
      <c r="F53" s="192"/>
      <c r="G53" s="193">
        <f>ROUND(E53*F53,2)</f>
        <v>0</v>
      </c>
      <c r="H53" s="192"/>
      <c r="I53" s="193">
        <f>ROUND(E53*H53,2)</f>
        <v>0</v>
      </c>
      <c r="J53" s="192"/>
      <c r="K53" s="193">
        <f>ROUND(E53*J53,2)</f>
        <v>0</v>
      </c>
      <c r="L53" s="193">
        <v>21</v>
      </c>
      <c r="M53" s="193">
        <f>G53*(1+L53/100)</f>
        <v>0</v>
      </c>
      <c r="N53" s="193">
        <v>0</v>
      </c>
      <c r="O53" s="193">
        <f>ROUND(E53*N53,2)</f>
        <v>0</v>
      </c>
      <c r="P53" s="193">
        <v>0</v>
      </c>
      <c r="Q53" s="193">
        <f>ROUND(E53*P53,2)</f>
        <v>0</v>
      </c>
      <c r="R53" s="193"/>
      <c r="S53" s="193" t="s">
        <v>269</v>
      </c>
      <c r="T53" s="193">
        <v>0</v>
      </c>
      <c r="U53" s="194">
        <f>ROUND(E53*T53,2)</f>
        <v>0</v>
      </c>
      <c r="V53" s="193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 t="s">
        <v>1242</v>
      </c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</row>
    <row r="54" spans="1:60" outlineLevel="1" x14ac:dyDescent="0.2">
      <c r="A54" s="170"/>
      <c r="B54" s="181"/>
      <c r="C54" s="272" t="s">
        <v>1699</v>
      </c>
      <c r="D54" s="273"/>
      <c r="E54" s="274"/>
      <c r="F54" s="275"/>
      <c r="G54" s="276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4"/>
      <c r="V54" s="193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 t="s">
        <v>220</v>
      </c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77" t="str">
        <f>C54</f>
        <v>Čerpadlo ponorné Grundfos</v>
      </c>
      <c r="BB54" s="169"/>
      <c r="BC54" s="169"/>
      <c r="BD54" s="169"/>
      <c r="BE54" s="169"/>
      <c r="BF54" s="169"/>
      <c r="BG54" s="169"/>
      <c r="BH54" s="169"/>
    </row>
    <row r="55" spans="1:60" outlineLevel="1" x14ac:dyDescent="0.2">
      <c r="A55" s="170">
        <v>22</v>
      </c>
      <c r="B55" s="181" t="s">
        <v>1700</v>
      </c>
      <c r="C55" s="209" t="s">
        <v>1701</v>
      </c>
      <c r="D55" s="183" t="s">
        <v>338</v>
      </c>
      <c r="E55" s="187">
        <v>1</v>
      </c>
      <c r="F55" s="192"/>
      <c r="G55" s="193">
        <f>ROUND(E55*F55,2)</f>
        <v>0</v>
      </c>
      <c r="H55" s="192"/>
      <c r="I55" s="193">
        <f>ROUND(E55*H55,2)</f>
        <v>0</v>
      </c>
      <c r="J55" s="192"/>
      <c r="K55" s="193">
        <f>ROUND(E55*J55,2)</f>
        <v>0</v>
      </c>
      <c r="L55" s="193">
        <v>21</v>
      </c>
      <c r="M55" s="193">
        <f>G55*(1+L55/100)</f>
        <v>0</v>
      </c>
      <c r="N55" s="193">
        <v>0</v>
      </c>
      <c r="O55" s="193">
        <f>ROUND(E55*N55,2)</f>
        <v>0</v>
      </c>
      <c r="P55" s="193">
        <v>0</v>
      </c>
      <c r="Q55" s="193">
        <f>ROUND(E55*P55,2)</f>
        <v>0</v>
      </c>
      <c r="R55" s="193"/>
      <c r="S55" s="193" t="s">
        <v>269</v>
      </c>
      <c r="T55" s="193">
        <v>0</v>
      </c>
      <c r="U55" s="194">
        <f>ROUND(E55*T55,2)</f>
        <v>0</v>
      </c>
      <c r="V55" s="193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 t="s">
        <v>1144</v>
      </c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</row>
    <row r="56" spans="1:60" outlineLevel="1" x14ac:dyDescent="0.2">
      <c r="A56" s="170"/>
      <c r="B56" s="181"/>
      <c r="C56" s="272" t="s">
        <v>1701</v>
      </c>
      <c r="D56" s="273"/>
      <c r="E56" s="274"/>
      <c r="F56" s="275"/>
      <c r="G56" s="276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4"/>
      <c r="V56" s="193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 t="s">
        <v>220</v>
      </c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77" t="str">
        <f>C56</f>
        <v>Klapka zpětná  1"</v>
      </c>
      <c r="BB56" s="169"/>
      <c r="BC56" s="169"/>
      <c r="BD56" s="169"/>
      <c r="BE56" s="169"/>
      <c r="BF56" s="169"/>
      <c r="BG56" s="169"/>
      <c r="BH56" s="169"/>
    </row>
    <row r="57" spans="1:60" outlineLevel="1" x14ac:dyDescent="0.2">
      <c r="A57" s="170">
        <v>23</v>
      </c>
      <c r="B57" s="181" t="s">
        <v>1702</v>
      </c>
      <c r="C57" s="209" t="s">
        <v>1703</v>
      </c>
      <c r="D57" s="183" t="s">
        <v>338</v>
      </c>
      <c r="E57" s="187">
        <v>1</v>
      </c>
      <c r="F57" s="192"/>
      <c r="G57" s="193">
        <f>ROUND(E57*F57,2)</f>
        <v>0</v>
      </c>
      <c r="H57" s="192"/>
      <c r="I57" s="193">
        <f>ROUND(E57*H57,2)</f>
        <v>0</v>
      </c>
      <c r="J57" s="192"/>
      <c r="K57" s="193">
        <f>ROUND(E57*J57,2)</f>
        <v>0</v>
      </c>
      <c r="L57" s="193">
        <v>21</v>
      </c>
      <c r="M57" s="193">
        <f>G57*(1+L57/100)</f>
        <v>0</v>
      </c>
      <c r="N57" s="193">
        <v>0</v>
      </c>
      <c r="O57" s="193">
        <f>ROUND(E57*N57,2)</f>
        <v>0</v>
      </c>
      <c r="P57" s="193">
        <v>0</v>
      </c>
      <c r="Q57" s="193">
        <f>ROUND(E57*P57,2)</f>
        <v>0</v>
      </c>
      <c r="R57" s="193"/>
      <c r="S57" s="193" t="s">
        <v>269</v>
      </c>
      <c r="T57" s="193">
        <v>0</v>
      </c>
      <c r="U57" s="194">
        <f>ROUND(E57*T57,2)</f>
        <v>0</v>
      </c>
      <c r="V57" s="193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 t="s">
        <v>1242</v>
      </c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</row>
    <row r="58" spans="1:60" outlineLevel="1" x14ac:dyDescent="0.2">
      <c r="A58" s="170"/>
      <c r="B58" s="181"/>
      <c r="C58" s="272" t="s">
        <v>1703</v>
      </c>
      <c r="D58" s="273"/>
      <c r="E58" s="274"/>
      <c r="F58" s="275"/>
      <c r="G58" s="276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4"/>
      <c r="V58" s="193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 t="s">
        <v>220</v>
      </c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77" t="str">
        <f>C58</f>
        <v>Poklop na studnu betonový půlený</v>
      </c>
      <c r="BB58" s="169"/>
      <c r="BC58" s="169"/>
      <c r="BD58" s="169"/>
      <c r="BE58" s="169"/>
      <c r="BF58" s="169"/>
      <c r="BG58" s="169"/>
      <c r="BH58" s="169"/>
    </row>
    <row r="59" spans="1:60" outlineLevel="1" x14ac:dyDescent="0.2">
      <c r="A59" s="170">
        <v>24</v>
      </c>
      <c r="B59" s="181" t="s">
        <v>1704</v>
      </c>
      <c r="C59" s="209" t="s">
        <v>1705</v>
      </c>
      <c r="D59" s="183" t="s">
        <v>338</v>
      </c>
      <c r="E59" s="187">
        <v>1</v>
      </c>
      <c r="F59" s="192"/>
      <c r="G59" s="193">
        <f>ROUND(E59*F59,2)</f>
        <v>0</v>
      </c>
      <c r="H59" s="192"/>
      <c r="I59" s="193">
        <f>ROUND(E59*H59,2)</f>
        <v>0</v>
      </c>
      <c r="J59" s="192"/>
      <c r="K59" s="193">
        <f>ROUND(E59*J59,2)</f>
        <v>0</v>
      </c>
      <c r="L59" s="193">
        <v>21</v>
      </c>
      <c r="M59" s="193">
        <f>G59*(1+L59/100)</f>
        <v>0</v>
      </c>
      <c r="N59" s="193">
        <v>0</v>
      </c>
      <c r="O59" s="193">
        <f>ROUND(E59*N59,2)</f>
        <v>0</v>
      </c>
      <c r="P59" s="193">
        <v>0</v>
      </c>
      <c r="Q59" s="193">
        <f>ROUND(E59*P59,2)</f>
        <v>0</v>
      </c>
      <c r="R59" s="193"/>
      <c r="S59" s="193" t="s">
        <v>269</v>
      </c>
      <c r="T59" s="193">
        <v>0</v>
      </c>
      <c r="U59" s="194">
        <f>ROUND(E59*T59,2)</f>
        <v>0</v>
      </c>
      <c r="V59" s="193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 t="s">
        <v>1144</v>
      </c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</row>
    <row r="60" spans="1:60" outlineLevel="1" x14ac:dyDescent="0.2">
      <c r="A60" s="170"/>
      <c r="B60" s="181"/>
      <c r="C60" s="272" t="s">
        <v>1705</v>
      </c>
      <c r="D60" s="273"/>
      <c r="E60" s="274"/>
      <c r="F60" s="275"/>
      <c r="G60" s="276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4"/>
      <c r="V60" s="193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 t="s">
        <v>220</v>
      </c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77" t="str">
        <f>C60</f>
        <v>Montáž čerpadla, potrubí a vystrojení studny</v>
      </c>
      <c r="BB60" s="169"/>
      <c r="BC60" s="169"/>
      <c r="BD60" s="169"/>
      <c r="BE60" s="169"/>
      <c r="BF60" s="169"/>
      <c r="BG60" s="169"/>
      <c r="BH60" s="169"/>
    </row>
    <row r="61" spans="1:60" outlineLevel="1" x14ac:dyDescent="0.2">
      <c r="A61" s="170">
        <v>25</v>
      </c>
      <c r="B61" s="181" t="s">
        <v>1706</v>
      </c>
      <c r="C61" s="209" t="s">
        <v>1707</v>
      </c>
      <c r="D61" s="183" t="s">
        <v>303</v>
      </c>
      <c r="E61" s="187">
        <v>36</v>
      </c>
      <c r="F61" s="192"/>
      <c r="G61" s="193">
        <f>ROUND(E61*F61,2)</f>
        <v>0</v>
      </c>
      <c r="H61" s="192"/>
      <c r="I61" s="193">
        <f>ROUND(E61*H61,2)</f>
        <v>0</v>
      </c>
      <c r="J61" s="192"/>
      <c r="K61" s="193">
        <f>ROUND(E61*J61,2)</f>
        <v>0</v>
      </c>
      <c r="L61" s="193">
        <v>21</v>
      </c>
      <c r="M61" s="193">
        <f>G61*(1+L61/100)</f>
        <v>0</v>
      </c>
      <c r="N61" s="193">
        <v>0</v>
      </c>
      <c r="O61" s="193">
        <f>ROUND(E61*N61,2)</f>
        <v>0</v>
      </c>
      <c r="P61" s="193">
        <v>0</v>
      </c>
      <c r="Q61" s="193">
        <f>ROUND(E61*P61,2)</f>
        <v>0</v>
      </c>
      <c r="R61" s="193"/>
      <c r="S61" s="193" t="s">
        <v>269</v>
      </c>
      <c r="T61" s="193">
        <v>0</v>
      </c>
      <c r="U61" s="194">
        <f>ROUND(E61*T61,2)</f>
        <v>0</v>
      </c>
      <c r="V61" s="193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 t="s">
        <v>1144</v>
      </c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</row>
    <row r="62" spans="1:60" outlineLevel="1" x14ac:dyDescent="0.2">
      <c r="A62" s="170"/>
      <c r="B62" s="181"/>
      <c r="C62" s="272" t="s">
        <v>1707</v>
      </c>
      <c r="D62" s="273"/>
      <c r="E62" s="274"/>
      <c r="F62" s="275"/>
      <c r="G62" s="276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4"/>
      <c r="V62" s="193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 t="s">
        <v>220</v>
      </c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77" t="str">
        <f>C62</f>
        <v>Desinfekce vodovodního potrubí DN 70</v>
      </c>
      <c r="BB62" s="169"/>
      <c r="BC62" s="169"/>
      <c r="BD62" s="169"/>
      <c r="BE62" s="169"/>
      <c r="BF62" s="169"/>
      <c r="BG62" s="169"/>
      <c r="BH62" s="169"/>
    </row>
    <row r="63" spans="1:60" outlineLevel="1" x14ac:dyDescent="0.2">
      <c r="A63" s="170">
        <v>26</v>
      </c>
      <c r="B63" s="181" t="s">
        <v>1708</v>
      </c>
      <c r="C63" s="209" t="s">
        <v>1709</v>
      </c>
      <c r="D63" s="183" t="s">
        <v>303</v>
      </c>
      <c r="E63" s="187">
        <v>36</v>
      </c>
      <c r="F63" s="192"/>
      <c r="G63" s="193">
        <f>ROUND(E63*F63,2)</f>
        <v>0</v>
      </c>
      <c r="H63" s="192"/>
      <c r="I63" s="193">
        <f>ROUND(E63*H63,2)</f>
        <v>0</v>
      </c>
      <c r="J63" s="192"/>
      <c r="K63" s="193">
        <f>ROUND(E63*J63,2)</f>
        <v>0</v>
      </c>
      <c r="L63" s="193">
        <v>21</v>
      </c>
      <c r="M63" s="193">
        <f>G63*(1+L63/100)</f>
        <v>0</v>
      </c>
      <c r="N63" s="193">
        <v>0</v>
      </c>
      <c r="O63" s="193">
        <f>ROUND(E63*N63,2)</f>
        <v>0</v>
      </c>
      <c r="P63" s="193">
        <v>0</v>
      </c>
      <c r="Q63" s="193">
        <f>ROUND(E63*P63,2)</f>
        <v>0</v>
      </c>
      <c r="R63" s="193"/>
      <c r="S63" s="193" t="s">
        <v>269</v>
      </c>
      <c r="T63" s="193">
        <v>0</v>
      </c>
      <c r="U63" s="194">
        <f>ROUND(E63*T63,2)</f>
        <v>0</v>
      </c>
      <c r="V63" s="193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 t="s">
        <v>1144</v>
      </c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</row>
    <row r="64" spans="1:60" outlineLevel="1" x14ac:dyDescent="0.2">
      <c r="A64" s="170"/>
      <c r="B64" s="181"/>
      <c r="C64" s="272" t="s">
        <v>1709</v>
      </c>
      <c r="D64" s="273"/>
      <c r="E64" s="274"/>
      <c r="F64" s="275"/>
      <c r="G64" s="276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4"/>
      <c r="V64" s="193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 t="s">
        <v>220</v>
      </c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77" t="str">
        <f>C64</f>
        <v>Tlaková zkouška vodovodního potrubí DN 80</v>
      </c>
      <c r="BB64" s="169"/>
      <c r="BC64" s="169"/>
      <c r="BD64" s="169"/>
      <c r="BE64" s="169"/>
      <c r="BF64" s="169"/>
      <c r="BG64" s="169"/>
      <c r="BH64" s="169"/>
    </row>
    <row r="65" spans="1:60" ht="22.5" outlineLevel="1" x14ac:dyDescent="0.2">
      <c r="A65" s="170">
        <v>27</v>
      </c>
      <c r="B65" s="225" t="s">
        <v>1710</v>
      </c>
      <c r="C65" s="220" t="s">
        <v>1716</v>
      </c>
      <c r="D65" s="221" t="s">
        <v>338</v>
      </c>
      <c r="E65" s="224">
        <v>0</v>
      </c>
      <c r="F65" s="222">
        <v>0</v>
      </c>
      <c r="G65" s="223">
        <f>ROUND(E65*F65,2)</f>
        <v>0</v>
      </c>
      <c r="H65" s="192"/>
      <c r="I65" s="193">
        <f>ROUND(E65*H65,2)</f>
        <v>0</v>
      </c>
      <c r="J65" s="192"/>
      <c r="K65" s="193">
        <f>ROUND(E65*J65,2)</f>
        <v>0</v>
      </c>
      <c r="L65" s="193">
        <v>21</v>
      </c>
      <c r="M65" s="193">
        <f>G65*(1+L65/100)</f>
        <v>0</v>
      </c>
      <c r="N65" s="193">
        <v>0</v>
      </c>
      <c r="O65" s="193">
        <f>ROUND(E65*N65,2)</f>
        <v>0</v>
      </c>
      <c r="P65" s="193">
        <v>0</v>
      </c>
      <c r="Q65" s="193">
        <f>ROUND(E65*P65,2)</f>
        <v>0</v>
      </c>
      <c r="R65" s="193"/>
      <c r="S65" s="193" t="s">
        <v>269</v>
      </c>
      <c r="T65" s="193">
        <v>0</v>
      </c>
      <c r="U65" s="194">
        <f>ROUND(E65*T65,2)</f>
        <v>0</v>
      </c>
      <c r="V65" s="193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 t="s">
        <v>1144</v>
      </c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</row>
    <row r="66" spans="1:60" outlineLevel="1" x14ac:dyDescent="0.2">
      <c r="A66" s="170"/>
      <c r="B66" s="181"/>
      <c r="C66" s="272" t="s">
        <v>1711</v>
      </c>
      <c r="D66" s="273"/>
      <c r="E66" s="274"/>
      <c r="F66" s="275"/>
      <c r="G66" s="276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4"/>
      <c r="V66" s="193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 t="s">
        <v>220</v>
      </c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77" t="str">
        <f>C66</f>
        <v>Vrt dle dispozice hydrogeologa</v>
      </c>
      <c r="BB66" s="169"/>
      <c r="BC66" s="169"/>
      <c r="BD66" s="169"/>
      <c r="BE66" s="169"/>
      <c r="BF66" s="169"/>
      <c r="BG66" s="169"/>
      <c r="BH66" s="169"/>
    </row>
    <row r="67" spans="1:60" outlineLevel="1" x14ac:dyDescent="0.2">
      <c r="A67" s="170">
        <v>28</v>
      </c>
      <c r="B67" s="181" t="s">
        <v>1712</v>
      </c>
      <c r="C67" s="209" t="s">
        <v>1713</v>
      </c>
      <c r="D67" s="183" t="s">
        <v>338</v>
      </c>
      <c r="E67" s="187">
        <v>1</v>
      </c>
      <c r="F67" s="192"/>
      <c r="G67" s="193">
        <f>ROUND(E67*F67,2)</f>
        <v>0</v>
      </c>
      <c r="H67" s="192"/>
      <c r="I67" s="193">
        <f>ROUND(E67*H67,2)</f>
        <v>0</v>
      </c>
      <c r="J67" s="192"/>
      <c r="K67" s="193">
        <f>ROUND(E67*J67,2)</f>
        <v>0</v>
      </c>
      <c r="L67" s="193">
        <v>21</v>
      </c>
      <c r="M67" s="193">
        <f>G67*(1+L67/100)</f>
        <v>0</v>
      </c>
      <c r="N67" s="193">
        <v>0</v>
      </c>
      <c r="O67" s="193">
        <f>ROUND(E67*N67,2)</f>
        <v>0</v>
      </c>
      <c r="P67" s="193">
        <v>0</v>
      </c>
      <c r="Q67" s="193">
        <f>ROUND(E67*P67,2)</f>
        <v>0</v>
      </c>
      <c r="R67" s="193"/>
      <c r="S67" s="193" t="s">
        <v>269</v>
      </c>
      <c r="T67" s="193">
        <v>0</v>
      </c>
      <c r="U67" s="194">
        <f>ROUND(E67*T67,2)</f>
        <v>0</v>
      </c>
      <c r="V67" s="193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 t="s">
        <v>1144</v>
      </c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169"/>
    </row>
    <row r="68" spans="1:60" outlineLevel="1" x14ac:dyDescent="0.2">
      <c r="A68" s="170"/>
      <c r="B68" s="181"/>
      <c r="C68" s="272" t="s">
        <v>1713</v>
      </c>
      <c r="D68" s="273"/>
      <c r="E68" s="274"/>
      <c r="F68" s="275"/>
      <c r="G68" s="276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4"/>
      <c r="V68" s="193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 t="s">
        <v>220</v>
      </c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77" t="str">
        <f>C68</f>
        <v>Úprava studně, betonový poklop, zhlaví</v>
      </c>
      <c r="BB68" s="169"/>
      <c r="BC68" s="169"/>
      <c r="BD68" s="169"/>
      <c r="BE68" s="169"/>
      <c r="BF68" s="169"/>
      <c r="BG68" s="169"/>
      <c r="BH68" s="169"/>
    </row>
    <row r="69" spans="1:60" outlineLevel="1" x14ac:dyDescent="0.2">
      <c r="A69" s="170">
        <v>29</v>
      </c>
      <c r="B69" s="181" t="s">
        <v>1674</v>
      </c>
      <c r="C69" s="209" t="s">
        <v>1675</v>
      </c>
      <c r="D69" s="183" t="s">
        <v>225</v>
      </c>
      <c r="E69" s="187">
        <v>4.8</v>
      </c>
      <c r="F69" s="192"/>
      <c r="G69" s="193">
        <f>ROUND(E69*F69,2)</f>
        <v>0</v>
      </c>
      <c r="H69" s="192"/>
      <c r="I69" s="193">
        <f>ROUND(E69*H69,2)</f>
        <v>0</v>
      </c>
      <c r="J69" s="192"/>
      <c r="K69" s="193">
        <f>ROUND(E69*J69,2)</f>
        <v>0</v>
      </c>
      <c r="L69" s="193">
        <v>21</v>
      </c>
      <c r="M69" s="193">
        <f>G69*(1+L69/100)</f>
        <v>0</v>
      </c>
      <c r="N69" s="193">
        <v>0</v>
      </c>
      <c r="O69" s="193">
        <f>ROUND(E69*N69,2)</f>
        <v>0</v>
      </c>
      <c r="P69" s="193">
        <v>0</v>
      </c>
      <c r="Q69" s="193">
        <f>ROUND(E69*P69,2)</f>
        <v>0</v>
      </c>
      <c r="R69" s="193"/>
      <c r="S69" s="193" t="s">
        <v>269</v>
      </c>
      <c r="T69" s="193">
        <v>0</v>
      </c>
      <c r="U69" s="194">
        <f>ROUND(E69*T69,2)</f>
        <v>0</v>
      </c>
      <c r="V69" s="193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 t="s">
        <v>1144</v>
      </c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/>
      <c r="BA69" s="169"/>
      <c r="BB69" s="169"/>
      <c r="BC69" s="169"/>
      <c r="BD69" s="169"/>
      <c r="BE69" s="169"/>
      <c r="BF69" s="169"/>
      <c r="BG69" s="169"/>
      <c r="BH69" s="169"/>
    </row>
    <row r="70" spans="1:60" outlineLevel="1" x14ac:dyDescent="0.2">
      <c r="A70" s="170"/>
      <c r="B70" s="181"/>
      <c r="C70" s="272" t="s">
        <v>1675</v>
      </c>
      <c r="D70" s="273"/>
      <c r="E70" s="274"/>
      <c r="F70" s="275"/>
      <c r="G70" s="276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4"/>
      <c r="V70" s="193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 t="s">
        <v>220</v>
      </c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  <c r="BA70" s="177" t="str">
        <f>C70</f>
        <v>Pískové lože pod potrubí</v>
      </c>
      <c r="BB70" s="169"/>
      <c r="BC70" s="169"/>
      <c r="BD70" s="169"/>
      <c r="BE70" s="169"/>
      <c r="BF70" s="169"/>
      <c r="BG70" s="169"/>
      <c r="BH70" s="169"/>
    </row>
    <row r="71" spans="1:60" outlineLevel="1" x14ac:dyDescent="0.2">
      <c r="A71" s="170">
        <v>30</v>
      </c>
      <c r="B71" s="181" t="s">
        <v>1714</v>
      </c>
      <c r="C71" s="209" t="s">
        <v>1715</v>
      </c>
      <c r="D71" s="183" t="s">
        <v>338</v>
      </c>
      <c r="E71" s="187">
        <v>1</v>
      </c>
      <c r="F71" s="192"/>
      <c r="G71" s="193">
        <f>ROUND(E71*F71,2)</f>
        <v>0</v>
      </c>
      <c r="H71" s="192"/>
      <c r="I71" s="193">
        <f>ROUND(E71*H71,2)</f>
        <v>0</v>
      </c>
      <c r="J71" s="192"/>
      <c r="K71" s="193">
        <f>ROUND(E71*J71,2)</f>
        <v>0</v>
      </c>
      <c r="L71" s="193">
        <v>21</v>
      </c>
      <c r="M71" s="193">
        <f>G71*(1+L71/100)</f>
        <v>0</v>
      </c>
      <c r="N71" s="193">
        <v>0</v>
      </c>
      <c r="O71" s="193">
        <f>ROUND(E71*N71,2)</f>
        <v>0</v>
      </c>
      <c r="P71" s="193">
        <v>0</v>
      </c>
      <c r="Q71" s="193">
        <f>ROUND(E71*P71,2)</f>
        <v>0</v>
      </c>
      <c r="R71" s="193"/>
      <c r="S71" s="193" t="s">
        <v>269</v>
      </c>
      <c r="T71" s="193">
        <v>0</v>
      </c>
      <c r="U71" s="194">
        <f>ROUND(E71*T71,2)</f>
        <v>0</v>
      </c>
      <c r="V71" s="193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 t="s">
        <v>1144</v>
      </c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69"/>
      <c r="AZ71" s="169"/>
      <c r="BA71" s="169"/>
      <c r="BB71" s="169"/>
      <c r="BC71" s="169"/>
      <c r="BD71" s="169"/>
      <c r="BE71" s="169"/>
      <c r="BF71" s="169"/>
      <c r="BG71" s="169"/>
      <c r="BH71" s="169"/>
    </row>
    <row r="72" spans="1:60" outlineLevel="1" x14ac:dyDescent="0.2">
      <c r="A72" s="170"/>
      <c r="B72" s="181"/>
      <c r="C72" s="272" t="s">
        <v>1715</v>
      </c>
      <c r="D72" s="273"/>
      <c r="E72" s="274"/>
      <c r="F72" s="275"/>
      <c r="G72" s="276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4"/>
      <c r="V72" s="193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 t="s">
        <v>220</v>
      </c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77" t="str">
        <f>C72</f>
        <v>Kontrolní hygienický vzorek vody</v>
      </c>
      <c r="BB72" s="169"/>
      <c r="BC72" s="169"/>
      <c r="BD72" s="169"/>
      <c r="BE72" s="169"/>
      <c r="BF72" s="169"/>
      <c r="BG72" s="169"/>
      <c r="BH72" s="169"/>
    </row>
    <row r="73" spans="1:60" outlineLevel="1" x14ac:dyDescent="0.2">
      <c r="A73" s="170">
        <v>31</v>
      </c>
      <c r="B73" s="181" t="s">
        <v>1676</v>
      </c>
      <c r="C73" s="209" t="s">
        <v>1677</v>
      </c>
      <c r="D73" s="183" t="s">
        <v>1147</v>
      </c>
      <c r="E73" s="187">
        <v>1</v>
      </c>
      <c r="F73" s="192"/>
      <c r="G73" s="193">
        <f>ROUND(E73*F73,2)</f>
        <v>0</v>
      </c>
      <c r="H73" s="192"/>
      <c r="I73" s="193">
        <f>ROUND(E73*H73,2)</f>
        <v>0</v>
      </c>
      <c r="J73" s="192"/>
      <c r="K73" s="193">
        <f>ROUND(E73*J73,2)</f>
        <v>0</v>
      </c>
      <c r="L73" s="193">
        <v>21</v>
      </c>
      <c r="M73" s="193">
        <f>G73*(1+L73/100)</f>
        <v>0</v>
      </c>
      <c r="N73" s="193">
        <v>0</v>
      </c>
      <c r="O73" s="193">
        <f>ROUND(E73*N73,2)</f>
        <v>0</v>
      </c>
      <c r="P73" s="193">
        <v>0</v>
      </c>
      <c r="Q73" s="193">
        <f>ROUND(E73*P73,2)</f>
        <v>0</v>
      </c>
      <c r="R73" s="193"/>
      <c r="S73" s="193" t="s">
        <v>269</v>
      </c>
      <c r="T73" s="193">
        <v>0</v>
      </c>
      <c r="U73" s="194">
        <f>ROUND(E73*T73,2)</f>
        <v>0</v>
      </c>
      <c r="V73" s="193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 t="s">
        <v>1144</v>
      </c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</row>
    <row r="74" spans="1:60" outlineLevel="1" x14ac:dyDescent="0.2">
      <c r="A74" s="170"/>
      <c r="B74" s="181"/>
      <c r="C74" s="272" t="s">
        <v>1677</v>
      </c>
      <c r="D74" s="273"/>
      <c r="E74" s="274"/>
      <c r="F74" s="275"/>
      <c r="G74" s="276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4"/>
      <c r="V74" s="193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 t="s">
        <v>220</v>
      </c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77" t="str">
        <f>C74</f>
        <v>Geodetické zaměření</v>
      </c>
      <c r="BB74" s="169"/>
      <c r="BC74" s="169"/>
      <c r="BD74" s="169"/>
      <c r="BE74" s="169"/>
      <c r="BF74" s="169"/>
      <c r="BG74" s="169"/>
      <c r="BH74" s="169"/>
    </row>
    <row r="75" spans="1:60" x14ac:dyDescent="0.2">
      <c r="A75" s="178" t="s">
        <v>211</v>
      </c>
      <c r="B75" s="182" t="s">
        <v>108</v>
      </c>
      <c r="C75" s="211" t="s">
        <v>109</v>
      </c>
      <c r="D75" s="185"/>
      <c r="E75" s="189"/>
      <c r="F75" s="195"/>
      <c r="G75" s="195">
        <f>SUMIF(AG76:AG77,"&lt;&gt;NOR",G76:G77)</f>
        <v>0</v>
      </c>
      <c r="H75" s="195"/>
      <c r="I75" s="195">
        <f>SUM(I76:I77)</f>
        <v>0</v>
      </c>
      <c r="J75" s="195"/>
      <c r="K75" s="195">
        <f>SUM(K76:K77)</f>
        <v>0</v>
      </c>
      <c r="L75" s="195"/>
      <c r="M75" s="195">
        <f>SUM(M76:M77)</f>
        <v>0</v>
      </c>
      <c r="N75" s="195"/>
      <c r="O75" s="195">
        <f>SUM(O76:O77)</f>
        <v>0</v>
      </c>
      <c r="P75" s="195"/>
      <c r="Q75" s="195">
        <f>SUM(Q76:Q77)</f>
        <v>0</v>
      </c>
      <c r="R75" s="195"/>
      <c r="S75" s="195"/>
      <c r="T75" s="195"/>
      <c r="U75" s="196">
        <f>SUM(U76:U77)</f>
        <v>0</v>
      </c>
      <c r="V75" s="195"/>
      <c r="AG75" t="s">
        <v>212</v>
      </c>
    </row>
    <row r="76" spans="1:60" outlineLevel="1" x14ac:dyDescent="0.2">
      <c r="A76" s="170">
        <v>32</v>
      </c>
      <c r="B76" s="181" t="s">
        <v>1678</v>
      </c>
      <c r="C76" s="209" t="s">
        <v>1679</v>
      </c>
      <c r="D76" s="183" t="s">
        <v>1331</v>
      </c>
      <c r="E76" s="187">
        <v>25</v>
      </c>
      <c r="F76" s="192"/>
      <c r="G76" s="193">
        <f>ROUND(E76*F76,2)</f>
        <v>0</v>
      </c>
      <c r="H76" s="192"/>
      <c r="I76" s="193">
        <f>ROUND(E76*H76,2)</f>
        <v>0</v>
      </c>
      <c r="J76" s="192"/>
      <c r="K76" s="193">
        <f>ROUND(E76*J76,2)</f>
        <v>0</v>
      </c>
      <c r="L76" s="193">
        <v>21</v>
      </c>
      <c r="M76" s="193">
        <f>G76*(1+L76/100)</f>
        <v>0</v>
      </c>
      <c r="N76" s="193">
        <v>0</v>
      </c>
      <c r="O76" s="193">
        <f>ROUND(E76*N76,2)</f>
        <v>0</v>
      </c>
      <c r="P76" s="193">
        <v>0</v>
      </c>
      <c r="Q76" s="193">
        <f>ROUND(E76*P76,2)</f>
        <v>0</v>
      </c>
      <c r="R76" s="193"/>
      <c r="S76" s="193" t="s">
        <v>269</v>
      </c>
      <c r="T76" s="193">
        <v>0</v>
      </c>
      <c r="U76" s="194">
        <f>ROUND(E76*T76,2)</f>
        <v>0</v>
      </c>
      <c r="V76" s="193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 t="s">
        <v>1144</v>
      </c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</row>
    <row r="77" spans="1:60" outlineLevel="1" x14ac:dyDescent="0.2">
      <c r="A77" s="170"/>
      <c r="B77" s="181"/>
      <c r="C77" s="272" t="s">
        <v>1679</v>
      </c>
      <c r="D77" s="273"/>
      <c r="E77" s="274"/>
      <c r="F77" s="275"/>
      <c r="G77" s="276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4"/>
      <c r="V77" s="193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 t="s">
        <v>220</v>
      </c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77" t="str">
        <f>C77</f>
        <v>Práce bourací a dokončovací</v>
      </c>
      <c r="BB77" s="169"/>
      <c r="BC77" s="169"/>
      <c r="BD77" s="169"/>
      <c r="BE77" s="169"/>
      <c r="BF77" s="169"/>
      <c r="BG77" s="169"/>
      <c r="BH77" s="169"/>
    </row>
    <row r="78" spans="1:60" x14ac:dyDescent="0.2">
      <c r="A78" s="178" t="s">
        <v>211</v>
      </c>
      <c r="B78" s="182" t="s">
        <v>123</v>
      </c>
      <c r="C78" s="211" t="s">
        <v>124</v>
      </c>
      <c r="D78" s="185"/>
      <c r="E78" s="189"/>
      <c r="F78" s="195"/>
      <c r="G78" s="195">
        <f>SUMIF(AG79:AG80,"&lt;&gt;NOR",G79:G80)</f>
        <v>0</v>
      </c>
      <c r="H78" s="195"/>
      <c r="I78" s="195">
        <f>SUM(I79:I80)</f>
        <v>0</v>
      </c>
      <c r="J78" s="195"/>
      <c r="K78" s="195">
        <f>SUM(K79:K80)</f>
        <v>0</v>
      </c>
      <c r="L78" s="195"/>
      <c r="M78" s="195">
        <f>SUM(M79:M80)</f>
        <v>0</v>
      </c>
      <c r="N78" s="195"/>
      <c r="O78" s="195">
        <f>SUM(O79:O80)</f>
        <v>0</v>
      </c>
      <c r="P78" s="195"/>
      <c r="Q78" s="195">
        <f>SUM(Q79:Q80)</f>
        <v>0</v>
      </c>
      <c r="R78" s="195"/>
      <c r="S78" s="195"/>
      <c r="T78" s="195"/>
      <c r="U78" s="196">
        <f>SUM(U79:U80)</f>
        <v>0</v>
      </c>
      <c r="V78" s="195"/>
      <c r="AG78" t="s">
        <v>212</v>
      </c>
    </row>
    <row r="79" spans="1:60" outlineLevel="1" x14ac:dyDescent="0.2">
      <c r="A79" s="170">
        <v>33</v>
      </c>
      <c r="B79" s="181" t="s">
        <v>1680</v>
      </c>
      <c r="C79" s="209" t="s">
        <v>1681</v>
      </c>
      <c r="D79" s="183" t="s">
        <v>289</v>
      </c>
      <c r="E79" s="187">
        <v>0.9</v>
      </c>
      <c r="F79" s="192"/>
      <c r="G79" s="193">
        <f>ROUND(E79*F79,2)</f>
        <v>0</v>
      </c>
      <c r="H79" s="192"/>
      <c r="I79" s="193">
        <f>ROUND(E79*H79,2)</f>
        <v>0</v>
      </c>
      <c r="J79" s="192"/>
      <c r="K79" s="193">
        <f>ROUND(E79*J79,2)</f>
        <v>0</v>
      </c>
      <c r="L79" s="193">
        <v>21</v>
      </c>
      <c r="M79" s="193">
        <f>G79*(1+L79/100)</f>
        <v>0</v>
      </c>
      <c r="N79" s="193">
        <v>0</v>
      </c>
      <c r="O79" s="193">
        <f>ROUND(E79*N79,2)</f>
        <v>0</v>
      </c>
      <c r="P79" s="193">
        <v>0</v>
      </c>
      <c r="Q79" s="193">
        <f>ROUND(E79*P79,2)</f>
        <v>0</v>
      </c>
      <c r="R79" s="193"/>
      <c r="S79" s="193" t="s">
        <v>269</v>
      </c>
      <c r="T79" s="193">
        <v>0</v>
      </c>
      <c r="U79" s="194">
        <f>ROUND(E79*T79,2)</f>
        <v>0</v>
      </c>
      <c r="V79" s="193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 t="s">
        <v>1144</v>
      </c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</row>
    <row r="80" spans="1:60" outlineLevel="1" x14ac:dyDescent="0.2">
      <c r="A80" s="197"/>
      <c r="B80" s="198"/>
      <c r="C80" s="298" t="s">
        <v>1681</v>
      </c>
      <c r="D80" s="299"/>
      <c r="E80" s="300"/>
      <c r="F80" s="301"/>
      <c r="G80" s="3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3"/>
      <c r="V80" s="202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 t="s">
        <v>220</v>
      </c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77" t="str">
        <f>C80</f>
        <v>Přesun hmot, trubní vedení plastová, otevř. výkop</v>
      </c>
      <c r="BB80" s="169"/>
      <c r="BC80" s="169"/>
      <c r="BD80" s="169"/>
      <c r="BE80" s="169"/>
      <c r="BF80" s="169"/>
      <c r="BG80" s="169"/>
      <c r="BH80" s="169"/>
    </row>
    <row r="81" spans="1:33" x14ac:dyDescent="0.2">
      <c r="A81" s="6"/>
      <c r="B81" s="7" t="s">
        <v>1138</v>
      </c>
      <c r="C81" s="213" t="s">
        <v>1138</v>
      </c>
      <c r="D81" s="9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AE81">
        <v>15</v>
      </c>
      <c r="AF81">
        <v>21</v>
      </c>
    </row>
    <row r="82" spans="1:33" x14ac:dyDescent="0.2">
      <c r="A82" s="204"/>
      <c r="B82" s="205" t="s">
        <v>31</v>
      </c>
      <c r="C82" s="214" t="s">
        <v>1138</v>
      </c>
      <c r="D82" s="206"/>
      <c r="E82" s="207"/>
      <c r="F82" s="207"/>
      <c r="G82" s="208">
        <f>G7+G16+G21+G28+G37+G48+G75+G78</f>
        <v>0</v>
      </c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AE82">
        <f>SUMIF(L7:L80,AE81,G7:G80)</f>
        <v>0</v>
      </c>
      <c r="AF82">
        <f>SUMIF(L7:L80,AF81,G7:G80)</f>
        <v>0</v>
      </c>
      <c r="AG82" t="s">
        <v>1139</v>
      </c>
    </row>
    <row r="83" spans="1:33" x14ac:dyDescent="0.2">
      <c r="A83" s="6"/>
      <c r="B83" s="7" t="s">
        <v>1138</v>
      </c>
      <c r="C83" s="213" t="s">
        <v>1138</v>
      </c>
      <c r="D83" s="9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33" x14ac:dyDescent="0.2">
      <c r="A84" s="6"/>
      <c r="B84" s="7" t="s">
        <v>1138</v>
      </c>
      <c r="C84" s="213" t="s">
        <v>1138</v>
      </c>
      <c r="D84" s="9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33" x14ac:dyDescent="0.2">
      <c r="A85" s="284" t="s">
        <v>1140</v>
      </c>
      <c r="B85" s="284"/>
      <c r="C85" s="285"/>
      <c r="D85" s="9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33" x14ac:dyDescent="0.2">
      <c r="A86" s="286"/>
      <c r="B86" s="287"/>
      <c r="C86" s="288"/>
      <c r="D86" s="287"/>
      <c r="E86" s="287"/>
      <c r="F86" s="287"/>
      <c r="G86" s="289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AG86" t="s">
        <v>1141</v>
      </c>
    </row>
    <row r="87" spans="1:33" x14ac:dyDescent="0.2">
      <c r="A87" s="290"/>
      <c r="B87" s="291"/>
      <c r="C87" s="292"/>
      <c r="D87" s="291"/>
      <c r="E87" s="291"/>
      <c r="F87" s="291"/>
      <c r="G87" s="293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33" x14ac:dyDescent="0.2">
      <c r="A88" s="290"/>
      <c r="B88" s="291"/>
      <c r="C88" s="292"/>
      <c r="D88" s="291"/>
      <c r="E88" s="291"/>
      <c r="F88" s="291"/>
      <c r="G88" s="293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33" x14ac:dyDescent="0.2">
      <c r="A89" s="290"/>
      <c r="B89" s="291"/>
      <c r="C89" s="292"/>
      <c r="D89" s="291"/>
      <c r="E89" s="291"/>
      <c r="F89" s="291"/>
      <c r="G89" s="293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33" x14ac:dyDescent="0.2">
      <c r="A90" s="294"/>
      <c r="B90" s="295"/>
      <c r="C90" s="296"/>
      <c r="D90" s="295"/>
      <c r="E90" s="295"/>
      <c r="F90" s="295"/>
      <c r="G90" s="297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33" x14ac:dyDescent="0.2">
      <c r="A91" s="6"/>
      <c r="B91" s="7" t="s">
        <v>1138</v>
      </c>
      <c r="C91" s="213" t="s">
        <v>1138</v>
      </c>
      <c r="D91" s="9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33" x14ac:dyDescent="0.2">
      <c r="C92" s="215"/>
      <c r="D92" s="164"/>
      <c r="AG92" t="s">
        <v>1142</v>
      </c>
    </row>
    <row r="93" spans="1:33" x14ac:dyDescent="0.2">
      <c r="D93" s="164"/>
    </row>
    <row r="94" spans="1:33" x14ac:dyDescent="0.2">
      <c r="D94" s="164"/>
    </row>
    <row r="95" spans="1:33" x14ac:dyDescent="0.2">
      <c r="D95" s="164"/>
    </row>
    <row r="96" spans="1:33" x14ac:dyDescent="0.2">
      <c r="D96" s="164"/>
    </row>
    <row r="97" spans="4:4" x14ac:dyDescent="0.2">
      <c r="D97" s="164"/>
    </row>
    <row r="98" spans="4:4" x14ac:dyDescent="0.2">
      <c r="D98" s="164"/>
    </row>
    <row r="99" spans="4:4" x14ac:dyDescent="0.2">
      <c r="D99" s="164"/>
    </row>
    <row r="100" spans="4:4" x14ac:dyDescent="0.2">
      <c r="D100" s="164"/>
    </row>
    <row r="101" spans="4:4" x14ac:dyDescent="0.2">
      <c r="D101" s="164"/>
    </row>
    <row r="102" spans="4:4" x14ac:dyDescent="0.2">
      <c r="D102" s="164"/>
    </row>
    <row r="103" spans="4:4" x14ac:dyDescent="0.2">
      <c r="D103" s="164"/>
    </row>
    <row r="104" spans="4:4" x14ac:dyDescent="0.2">
      <c r="D104" s="164"/>
    </row>
    <row r="105" spans="4:4" x14ac:dyDescent="0.2">
      <c r="D105" s="164"/>
    </row>
    <row r="106" spans="4:4" x14ac:dyDescent="0.2">
      <c r="D106" s="164"/>
    </row>
    <row r="107" spans="4:4" x14ac:dyDescent="0.2">
      <c r="D107" s="164"/>
    </row>
    <row r="108" spans="4:4" x14ac:dyDescent="0.2">
      <c r="D108" s="164"/>
    </row>
    <row r="109" spans="4:4" x14ac:dyDescent="0.2">
      <c r="D109" s="164"/>
    </row>
    <row r="110" spans="4:4" x14ac:dyDescent="0.2">
      <c r="D110" s="164"/>
    </row>
    <row r="111" spans="4:4" x14ac:dyDescent="0.2">
      <c r="D111" s="164"/>
    </row>
    <row r="112" spans="4:4" x14ac:dyDescent="0.2">
      <c r="D112" s="164"/>
    </row>
    <row r="113" spans="4:4" x14ac:dyDescent="0.2">
      <c r="D113" s="164"/>
    </row>
    <row r="114" spans="4:4" x14ac:dyDescent="0.2">
      <c r="D114" s="164"/>
    </row>
    <row r="115" spans="4:4" x14ac:dyDescent="0.2">
      <c r="D115" s="164"/>
    </row>
    <row r="116" spans="4:4" x14ac:dyDescent="0.2">
      <c r="D116" s="164"/>
    </row>
    <row r="117" spans="4:4" x14ac:dyDescent="0.2">
      <c r="D117" s="164"/>
    </row>
    <row r="118" spans="4:4" x14ac:dyDescent="0.2">
      <c r="D118" s="164"/>
    </row>
    <row r="119" spans="4:4" x14ac:dyDescent="0.2">
      <c r="D119" s="164"/>
    </row>
    <row r="120" spans="4:4" x14ac:dyDescent="0.2">
      <c r="D120" s="164"/>
    </row>
    <row r="121" spans="4:4" x14ac:dyDescent="0.2">
      <c r="D121" s="164"/>
    </row>
    <row r="122" spans="4:4" x14ac:dyDescent="0.2">
      <c r="D122" s="164"/>
    </row>
    <row r="123" spans="4:4" x14ac:dyDescent="0.2">
      <c r="D123" s="164"/>
    </row>
    <row r="124" spans="4:4" x14ac:dyDescent="0.2">
      <c r="D124" s="164"/>
    </row>
    <row r="125" spans="4:4" x14ac:dyDescent="0.2">
      <c r="D125" s="164"/>
    </row>
    <row r="126" spans="4:4" x14ac:dyDescent="0.2">
      <c r="D126" s="164"/>
    </row>
    <row r="127" spans="4:4" x14ac:dyDescent="0.2">
      <c r="D127" s="164"/>
    </row>
    <row r="128" spans="4:4" x14ac:dyDescent="0.2">
      <c r="D128" s="164"/>
    </row>
    <row r="129" spans="4:4" x14ac:dyDescent="0.2">
      <c r="D129" s="164"/>
    </row>
    <row r="130" spans="4:4" x14ac:dyDescent="0.2">
      <c r="D130" s="164"/>
    </row>
    <row r="131" spans="4:4" x14ac:dyDescent="0.2">
      <c r="D131" s="164"/>
    </row>
    <row r="132" spans="4:4" x14ac:dyDescent="0.2">
      <c r="D132" s="164"/>
    </row>
    <row r="133" spans="4:4" x14ac:dyDescent="0.2">
      <c r="D133" s="164"/>
    </row>
    <row r="134" spans="4:4" x14ac:dyDescent="0.2">
      <c r="D134" s="164"/>
    </row>
    <row r="135" spans="4:4" x14ac:dyDescent="0.2">
      <c r="D135" s="164"/>
    </row>
    <row r="136" spans="4:4" x14ac:dyDescent="0.2">
      <c r="D136" s="164"/>
    </row>
    <row r="137" spans="4:4" x14ac:dyDescent="0.2">
      <c r="D137" s="164"/>
    </row>
    <row r="138" spans="4:4" x14ac:dyDescent="0.2">
      <c r="D138" s="164"/>
    </row>
    <row r="139" spans="4:4" x14ac:dyDescent="0.2">
      <c r="D139" s="164"/>
    </row>
    <row r="140" spans="4:4" x14ac:dyDescent="0.2">
      <c r="D140" s="164"/>
    </row>
    <row r="141" spans="4:4" x14ac:dyDescent="0.2">
      <c r="D141" s="164"/>
    </row>
    <row r="142" spans="4:4" x14ac:dyDescent="0.2">
      <c r="D142" s="164"/>
    </row>
    <row r="143" spans="4:4" x14ac:dyDescent="0.2">
      <c r="D143" s="164"/>
    </row>
    <row r="144" spans="4:4" x14ac:dyDescent="0.2">
      <c r="D144" s="164"/>
    </row>
    <row r="145" spans="4:4" x14ac:dyDescent="0.2">
      <c r="D145" s="164"/>
    </row>
    <row r="146" spans="4:4" x14ac:dyDescent="0.2">
      <c r="D146" s="164"/>
    </row>
    <row r="147" spans="4:4" x14ac:dyDescent="0.2">
      <c r="D147" s="164"/>
    </row>
    <row r="148" spans="4:4" x14ac:dyDescent="0.2">
      <c r="D148" s="164"/>
    </row>
    <row r="149" spans="4:4" x14ac:dyDescent="0.2">
      <c r="D149" s="164"/>
    </row>
    <row r="150" spans="4:4" x14ac:dyDescent="0.2">
      <c r="D150" s="164"/>
    </row>
    <row r="151" spans="4:4" x14ac:dyDescent="0.2">
      <c r="D151" s="164"/>
    </row>
    <row r="152" spans="4:4" x14ac:dyDescent="0.2">
      <c r="D152" s="164"/>
    </row>
    <row r="153" spans="4:4" x14ac:dyDescent="0.2">
      <c r="D153" s="164"/>
    </row>
    <row r="154" spans="4:4" x14ac:dyDescent="0.2">
      <c r="D154" s="164"/>
    </row>
    <row r="155" spans="4:4" x14ac:dyDescent="0.2">
      <c r="D155" s="164"/>
    </row>
    <row r="156" spans="4:4" x14ac:dyDescent="0.2">
      <c r="D156" s="164"/>
    </row>
    <row r="157" spans="4:4" x14ac:dyDescent="0.2">
      <c r="D157" s="164"/>
    </row>
    <row r="158" spans="4:4" x14ac:dyDescent="0.2">
      <c r="D158" s="164"/>
    </row>
    <row r="159" spans="4:4" x14ac:dyDescent="0.2">
      <c r="D159" s="164"/>
    </row>
    <row r="160" spans="4:4" x14ac:dyDescent="0.2">
      <c r="D160" s="164"/>
    </row>
    <row r="161" spans="4:4" x14ac:dyDescent="0.2">
      <c r="D161" s="164"/>
    </row>
    <row r="162" spans="4:4" x14ac:dyDescent="0.2">
      <c r="D162" s="164"/>
    </row>
    <row r="163" spans="4:4" x14ac:dyDescent="0.2">
      <c r="D163" s="164"/>
    </row>
    <row r="164" spans="4:4" x14ac:dyDescent="0.2">
      <c r="D164" s="164"/>
    </row>
    <row r="165" spans="4:4" x14ac:dyDescent="0.2">
      <c r="D165" s="164"/>
    </row>
    <row r="166" spans="4:4" x14ac:dyDescent="0.2">
      <c r="D166" s="164"/>
    </row>
    <row r="167" spans="4:4" x14ac:dyDescent="0.2">
      <c r="D167" s="164"/>
    </row>
    <row r="168" spans="4:4" x14ac:dyDescent="0.2">
      <c r="D168" s="164"/>
    </row>
    <row r="169" spans="4:4" x14ac:dyDescent="0.2">
      <c r="D169" s="164"/>
    </row>
    <row r="170" spans="4:4" x14ac:dyDescent="0.2">
      <c r="D170" s="164"/>
    </row>
    <row r="171" spans="4:4" x14ac:dyDescent="0.2">
      <c r="D171" s="164"/>
    </row>
    <row r="172" spans="4:4" x14ac:dyDescent="0.2">
      <c r="D172" s="164"/>
    </row>
    <row r="173" spans="4:4" x14ac:dyDescent="0.2">
      <c r="D173" s="164"/>
    </row>
    <row r="174" spans="4:4" x14ac:dyDescent="0.2">
      <c r="D174" s="164"/>
    </row>
    <row r="175" spans="4:4" x14ac:dyDescent="0.2">
      <c r="D175" s="164"/>
    </row>
    <row r="176" spans="4:4" x14ac:dyDescent="0.2">
      <c r="D176" s="164"/>
    </row>
    <row r="177" spans="4:4" x14ac:dyDescent="0.2">
      <c r="D177" s="164"/>
    </row>
    <row r="178" spans="4:4" x14ac:dyDescent="0.2">
      <c r="D178" s="164"/>
    </row>
    <row r="179" spans="4:4" x14ac:dyDescent="0.2">
      <c r="D179" s="164"/>
    </row>
    <row r="180" spans="4:4" x14ac:dyDescent="0.2">
      <c r="D180" s="164"/>
    </row>
    <row r="181" spans="4:4" x14ac:dyDescent="0.2">
      <c r="D181" s="164"/>
    </row>
    <row r="182" spans="4:4" x14ac:dyDescent="0.2">
      <c r="D182" s="164"/>
    </row>
    <row r="183" spans="4:4" x14ac:dyDescent="0.2">
      <c r="D183" s="164"/>
    </row>
    <row r="184" spans="4:4" x14ac:dyDescent="0.2">
      <c r="D184" s="164"/>
    </row>
    <row r="185" spans="4:4" x14ac:dyDescent="0.2">
      <c r="D185" s="164"/>
    </row>
    <row r="186" spans="4:4" x14ac:dyDescent="0.2">
      <c r="D186" s="164"/>
    </row>
    <row r="187" spans="4:4" x14ac:dyDescent="0.2">
      <c r="D187" s="164"/>
    </row>
    <row r="188" spans="4:4" x14ac:dyDescent="0.2">
      <c r="D188" s="164"/>
    </row>
    <row r="189" spans="4:4" x14ac:dyDescent="0.2">
      <c r="D189" s="164"/>
    </row>
    <row r="190" spans="4:4" x14ac:dyDescent="0.2">
      <c r="D190" s="164"/>
    </row>
    <row r="191" spans="4:4" x14ac:dyDescent="0.2">
      <c r="D191" s="164"/>
    </row>
    <row r="192" spans="4:4" x14ac:dyDescent="0.2">
      <c r="D192" s="164"/>
    </row>
    <row r="193" spans="4:4" x14ac:dyDescent="0.2">
      <c r="D193" s="164"/>
    </row>
    <row r="194" spans="4:4" x14ac:dyDescent="0.2">
      <c r="D194" s="164"/>
    </row>
    <row r="195" spans="4:4" x14ac:dyDescent="0.2">
      <c r="D195" s="164"/>
    </row>
    <row r="196" spans="4:4" x14ac:dyDescent="0.2">
      <c r="D196" s="164"/>
    </row>
    <row r="197" spans="4:4" x14ac:dyDescent="0.2">
      <c r="D197" s="164"/>
    </row>
    <row r="198" spans="4:4" x14ac:dyDescent="0.2">
      <c r="D198" s="164"/>
    </row>
    <row r="199" spans="4:4" x14ac:dyDescent="0.2">
      <c r="D199" s="164"/>
    </row>
    <row r="200" spans="4:4" x14ac:dyDescent="0.2">
      <c r="D200" s="164"/>
    </row>
    <row r="201" spans="4:4" x14ac:dyDescent="0.2">
      <c r="D201" s="164"/>
    </row>
    <row r="202" spans="4:4" x14ac:dyDescent="0.2">
      <c r="D202" s="164"/>
    </row>
    <row r="203" spans="4:4" x14ac:dyDescent="0.2">
      <c r="D203" s="164"/>
    </row>
    <row r="204" spans="4:4" x14ac:dyDescent="0.2">
      <c r="D204" s="164"/>
    </row>
    <row r="205" spans="4:4" x14ac:dyDescent="0.2">
      <c r="D205" s="164"/>
    </row>
    <row r="206" spans="4:4" x14ac:dyDescent="0.2">
      <c r="D206" s="164"/>
    </row>
    <row r="207" spans="4:4" x14ac:dyDescent="0.2">
      <c r="D207" s="164"/>
    </row>
    <row r="208" spans="4:4" x14ac:dyDescent="0.2">
      <c r="D208" s="164"/>
    </row>
    <row r="209" spans="4:4" x14ac:dyDescent="0.2">
      <c r="D209" s="164"/>
    </row>
    <row r="210" spans="4:4" x14ac:dyDescent="0.2">
      <c r="D210" s="164"/>
    </row>
    <row r="211" spans="4:4" x14ac:dyDescent="0.2">
      <c r="D211" s="164"/>
    </row>
    <row r="212" spans="4:4" x14ac:dyDescent="0.2">
      <c r="D212" s="164"/>
    </row>
    <row r="213" spans="4:4" x14ac:dyDescent="0.2">
      <c r="D213" s="164"/>
    </row>
    <row r="214" spans="4:4" x14ac:dyDescent="0.2">
      <c r="D214" s="164"/>
    </row>
    <row r="215" spans="4:4" x14ac:dyDescent="0.2">
      <c r="D215" s="164"/>
    </row>
    <row r="216" spans="4:4" x14ac:dyDescent="0.2">
      <c r="D216" s="164"/>
    </row>
    <row r="217" spans="4:4" x14ac:dyDescent="0.2">
      <c r="D217" s="164"/>
    </row>
    <row r="218" spans="4:4" x14ac:dyDescent="0.2">
      <c r="D218" s="164"/>
    </row>
    <row r="219" spans="4:4" x14ac:dyDescent="0.2">
      <c r="D219" s="164"/>
    </row>
    <row r="220" spans="4:4" x14ac:dyDescent="0.2">
      <c r="D220" s="164"/>
    </row>
    <row r="221" spans="4:4" x14ac:dyDescent="0.2">
      <c r="D221" s="164"/>
    </row>
    <row r="222" spans="4:4" x14ac:dyDescent="0.2">
      <c r="D222" s="164"/>
    </row>
    <row r="223" spans="4:4" x14ac:dyDescent="0.2">
      <c r="D223" s="164"/>
    </row>
    <row r="224" spans="4:4" x14ac:dyDescent="0.2">
      <c r="D224" s="164"/>
    </row>
    <row r="225" spans="4:4" x14ac:dyDescent="0.2">
      <c r="D225" s="164"/>
    </row>
    <row r="226" spans="4:4" x14ac:dyDescent="0.2">
      <c r="D226" s="164"/>
    </row>
    <row r="227" spans="4:4" x14ac:dyDescent="0.2">
      <c r="D227" s="164"/>
    </row>
    <row r="228" spans="4:4" x14ac:dyDescent="0.2">
      <c r="D228" s="164"/>
    </row>
    <row r="229" spans="4:4" x14ac:dyDescent="0.2">
      <c r="D229" s="164"/>
    </row>
    <row r="230" spans="4:4" x14ac:dyDescent="0.2">
      <c r="D230" s="164"/>
    </row>
    <row r="231" spans="4:4" x14ac:dyDescent="0.2">
      <c r="D231" s="164"/>
    </row>
    <row r="232" spans="4:4" x14ac:dyDescent="0.2">
      <c r="D232" s="164"/>
    </row>
    <row r="233" spans="4:4" x14ac:dyDescent="0.2">
      <c r="D233" s="164"/>
    </row>
    <row r="234" spans="4:4" x14ac:dyDescent="0.2">
      <c r="D234" s="164"/>
    </row>
    <row r="235" spans="4:4" x14ac:dyDescent="0.2">
      <c r="D235" s="164"/>
    </row>
    <row r="236" spans="4:4" x14ac:dyDescent="0.2">
      <c r="D236" s="164"/>
    </row>
    <row r="237" spans="4:4" x14ac:dyDescent="0.2">
      <c r="D237" s="164"/>
    </row>
    <row r="238" spans="4:4" x14ac:dyDescent="0.2">
      <c r="D238" s="164"/>
    </row>
    <row r="239" spans="4:4" x14ac:dyDescent="0.2">
      <c r="D239" s="164"/>
    </row>
    <row r="240" spans="4:4" x14ac:dyDescent="0.2">
      <c r="D240" s="164"/>
    </row>
    <row r="241" spans="4:4" x14ac:dyDescent="0.2">
      <c r="D241" s="164"/>
    </row>
    <row r="242" spans="4:4" x14ac:dyDescent="0.2">
      <c r="D242" s="164"/>
    </row>
    <row r="243" spans="4:4" x14ac:dyDescent="0.2">
      <c r="D243" s="164"/>
    </row>
    <row r="244" spans="4:4" x14ac:dyDescent="0.2">
      <c r="D244" s="164"/>
    </row>
    <row r="245" spans="4:4" x14ac:dyDescent="0.2">
      <c r="D245" s="164"/>
    </row>
    <row r="246" spans="4:4" x14ac:dyDescent="0.2">
      <c r="D246" s="164"/>
    </row>
    <row r="247" spans="4:4" x14ac:dyDescent="0.2">
      <c r="D247" s="164"/>
    </row>
    <row r="248" spans="4:4" x14ac:dyDescent="0.2">
      <c r="D248" s="164"/>
    </row>
    <row r="249" spans="4:4" x14ac:dyDescent="0.2">
      <c r="D249" s="164"/>
    </row>
    <row r="250" spans="4:4" x14ac:dyDescent="0.2">
      <c r="D250" s="164"/>
    </row>
    <row r="251" spans="4:4" x14ac:dyDescent="0.2">
      <c r="D251" s="164"/>
    </row>
    <row r="252" spans="4:4" x14ac:dyDescent="0.2">
      <c r="D252" s="164"/>
    </row>
    <row r="253" spans="4:4" x14ac:dyDescent="0.2">
      <c r="D253" s="164"/>
    </row>
    <row r="254" spans="4:4" x14ac:dyDescent="0.2">
      <c r="D254" s="164"/>
    </row>
    <row r="255" spans="4:4" x14ac:dyDescent="0.2">
      <c r="D255" s="164"/>
    </row>
    <row r="256" spans="4:4" x14ac:dyDescent="0.2">
      <c r="D256" s="164"/>
    </row>
    <row r="257" spans="4:4" x14ac:dyDescent="0.2">
      <c r="D257" s="164"/>
    </row>
    <row r="258" spans="4:4" x14ac:dyDescent="0.2">
      <c r="D258" s="164"/>
    </row>
    <row r="259" spans="4:4" x14ac:dyDescent="0.2">
      <c r="D259" s="164"/>
    </row>
    <row r="260" spans="4:4" x14ac:dyDescent="0.2">
      <c r="D260" s="164"/>
    </row>
    <row r="261" spans="4:4" x14ac:dyDescent="0.2">
      <c r="D261" s="164"/>
    </row>
    <row r="262" spans="4:4" x14ac:dyDescent="0.2">
      <c r="D262" s="164"/>
    </row>
    <row r="263" spans="4:4" x14ac:dyDescent="0.2">
      <c r="D263" s="164"/>
    </row>
    <row r="264" spans="4:4" x14ac:dyDescent="0.2">
      <c r="D264" s="164"/>
    </row>
    <row r="265" spans="4:4" x14ac:dyDescent="0.2">
      <c r="D265" s="164"/>
    </row>
    <row r="266" spans="4:4" x14ac:dyDescent="0.2">
      <c r="D266" s="164"/>
    </row>
    <row r="267" spans="4:4" x14ac:dyDescent="0.2">
      <c r="D267" s="164"/>
    </row>
    <row r="268" spans="4:4" x14ac:dyDescent="0.2">
      <c r="D268" s="164"/>
    </row>
    <row r="269" spans="4:4" x14ac:dyDescent="0.2">
      <c r="D269" s="164"/>
    </row>
    <row r="270" spans="4:4" x14ac:dyDescent="0.2">
      <c r="D270" s="164"/>
    </row>
    <row r="271" spans="4:4" x14ac:dyDescent="0.2">
      <c r="D271" s="164"/>
    </row>
    <row r="272" spans="4:4" x14ac:dyDescent="0.2">
      <c r="D272" s="164"/>
    </row>
    <row r="273" spans="4:4" x14ac:dyDescent="0.2">
      <c r="D273" s="164"/>
    </row>
    <row r="274" spans="4:4" x14ac:dyDescent="0.2">
      <c r="D274" s="164"/>
    </row>
    <row r="275" spans="4:4" x14ac:dyDescent="0.2">
      <c r="D275" s="164"/>
    </row>
    <row r="276" spans="4:4" x14ac:dyDescent="0.2">
      <c r="D276" s="164"/>
    </row>
    <row r="277" spans="4:4" x14ac:dyDescent="0.2">
      <c r="D277" s="164"/>
    </row>
    <row r="278" spans="4:4" x14ac:dyDescent="0.2">
      <c r="D278" s="164"/>
    </row>
    <row r="279" spans="4:4" x14ac:dyDescent="0.2">
      <c r="D279" s="164"/>
    </row>
    <row r="280" spans="4:4" x14ac:dyDescent="0.2">
      <c r="D280" s="164"/>
    </row>
    <row r="281" spans="4:4" x14ac:dyDescent="0.2">
      <c r="D281" s="164"/>
    </row>
    <row r="282" spans="4:4" x14ac:dyDescent="0.2">
      <c r="D282" s="164"/>
    </row>
    <row r="283" spans="4:4" x14ac:dyDescent="0.2">
      <c r="D283" s="164"/>
    </row>
    <row r="284" spans="4:4" x14ac:dyDescent="0.2">
      <c r="D284" s="164"/>
    </row>
    <row r="285" spans="4:4" x14ac:dyDescent="0.2">
      <c r="D285" s="164"/>
    </row>
    <row r="286" spans="4:4" x14ac:dyDescent="0.2">
      <c r="D286" s="164"/>
    </row>
    <row r="287" spans="4:4" x14ac:dyDescent="0.2">
      <c r="D287" s="164"/>
    </row>
    <row r="288" spans="4:4" x14ac:dyDescent="0.2">
      <c r="D288" s="164"/>
    </row>
    <row r="289" spans="4:4" x14ac:dyDescent="0.2">
      <c r="D289" s="164"/>
    </row>
    <row r="290" spans="4:4" x14ac:dyDescent="0.2">
      <c r="D290" s="164"/>
    </row>
    <row r="291" spans="4:4" x14ac:dyDescent="0.2">
      <c r="D291" s="164"/>
    </row>
    <row r="292" spans="4:4" x14ac:dyDescent="0.2">
      <c r="D292" s="164"/>
    </row>
    <row r="293" spans="4:4" x14ac:dyDescent="0.2">
      <c r="D293" s="164"/>
    </row>
    <row r="294" spans="4:4" x14ac:dyDescent="0.2">
      <c r="D294" s="164"/>
    </row>
    <row r="295" spans="4:4" x14ac:dyDescent="0.2">
      <c r="D295" s="164"/>
    </row>
    <row r="296" spans="4:4" x14ac:dyDescent="0.2">
      <c r="D296" s="164"/>
    </row>
    <row r="297" spans="4:4" x14ac:dyDescent="0.2">
      <c r="D297" s="164"/>
    </row>
    <row r="298" spans="4:4" x14ac:dyDescent="0.2">
      <c r="D298" s="164"/>
    </row>
    <row r="299" spans="4:4" x14ac:dyDescent="0.2">
      <c r="D299" s="164"/>
    </row>
    <row r="300" spans="4:4" x14ac:dyDescent="0.2">
      <c r="D300" s="164"/>
    </row>
    <row r="301" spans="4:4" x14ac:dyDescent="0.2">
      <c r="D301" s="164"/>
    </row>
    <row r="302" spans="4:4" x14ac:dyDescent="0.2">
      <c r="D302" s="164"/>
    </row>
    <row r="303" spans="4:4" x14ac:dyDescent="0.2">
      <c r="D303" s="164"/>
    </row>
    <row r="304" spans="4:4" x14ac:dyDescent="0.2">
      <c r="D304" s="164"/>
    </row>
    <row r="305" spans="4:4" x14ac:dyDescent="0.2">
      <c r="D305" s="164"/>
    </row>
    <row r="306" spans="4:4" x14ac:dyDescent="0.2">
      <c r="D306" s="164"/>
    </row>
    <row r="307" spans="4:4" x14ac:dyDescent="0.2">
      <c r="D307" s="164"/>
    </row>
    <row r="308" spans="4:4" x14ac:dyDescent="0.2">
      <c r="D308" s="164"/>
    </row>
    <row r="309" spans="4:4" x14ac:dyDescent="0.2">
      <c r="D309" s="164"/>
    </row>
    <row r="310" spans="4:4" x14ac:dyDescent="0.2">
      <c r="D310" s="164"/>
    </row>
    <row r="311" spans="4:4" x14ac:dyDescent="0.2">
      <c r="D311" s="164"/>
    </row>
    <row r="312" spans="4:4" x14ac:dyDescent="0.2">
      <c r="D312" s="164"/>
    </row>
    <row r="313" spans="4:4" x14ac:dyDescent="0.2">
      <c r="D313" s="164"/>
    </row>
    <row r="314" spans="4:4" x14ac:dyDescent="0.2">
      <c r="D314" s="164"/>
    </row>
    <row r="315" spans="4:4" x14ac:dyDescent="0.2">
      <c r="D315" s="164"/>
    </row>
    <row r="316" spans="4:4" x14ac:dyDescent="0.2">
      <c r="D316" s="164"/>
    </row>
    <row r="317" spans="4:4" x14ac:dyDescent="0.2">
      <c r="D317" s="164"/>
    </row>
    <row r="318" spans="4:4" x14ac:dyDescent="0.2">
      <c r="D318" s="164"/>
    </row>
    <row r="319" spans="4:4" x14ac:dyDescent="0.2">
      <c r="D319" s="164"/>
    </row>
    <row r="320" spans="4:4" x14ac:dyDescent="0.2">
      <c r="D320" s="164"/>
    </row>
    <row r="321" spans="4:4" x14ac:dyDescent="0.2">
      <c r="D321" s="164"/>
    </row>
    <row r="322" spans="4:4" x14ac:dyDescent="0.2">
      <c r="D322" s="164"/>
    </row>
    <row r="323" spans="4:4" x14ac:dyDescent="0.2">
      <c r="D323" s="164"/>
    </row>
    <row r="324" spans="4:4" x14ac:dyDescent="0.2">
      <c r="D324" s="164"/>
    </row>
    <row r="325" spans="4:4" x14ac:dyDescent="0.2">
      <c r="D325" s="164"/>
    </row>
    <row r="326" spans="4:4" x14ac:dyDescent="0.2">
      <c r="D326" s="164"/>
    </row>
    <row r="327" spans="4:4" x14ac:dyDescent="0.2">
      <c r="D327" s="164"/>
    </row>
    <row r="328" spans="4:4" x14ac:dyDescent="0.2">
      <c r="D328" s="164"/>
    </row>
    <row r="329" spans="4:4" x14ac:dyDescent="0.2">
      <c r="D329" s="164"/>
    </row>
    <row r="330" spans="4:4" x14ac:dyDescent="0.2">
      <c r="D330" s="164"/>
    </row>
    <row r="331" spans="4:4" x14ac:dyDescent="0.2">
      <c r="D331" s="164"/>
    </row>
    <row r="332" spans="4:4" x14ac:dyDescent="0.2">
      <c r="D332" s="164"/>
    </row>
    <row r="333" spans="4:4" x14ac:dyDescent="0.2">
      <c r="D333" s="164"/>
    </row>
    <row r="334" spans="4:4" x14ac:dyDescent="0.2">
      <c r="D334" s="164"/>
    </row>
    <row r="335" spans="4:4" x14ac:dyDescent="0.2">
      <c r="D335" s="164"/>
    </row>
    <row r="336" spans="4:4" x14ac:dyDescent="0.2">
      <c r="D336" s="164"/>
    </row>
    <row r="337" spans="4:4" x14ac:dyDescent="0.2">
      <c r="D337" s="164"/>
    </row>
    <row r="338" spans="4:4" x14ac:dyDescent="0.2">
      <c r="D338" s="164"/>
    </row>
    <row r="339" spans="4:4" x14ac:dyDescent="0.2">
      <c r="D339" s="164"/>
    </row>
    <row r="340" spans="4:4" x14ac:dyDescent="0.2">
      <c r="D340" s="164"/>
    </row>
    <row r="341" spans="4:4" x14ac:dyDescent="0.2">
      <c r="D341" s="164"/>
    </row>
    <row r="342" spans="4:4" x14ac:dyDescent="0.2">
      <c r="D342" s="164"/>
    </row>
    <row r="343" spans="4:4" x14ac:dyDescent="0.2">
      <c r="D343" s="164"/>
    </row>
    <row r="344" spans="4:4" x14ac:dyDescent="0.2">
      <c r="D344" s="164"/>
    </row>
    <row r="345" spans="4:4" x14ac:dyDescent="0.2">
      <c r="D345" s="164"/>
    </row>
    <row r="346" spans="4:4" x14ac:dyDescent="0.2">
      <c r="D346" s="164"/>
    </row>
    <row r="347" spans="4:4" x14ac:dyDescent="0.2">
      <c r="D347" s="164"/>
    </row>
    <row r="348" spans="4:4" x14ac:dyDescent="0.2">
      <c r="D348" s="164"/>
    </row>
    <row r="349" spans="4:4" x14ac:dyDescent="0.2">
      <c r="D349" s="164"/>
    </row>
    <row r="350" spans="4:4" x14ac:dyDescent="0.2">
      <c r="D350" s="164"/>
    </row>
    <row r="351" spans="4:4" x14ac:dyDescent="0.2">
      <c r="D351" s="164"/>
    </row>
    <row r="352" spans="4:4" x14ac:dyDescent="0.2">
      <c r="D352" s="164"/>
    </row>
    <row r="353" spans="4:4" x14ac:dyDescent="0.2">
      <c r="D353" s="164"/>
    </row>
    <row r="354" spans="4:4" x14ac:dyDescent="0.2">
      <c r="D354" s="164"/>
    </row>
    <row r="355" spans="4:4" x14ac:dyDescent="0.2">
      <c r="D355" s="164"/>
    </row>
    <row r="356" spans="4:4" x14ac:dyDescent="0.2">
      <c r="D356" s="164"/>
    </row>
    <row r="357" spans="4:4" x14ac:dyDescent="0.2">
      <c r="D357" s="164"/>
    </row>
    <row r="358" spans="4:4" x14ac:dyDescent="0.2">
      <c r="D358" s="164"/>
    </row>
    <row r="359" spans="4:4" x14ac:dyDescent="0.2">
      <c r="D359" s="164"/>
    </row>
    <row r="360" spans="4:4" x14ac:dyDescent="0.2">
      <c r="D360" s="164"/>
    </row>
    <row r="361" spans="4:4" x14ac:dyDescent="0.2">
      <c r="D361" s="164"/>
    </row>
    <row r="362" spans="4:4" x14ac:dyDescent="0.2">
      <c r="D362" s="164"/>
    </row>
    <row r="363" spans="4:4" x14ac:dyDescent="0.2">
      <c r="D363" s="164"/>
    </row>
    <row r="364" spans="4:4" x14ac:dyDescent="0.2">
      <c r="D364" s="164"/>
    </row>
    <row r="365" spans="4:4" x14ac:dyDescent="0.2">
      <c r="D365" s="164"/>
    </row>
    <row r="366" spans="4:4" x14ac:dyDescent="0.2">
      <c r="D366" s="164"/>
    </row>
    <row r="367" spans="4:4" x14ac:dyDescent="0.2">
      <c r="D367" s="164"/>
    </row>
    <row r="368" spans="4:4" x14ac:dyDescent="0.2">
      <c r="D368" s="164"/>
    </row>
    <row r="369" spans="4:4" x14ac:dyDescent="0.2">
      <c r="D369" s="164"/>
    </row>
    <row r="370" spans="4:4" x14ac:dyDescent="0.2">
      <c r="D370" s="164"/>
    </row>
    <row r="371" spans="4:4" x14ac:dyDescent="0.2">
      <c r="D371" s="164"/>
    </row>
    <row r="372" spans="4:4" x14ac:dyDescent="0.2">
      <c r="D372" s="164"/>
    </row>
    <row r="373" spans="4:4" x14ac:dyDescent="0.2">
      <c r="D373" s="164"/>
    </row>
    <row r="374" spans="4:4" x14ac:dyDescent="0.2">
      <c r="D374" s="164"/>
    </row>
    <row r="375" spans="4:4" x14ac:dyDescent="0.2">
      <c r="D375" s="164"/>
    </row>
    <row r="376" spans="4:4" x14ac:dyDescent="0.2">
      <c r="D376" s="164"/>
    </row>
    <row r="377" spans="4:4" x14ac:dyDescent="0.2">
      <c r="D377" s="164"/>
    </row>
    <row r="378" spans="4:4" x14ac:dyDescent="0.2">
      <c r="D378" s="164"/>
    </row>
    <row r="379" spans="4:4" x14ac:dyDescent="0.2">
      <c r="D379" s="164"/>
    </row>
    <row r="380" spans="4:4" x14ac:dyDescent="0.2">
      <c r="D380" s="164"/>
    </row>
    <row r="381" spans="4:4" x14ac:dyDescent="0.2">
      <c r="D381" s="164"/>
    </row>
    <row r="382" spans="4:4" x14ac:dyDescent="0.2">
      <c r="D382" s="164"/>
    </row>
    <row r="383" spans="4:4" x14ac:dyDescent="0.2">
      <c r="D383" s="164"/>
    </row>
    <row r="384" spans="4:4" x14ac:dyDescent="0.2">
      <c r="D384" s="164"/>
    </row>
    <row r="385" spans="4:4" x14ac:dyDescent="0.2">
      <c r="D385" s="164"/>
    </row>
    <row r="386" spans="4:4" x14ac:dyDescent="0.2">
      <c r="D386" s="164"/>
    </row>
    <row r="387" spans="4:4" x14ac:dyDescent="0.2">
      <c r="D387" s="164"/>
    </row>
    <row r="388" spans="4:4" x14ac:dyDescent="0.2">
      <c r="D388" s="164"/>
    </row>
    <row r="389" spans="4:4" x14ac:dyDescent="0.2">
      <c r="D389" s="164"/>
    </row>
    <row r="390" spans="4:4" x14ac:dyDescent="0.2">
      <c r="D390" s="164"/>
    </row>
    <row r="391" spans="4:4" x14ac:dyDescent="0.2">
      <c r="D391" s="164"/>
    </row>
    <row r="392" spans="4:4" x14ac:dyDescent="0.2">
      <c r="D392" s="164"/>
    </row>
    <row r="393" spans="4:4" x14ac:dyDescent="0.2">
      <c r="D393" s="164"/>
    </row>
    <row r="394" spans="4:4" x14ac:dyDescent="0.2">
      <c r="D394" s="164"/>
    </row>
    <row r="395" spans="4:4" x14ac:dyDescent="0.2">
      <c r="D395" s="164"/>
    </row>
    <row r="396" spans="4:4" x14ac:dyDescent="0.2">
      <c r="D396" s="164"/>
    </row>
    <row r="397" spans="4:4" x14ac:dyDescent="0.2">
      <c r="D397" s="164"/>
    </row>
    <row r="398" spans="4:4" x14ac:dyDescent="0.2">
      <c r="D398" s="164"/>
    </row>
    <row r="399" spans="4:4" x14ac:dyDescent="0.2">
      <c r="D399" s="164"/>
    </row>
    <row r="400" spans="4:4" x14ac:dyDescent="0.2">
      <c r="D400" s="164"/>
    </row>
    <row r="401" spans="4:4" x14ac:dyDescent="0.2">
      <c r="D401" s="164"/>
    </row>
    <row r="402" spans="4:4" x14ac:dyDescent="0.2">
      <c r="D402" s="164"/>
    </row>
    <row r="403" spans="4:4" x14ac:dyDescent="0.2">
      <c r="D403" s="164"/>
    </row>
    <row r="404" spans="4:4" x14ac:dyDescent="0.2">
      <c r="D404" s="164"/>
    </row>
    <row r="405" spans="4:4" x14ac:dyDescent="0.2">
      <c r="D405" s="164"/>
    </row>
    <row r="406" spans="4:4" x14ac:dyDescent="0.2">
      <c r="D406" s="164"/>
    </row>
    <row r="407" spans="4:4" x14ac:dyDescent="0.2">
      <c r="D407" s="164"/>
    </row>
    <row r="408" spans="4:4" x14ac:dyDescent="0.2">
      <c r="D408" s="164"/>
    </row>
    <row r="409" spans="4:4" x14ac:dyDescent="0.2">
      <c r="D409" s="164"/>
    </row>
    <row r="410" spans="4:4" x14ac:dyDescent="0.2">
      <c r="D410" s="164"/>
    </row>
    <row r="411" spans="4:4" x14ac:dyDescent="0.2">
      <c r="D411" s="164"/>
    </row>
    <row r="412" spans="4:4" x14ac:dyDescent="0.2">
      <c r="D412" s="164"/>
    </row>
    <row r="413" spans="4:4" x14ac:dyDescent="0.2">
      <c r="D413" s="164"/>
    </row>
    <row r="414" spans="4:4" x14ac:dyDescent="0.2">
      <c r="D414" s="164"/>
    </row>
    <row r="415" spans="4:4" x14ac:dyDescent="0.2">
      <c r="D415" s="164"/>
    </row>
    <row r="416" spans="4:4" x14ac:dyDescent="0.2">
      <c r="D416" s="164"/>
    </row>
    <row r="417" spans="4:4" x14ac:dyDescent="0.2">
      <c r="D417" s="164"/>
    </row>
    <row r="418" spans="4:4" x14ac:dyDescent="0.2">
      <c r="D418" s="164"/>
    </row>
    <row r="419" spans="4:4" x14ac:dyDescent="0.2">
      <c r="D419" s="164"/>
    </row>
    <row r="420" spans="4:4" x14ac:dyDescent="0.2">
      <c r="D420" s="164"/>
    </row>
    <row r="421" spans="4:4" x14ac:dyDescent="0.2">
      <c r="D421" s="164"/>
    </row>
    <row r="422" spans="4:4" x14ac:dyDescent="0.2">
      <c r="D422" s="164"/>
    </row>
    <row r="423" spans="4:4" x14ac:dyDescent="0.2">
      <c r="D423" s="164"/>
    </row>
    <row r="424" spans="4:4" x14ac:dyDescent="0.2">
      <c r="D424" s="164"/>
    </row>
    <row r="425" spans="4:4" x14ac:dyDescent="0.2">
      <c r="D425" s="164"/>
    </row>
    <row r="426" spans="4:4" x14ac:dyDescent="0.2">
      <c r="D426" s="164"/>
    </row>
    <row r="427" spans="4:4" x14ac:dyDescent="0.2">
      <c r="D427" s="164"/>
    </row>
    <row r="428" spans="4:4" x14ac:dyDescent="0.2">
      <c r="D428" s="164"/>
    </row>
    <row r="429" spans="4:4" x14ac:dyDescent="0.2">
      <c r="D429" s="164"/>
    </row>
    <row r="430" spans="4:4" x14ac:dyDescent="0.2">
      <c r="D430" s="164"/>
    </row>
    <row r="431" spans="4:4" x14ac:dyDescent="0.2">
      <c r="D431" s="164"/>
    </row>
    <row r="432" spans="4:4" x14ac:dyDescent="0.2">
      <c r="D432" s="164"/>
    </row>
    <row r="433" spans="4:4" x14ac:dyDescent="0.2">
      <c r="D433" s="164"/>
    </row>
    <row r="434" spans="4:4" x14ac:dyDescent="0.2">
      <c r="D434" s="164"/>
    </row>
    <row r="435" spans="4:4" x14ac:dyDescent="0.2">
      <c r="D435" s="164"/>
    </row>
    <row r="436" spans="4:4" x14ac:dyDescent="0.2">
      <c r="D436" s="164"/>
    </row>
    <row r="437" spans="4:4" x14ac:dyDescent="0.2">
      <c r="D437" s="164"/>
    </row>
    <row r="438" spans="4:4" x14ac:dyDescent="0.2">
      <c r="D438" s="164"/>
    </row>
    <row r="439" spans="4:4" x14ac:dyDescent="0.2">
      <c r="D439" s="164"/>
    </row>
    <row r="440" spans="4:4" x14ac:dyDescent="0.2">
      <c r="D440" s="164"/>
    </row>
    <row r="441" spans="4:4" x14ac:dyDescent="0.2">
      <c r="D441" s="164"/>
    </row>
    <row r="442" spans="4:4" x14ac:dyDescent="0.2">
      <c r="D442" s="164"/>
    </row>
    <row r="443" spans="4:4" x14ac:dyDescent="0.2">
      <c r="D443" s="164"/>
    </row>
    <row r="444" spans="4:4" x14ac:dyDescent="0.2">
      <c r="D444" s="164"/>
    </row>
    <row r="445" spans="4:4" x14ac:dyDescent="0.2">
      <c r="D445" s="164"/>
    </row>
    <row r="446" spans="4:4" x14ac:dyDescent="0.2">
      <c r="D446" s="164"/>
    </row>
    <row r="447" spans="4:4" x14ac:dyDescent="0.2">
      <c r="D447" s="164"/>
    </row>
    <row r="448" spans="4:4" x14ac:dyDescent="0.2">
      <c r="D448" s="164"/>
    </row>
    <row r="449" spans="4:4" x14ac:dyDescent="0.2">
      <c r="D449" s="164"/>
    </row>
    <row r="450" spans="4:4" x14ac:dyDescent="0.2">
      <c r="D450" s="164"/>
    </row>
    <row r="451" spans="4:4" x14ac:dyDescent="0.2">
      <c r="D451" s="164"/>
    </row>
    <row r="452" spans="4:4" x14ac:dyDescent="0.2">
      <c r="D452" s="164"/>
    </row>
    <row r="453" spans="4:4" x14ac:dyDescent="0.2">
      <c r="D453" s="164"/>
    </row>
    <row r="454" spans="4:4" x14ac:dyDescent="0.2">
      <c r="D454" s="164"/>
    </row>
    <row r="455" spans="4:4" x14ac:dyDescent="0.2">
      <c r="D455" s="164"/>
    </row>
    <row r="456" spans="4:4" x14ac:dyDescent="0.2">
      <c r="D456" s="164"/>
    </row>
    <row r="457" spans="4:4" x14ac:dyDescent="0.2">
      <c r="D457" s="164"/>
    </row>
    <row r="458" spans="4:4" x14ac:dyDescent="0.2">
      <c r="D458" s="164"/>
    </row>
    <row r="459" spans="4:4" x14ac:dyDescent="0.2">
      <c r="D459" s="164"/>
    </row>
    <row r="460" spans="4:4" x14ac:dyDescent="0.2">
      <c r="D460" s="164"/>
    </row>
    <row r="461" spans="4:4" x14ac:dyDescent="0.2">
      <c r="D461" s="164"/>
    </row>
    <row r="462" spans="4:4" x14ac:dyDescent="0.2">
      <c r="D462" s="164"/>
    </row>
    <row r="463" spans="4:4" x14ac:dyDescent="0.2">
      <c r="D463" s="164"/>
    </row>
    <row r="464" spans="4:4" x14ac:dyDescent="0.2">
      <c r="D464" s="164"/>
    </row>
    <row r="465" spans="4:4" x14ac:dyDescent="0.2">
      <c r="D465" s="164"/>
    </row>
    <row r="466" spans="4:4" x14ac:dyDescent="0.2">
      <c r="D466" s="164"/>
    </row>
    <row r="467" spans="4:4" x14ac:dyDescent="0.2">
      <c r="D467" s="164"/>
    </row>
    <row r="468" spans="4:4" x14ac:dyDescent="0.2">
      <c r="D468" s="164"/>
    </row>
    <row r="469" spans="4:4" x14ac:dyDescent="0.2">
      <c r="D469" s="164"/>
    </row>
    <row r="470" spans="4:4" x14ac:dyDescent="0.2">
      <c r="D470" s="164"/>
    </row>
    <row r="471" spans="4:4" x14ac:dyDescent="0.2">
      <c r="D471" s="164"/>
    </row>
    <row r="472" spans="4:4" x14ac:dyDescent="0.2">
      <c r="D472" s="164"/>
    </row>
    <row r="473" spans="4:4" x14ac:dyDescent="0.2">
      <c r="D473" s="164"/>
    </row>
    <row r="474" spans="4:4" x14ac:dyDescent="0.2">
      <c r="D474" s="164"/>
    </row>
    <row r="475" spans="4:4" x14ac:dyDescent="0.2">
      <c r="D475" s="164"/>
    </row>
    <row r="476" spans="4:4" x14ac:dyDescent="0.2">
      <c r="D476" s="164"/>
    </row>
    <row r="477" spans="4:4" x14ac:dyDescent="0.2">
      <c r="D477" s="164"/>
    </row>
    <row r="478" spans="4:4" x14ac:dyDescent="0.2">
      <c r="D478" s="164"/>
    </row>
    <row r="479" spans="4:4" x14ac:dyDescent="0.2">
      <c r="D479" s="164"/>
    </row>
    <row r="480" spans="4:4" x14ac:dyDescent="0.2">
      <c r="D480" s="164"/>
    </row>
    <row r="481" spans="4:4" x14ac:dyDescent="0.2">
      <c r="D481" s="164"/>
    </row>
    <row r="482" spans="4:4" x14ac:dyDescent="0.2">
      <c r="D482" s="164"/>
    </row>
    <row r="483" spans="4:4" x14ac:dyDescent="0.2">
      <c r="D483" s="164"/>
    </row>
    <row r="484" spans="4:4" x14ac:dyDescent="0.2">
      <c r="D484" s="164"/>
    </row>
    <row r="485" spans="4:4" x14ac:dyDescent="0.2">
      <c r="D485" s="164"/>
    </row>
    <row r="486" spans="4:4" x14ac:dyDescent="0.2">
      <c r="D486" s="164"/>
    </row>
    <row r="487" spans="4:4" x14ac:dyDescent="0.2">
      <c r="D487" s="164"/>
    </row>
    <row r="488" spans="4:4" x14ac:dyDescent="0.2">
      <c r="D488" s="164"/>
    </row>
    <row r="489" spans="4:4" x14ac:dyDescent="0.2">
      <c r="D489" s="164"/>
    </row>
    <row r="490" spans="4:4" x14ac:dyDescent="0.2">
      <c r="D490" s="164"/>
    </row>
    <row r="491" spans="4:4" x14ac:dyDescent="0.2">
      <c r="D491" s="164"/>
    </row>
    <row r="492" spans="4:4" x14ac:dyDescent="0.2">
      <c r="D492" s="164"/>
    </row>
    <row r="493" spans="4:4" x14ac:dyDescent="0.2">
      <c r="D493" s="164"/>
    </row>
    <row r="494" spans="4:4" x14ac:dyDescent="0.2">
      <c r="D494" s="164"/>
    </row>
    <row r="495" spans="4:4" x14ac:dyDescent="0.2">
      <c r="D495" s="164"/>
    </row>
    <row r="496" spans="4:4" x14ac:dyDescent="0.2">
      <c r="D496" s="164"/>
    </row>
    <row r="497" spans="4:4" x14ac:dyDescent="0.2">
      <c r="D497" s="164"/>
    </row>
    <row r="498" spans="4:4" x14ac:dyDescent="0.2">
      <c r="D498" s="164"/>
    </row>
    <row r="499" spans="4:4" x14ac:dyDescent="0.2">
      <c r="D499" s="164"/>
    </row>
    <row r="500" spans="4:4" x14ac:dyDescent="0.2">
      <c r="D500" s="164"/>
    </row>
    <row r="501" spans="4:4" x14ac:dyDescent="0.2">
      <c r="D501" s="164"/>
    </row>
    <row r="502" spans="4:4" x14ac:dyDescent="0.2">
      <c r="D502" s="164"/>
    </row>
    <row r="503" spans="4:4" x14ac:dyDescent="0.2">
      <c r="D503" s="164"/>
    </row>
    <row r="504" spans="4:4" x14ac:dyDescent="0.2">
      <c r="D504" s="164"/>
    </row>
    <row r="505" spans="4:4" x14ac:dyDescent="0.2">
      <c r="D505" s="164"/>
    </row>
    <row r="506" spans="4:4" x14ac:dyDescent="0.2">
      <c r="D506" s="164"/>
    </row>
    <row r="507" spans="4:4" x14ac:dyDescent="0.2">
      <c r="D507" s="164"/>
    </row>
    <row r="508" spans="4:4" x14ac:dyDescent="0.2">
      <c r="D508" s="164"/>
    </row>
    <row r="509" spans="4:4" x14ac:dyDescent="0.2">
      <c r="D509" s="164"/>
    </row>
    <row r="510" spans="4:4" x14ac:dyDescent="0.2">
      <c r="D510" s="164"/>
    </row>
    <row r="511" spans="4:4" x14ac:dyDescent="0.2">
      <c r="D511" s="164"/>
    </row>
    <row r="512" spans="4:4" x14ac:dyDescent="0.2">
      <c r="D512" s="164"/>
    </row>
    <row r="513" spans="4:4" x14ac:dyDescent="0.2">
      <c r="D513" s="164"/>
    </row>
    <row r="514" spans="4:4" x14ac:dyDescent="0.2">
      <c r="D514" s="164"/>
    </row>
    <row r="515" spans="4:4" x14ac:dyDescent="0.2">
      <c r="D515" s="164"/>
    </row>
    <row r="516" spans="4:4" x14ac:dyDescent="0.2">
      <c r="D516" s="164"/>
    </row>
    <row r="517" spans="4:4" x14ac:dyDescent="0.2">
      <c r="D517" s="164"/>
    </row>
    <row r="518" spans="4:4" x14ac:dyDescent="0.2">
      <c r="D518" s="164"/>
    </row>
    <row r="519" spans="4:4" x14ac:dyDescent="0.2">
      <c r="D519" s="164"/>
    </row>
    <row r="520" spans="4:4" x14ac:dyDescent="0.2">
      <c r="D520" s="164"/>
    </row>
    <row r="521" spans="4:4" x14ac:dyDescent="0.2">
      <c r="D521" s="164"/>
    </row>
    <row r="522" spans="4:4" x14ac:dyDescent="0.2">
      <c r="D522" s="164"/>
    </row>
    <row r="523" spans="4:4" x14ac:dyDescent="0.2">
      <c r="D523" s="164"/>
    </row>
    <row r="524" spans="4:4" x14ac:dyDescent="0.2">
      <c r="D524" s="164"/>
    </row>
    <row r="525" spans="4:4" x14ac:dyDescent="0.2">
      <c r="D525" s="164"/>
    </row>
    <row r="526" spans="4:4" x14ac:dyDescent="0.2">
      <c r="D526" s="164"/>
    </row>
    <row r="527" spans="4:4" x14ac:dyDescent="0.2">
      <c r="D527" s="164"/>
    </row>
    <row r="528" spans="4:4" x14ac:dyDescent="0.2">
      <c r="D528" s="164"/>
    </row>
    <row r="529" spans="4:4" x14ac:dyDescent="0.2">
      <c r="D529" s="164"/>
    </row>
    <row r="530" spans="4:4" x14ac:dyDescent="0.2">
      <c r="D530" s="164"/>
    </row>
    <row r="531" spans="4:4" x14ac:dyDescent="0.2">
      <c r="D531" s="164"/>
    </row>
    <row r="532" spans="4:4" x14ac:dyDescent="0.2">
      <c r="D532" s="164"/>
    </row>
    <row r="533" spans="4:4" x14ac:dyDescent="0.2">
      <c r="D533" s="164"/>
    </row>
    <row r="534" spans="4:4" x14ac:dyDescent="0.2">
      <c r="D534" s="164"/>
    </row>
    <row r="535" spans="4:4" x14ac:dyDescent="0.2">
      <c r="D535" s="164"/>
    </row>
    <row r="536" spans="4:4" x14ac:dyDescent="0.2">
      <c r="D536" s="164"/>
    </row>
    <row r="537" spans="4:4" x14ac:dyDescent="0.2">
      <c r="D537" s="164"/>
    </row>
    <row r="538" spans="4:4" x14ac:dyDescent="0.2">
      <c r="D538" s="164"/>
    </row>
    <row r="539" spans="4:4" x14ac:dyDescent="0.2">
      <c r="D539" s="164"/>
    </row>
    <row r="540" spans="4:4" x14ac:dyDescent="0.2">
      <c r="D540" s="164"/>
    </row>
    <row r="541" spans="4:4" x14ac:dyDescent="0.2">
      <c r="D541" s="164"/>
    </row>
    <row r="542" spans="4:4" x14ac:dyDescent="0.2">
      <c r="D542" s="164"/>
    </row>
    <row r="543" spans="4:4" x14ac:dyDescent="0.2">
      <c r="D543" s="164"/>
    </row>
    <row r="544" spans="4:4" x14ac:dyDescent="0.2">
      <c r="D544" s="164"/>
    </row>
    <row r="545" spans="4:4" x14ac:dyDescent="0.2">
      <c r="D545" s="164"/>
    </row>
    <row r="546" spans="4:4" x14ac:dyDescent="0.2">
      <c r="D546" s="164"/>
    </row>
    <row r="547" spans="4:4" x14ac:dyDescent="0.2">
      <c r="D547" s="164"/>
    </row>
    <row r="548" spans="4:4" x14ac:dyDescent="0.2">
      <c r="D548" s="164"/>
    </row>
    <row r="549" spans="4:4" x14ac:dyDescent="0.2">
      <c r="D549" s="164"/>
    </row>
    <row r="550" spans="4:4" x14ac:dyDescent="0.2">
      <c r="D550" s="164"/>
    </row>
    <row r="551" spans="4:4" x14ac:dyDescent="0.2">
      <c r="D551" s="164"/>
    </row>
    <row r="552" spans="4:4" x14ac:dyDescent="0.2">
      <c r="D552" s="164"/>
    </row>
    <row r="553" spans="4:4" x14ac:dyDescent="0.2">
      <c r="D553" s="164"/>
    </row>
    <row r="554" spans="4:4" x14ac:dyDescent="0.2">
      <c r="D554" s="164"/>
    </row>
    <row r="555" spans="4:4" x14ac:dyDescent="0.2">
      <c r="D555" s="164"/>
    </row>
    <row r="556" spans="4:4" x14ac:dyDescent="0.2">
      <c r="D556" s="164"/>
    </row>
    <row r="557" spans="4:4" x14ac:dyDescent="0.2">
      <c r="D557" s="164"/>
    </row>
    <row r="558" spans="4:4" x14ac:dyDescent="0.2">
      <c r="D558" s="164"/>
    </row>
    <row r="559" spans="4:4" x14ac:dyDescent="0.2">
      <c r="D559" s="164"/>
    </row>
    <row r="560" spans="4:4" x14ac:dyDescent="0.2">
      <c r="D560" s="164"/>
    </row>
    <row r="561" spans="4:4" x14ac:dyDescent="0.2">
      <c r="D561" s="164"/>
    </row>
    <row r="562" spans="4:4" x14ac:dyDescent="0.2">
      <c r="D562" s="164"/>
    </row>
    <row r="563" spans="4:4" x14ac:dyDescent="0.2">
      <c r="D563" s="164"/>
    </row>
    <row r="564" spans="4:4" x14ac:dyDescent="0.2">
      <c r="D564" s="164"/>
    </row>
    <row r="565" spans="4:4" x14ac:dyDescent="0.2">
      <c r="D565" s="164"/>
    </row>
    <row r="566" spans="4:4" x14ac:dyDescent="0.2">
      <c r="D566" s="164"/>
    </row>
    <row r="567" spans="4:4" x14ac:dyDescent="0.2">
      <c r="D567" s="164"/>
    </row>
    <row r="568" spans="4:4" x14ac:dyDescent="0.2">
      <c r="D568" s="164"/>
    </row>
    <row r="569" spans="4:4" x14ac:dyDescent="0.2">
      <c r="D569" s="164"/>
    </row>
    <row r="570" spans="4:4" x14ac:dyDescent="0.2">
      <c r="D570" s="164"/>
    </row>
    <row r="571" spans="4:4" x14ac:dyDescent="0.2">
      <c r="D571" s="164"/>
    </row>
    <row r="572" spans="4:4" x14ac:dyDescent="0.2">
      <c r="D572" s="164"/>
    </row>
    <row r="573" spans="4:4" x14ac:dyDescent="0.2">
      <c r="D573" s="164"/>
    </row>
    <row r="574" spans="4:4" x14ac:dyDescent="0.2">
      <c r="D574" s="164"/>
    </row>
    <row r="575" spans="4:4" x14ac:dyDescent="0.2">
      <c r="D575" s="164"/>
    </row>
    <row r="576" spans="4:4" x14ac:dyDescent="0.2">
      <c r="D576" s="164"/>
    </row>
    <row r="577" spans="4:4" x14ac:dyDescent="0.2">
      <c r="D577" s="164"/>
    </row>
    <row r="578" spans="4:4" x14ac:dyDescent="0.2">
      <c r="D578" s="164"/>
    </row>
    <row r="579" spans="4:4" x14ac:dyDescent="0.2">
      <c r="D579" s="164"/>
    </row>
    <row r="580" spans="4:4" x14ac:dyDescent="0.2">
      <c r="D580" s="164"/>
    </row>
    <row r="581" spans="4:4" x14ac:dyDescent="0.2">
      <c r="D581" s="164"/>
    </row>
    <row r="582" spans="4:4" x14ac:dyDescent="0.2">
      <c r="D582" s="164"/>
    </row>
    <row r="583" spans="4:4" x14ac:dyDescent="0.2">
      <c r="D583" s="164"/>
    </row>
    <row r="584" spans="4:4" x14ac:dyDescent="0.2">
      <c r="D584" s="164"/>
    </row>
    <row r="585" spans="4:4" x14ac:dyDescent="0.2">
      <c r="D585" s="164"/>
    </row>
    <row r="586" spans="4:4" x14ac:dyDescent="0.2">
      <c r="D586" s="164"/>
    </row>
    <row r="587" spans="4:4" x14ac:dyDescent="0.2">
      <c r="D587" s="164"/>
    </row>
    <row r="588" spans="4:4" x14ac:dyDescent="0.2">
      <c r="D588" s="164"/>
    </row>
    <row r="589" spans="4:4" x14ac:dyDescent="0.2">
      <c r="D589" s="164"/>
    </row>
    <row r="590" spans="4:4" x14ac:dyDescent="0.2">
      <c r="D590" s="164"/>
    </row>
    <row r="591" spans="4:4" x14ac:dyDescent="0.2">
      <c r="D591" s="164"/>
    </row>
    <row r="592" spans="4:4" x14ac:dyDescent="0.2">
      <c r="D592" s="164"/>
    </row>
    <row r="593" spans="4:4" x14ac:dyDescent="0.2">
      <c r="D593" s="164"/>
    </row>
    <row r="594" spans="4:4" x14ac:dyDescent="0.2">
      <c r="D594" s="164"/>
    </row>
    <row r="595" spans="4:4" x14ac:dyDescent="0.2">
      <c r="D595" s="164"/>
    </row>
    <row r="596" spans="4:4" x14ac:dyDescent="0.2">
      <c r="D596" s="164"/>
    </row>
    <row r="597" spans="4:4" x14ac:dyDescent="0.2">
      <c r="D597" s="164"/>
    </row>
    <row r="598" spans="4:4" x14ac:dyDescent="0.2">
      <c r="D598" s="164"/>
    </row>
    <row r="599" spans="4:4" x14ac:dyDescent="0.2">
      <c r="D599" s="164"/>
    </row>
    <row r="600" spans="4:4" x14ac:dyDescent="0.2">
      <c r="D600" s="164"/>
    </row>
    <row r="601" spans="4:4" x14ac:dyDescent="0.2">
      <c r="D601" s="164"/>
    </row>
    <row r="602" spans="4:4" x14ac:dyDescent="0.2">
      <c r="D602" s="164"/>
    </row>
    <row r="603" spans="4:4" x14ac:dyDescent="0.2">
      <c r="D603" s="164"/>
    </row>
    <row r="604" spans="4:4" x14ac:dyDescent="0.2">
      <c r="D604" s="164"/>
    </row>
    <row r="605" spans="4:4" x14ac:dyDescent="0.2">
      <c r="D605" s="164"/>
    </row>
    <row r="606" spans="4:4" x14ac:dyDescent="0.2">
      <c r="D606" s="164"/>
    </row>
    <row r="607" spans="4:4" x14ac:dyDescent="0.2">
      <c r="D607" s="164"/>
    </row>
    <row r="608" spans="4:4" x14ac:dyDescent="0.2">
      <c r="D608" s="164"/>
    </row>
    <row r="609" spans="4:4" x14ac:dyDescent="0.2">
      <c r="D609" s="164"/>
    </row>
    <row r="610" spans="4:4" x14ac:dyDescent="0.2">
      <c r="D610" s="164"/>
    </row>
    <row r="611" spans="4:4" x14ac:dyDescent="0.2">
      <c r="D611" s="164"/>
    </row>
    <row r="612" spans="4:4" x14ac:dyDescent="0.2">
      <c r="D612" s="164"/>
    </row>
    <row r="613" spans="4:4" x14ac:dyDescent="0.2">
      <c r="D613" s="164"/>
    </row>
    <row r="614" spans="4:4" x14ac:dyDescent="0.2">
      <c r="D614" s="164"/>
    </row>
    <row r="615" spans="4:4" x14ac:dyDescent="0.2">
      <c r="D615" s="164"/>
    </row>
    <row r="616" spans="4:4" x14ac:dyDescent="0.2">
      <c r="D616" s="164"/>
    </row>
    <row r="617" spans="4:4" x14ac:dyDescent="0.2">
      <c r="D617" s="164"/>
    </row>
    <row r="618" spans="4:4" x14ac:dyDescent="0.2">
      <c r="D618" s="164"/>
    </row>
    <row r="619" spans="4:4" x14ac:dyDescent="0.2">
      <c r="D619" s="164"/>
    </row>
    <row r="620" spans="4:4" x14ac:dyDescent="0.2">
      <c r="D620" s="164"/>
    </row>
    <row r="621" spans="4:4" x14ac:dyDescent="0.2">
      <c r="D621" s="164"/>
    </row>
    <row r="622" spans="4:4" x14ac:dyDescent="0.2">
      <c r="D622" s="164"/>
    </row>
    <row r="623" spans="4:4" x14ac:dyDescent="0.2">
      <c r="D623" s="164"/>
    </row>
    <row r="624" spans="4:4" x14ac:dyDescent="0.2">
      <c r="D624" s="164"/>
    </row>
    <row r="625" spans="4:4" x14ac:dyDescent="0.2">
      <c r="D625" s="164"/>
    </row>
    <row r="626" spans="4:4" x14ac:dyDescent="0.2">
      <c r="D626" s="164"/>
    </row>
    <row r="627" spans="4:4" x14ac:dyDescent="0.2">
      <c r="D627" s="164"/>
    </row>
    <row r="628" spans="4:4" x14ac:dyDescent="0.2">
      <c r="D628" s="164"/>
    </row>
    <row r="629" spans="4:4" x14ac:dyDescent="0.2">
      <c r="D629" s="164"/>
    </row>
    <row r="630" spans="4:4" x14ac:dyDescent="0.2">
      <c r="D630" s="164"/>
    </row>
    <row r="631" spans="4:4" x14ac:dyDescent="0.2">
      <c r="D631" s="164"/>
    </row>
    <row r="632" spans="4:4" x14ac:dyDescent="0.2">
      <c r="D632" s="164"/>
    </row>
    <row r="633" spans="4:4" x14ac:dyDescent="0.2">
      <c r="D633" s="164"/>
    </row>
    <row r="634" spans="4:4" x14ac:dyDescent="0.2">
      <c r="D634" s="164"/>
    </row>
    <row r="635" spans="4:4" x14ac:dyDescent="0.2">
      <c r="D635" s="164"/>
    </row>
    <row r="636" spans="4:4" x14ac:dyDescent="0.2">
      <c r="D636" s="164"/>
    </row>
    <row r="637" spans="4:4" x14ac:dyDescent="0.2">
      <c r="D637" s="164"/>
    </row>
    <row r="638" spans="4:4" x14ac:dyDescent="0.2">
      <c r="D638" s="164"/>
    </row>
    <row r="639" spans="4:4" x14ac:dyDescent="0.2">
      <c r="D639" s="164"/>
    </row>
    <row r="640" spans="4:4" x14ac:dyDescent="0.2">
      <c r="D640" s="164"/>
    </row>
    <row r="641" spans="4:4" x14ac:dyDescent="0.2">
      <c r="D641" s="164"/>
    </row>
    <row r="642" spans="4:4" x14ac:dyDescent="0.2">
      <c r="D642" s="164"/>
    </row>
    <row r="643" spans="4:4" x14ac:dyDescent="0.2">
      <c r="D643" s="164"/>
    </row>
    <row r="644" spans="4:4" x14ac:dyDescent="0.2">
      <c r="D644" s="164"/>
    </row>
    <row r="645" spans="4:4" x14ac:dyDescent="0.2">
      <c r="D645" s="164"/>
    </row>
    <row r="646" spans="4:4" x14ac:dyDescent="0.2">
      <c r="D646" s="164"/>
    </row>
    <row r="647" spans="4:4" x14ac:dyDescent="0.2">
      <c r="D647" s="164"/>
    </row>
    <row r="648" spans="4:4" x14ac:dyDescent="0.2">
      <c r="D648" s="164"/>
    </row>
    <row r="649" spans="4:4" x14ac:dyDescent="0.2">
      <c r="D649" s="164"/>
    </row>
    <row r="650" spans="4:4" x14ac:dyDescent="0.2">
      <c r="D650" s="164"/>
    </row>
    <row r="651" spans="4:4" x14ac:dyDescent="0.2">
      <c r="D651" s="164"/>
    </row>
    <row r="652" spans="4:4" x14ac:dyDescent="0.2">
      <c r="D652" s="164"/>
    </row>
    <row r="653" spans="4:4" x14ac:dyDescent="0.2">
      <c r="D653" s="164"/>
    </row>
    <row r="654" spans="4:4" x14ac:dyDescent="0.2">
      <c r="D654" s="164"/>
    </row>
    <row r="655" spans="4:4" x14ac:dyDescent="0.2">
      <c r="D655" s="164"/>
    </row>
    <row r="656" spans="4:4" x14ac:dyDescent="0.2">
      <c r="D656" s="164"/>
    </row>
    <row r="657" spans="4:4" x14ac:dyDescent="0.2">
      <c r="D657" s="164"/>
    </row>
    <row r="658" spans="4:4" x14ac:dyDescent="0.2">
      <c r="D658" s="164"/>
    </row>
    <row r="659" spans="4:4" x14ac:dyDescent="0.2">
      <c r="D659" s="164"/>
    </row>
    <row r="660" spans="4:4" x14ac:dyDescent="0.2">
      <c r="D660" s="164"/>
    </row>
    <row r="661" spans="4:4" x14ac:dyDescent="0.2">
      <c r="D661" s="164"/>
    </row>
    <row r="662" spans="4:4" x14ac:dyDescent="0.2">
      <c r="D662" s="164"/>
    </row>
    <row r="663" spans="4:4" x14ac:dyDescent="0.2">
      <c r="D663" s="164"/>
    </row>
    <row r="664" spans="4:4" x14ac:dyDescent="0.2">
      <c r="D664" s="164"/>
    </row>
    <row r="665" spans="4:4" x14ac:dyDescent="0.2">
      <c r="D665" s="164"/>
    </row>
    <row r="666" spans="4:4" x14ac:dyDescent="0.2">
      <c r="D666" s="164"/>
    </row>
    <row r="667" spans="4:4" x14ac:dyDescent="0.2">
      <c r="D667" s="164"/>
    </row>
    <row r="668" spans="4:4" x14ac:dyDescent="0.2">
      <c r="D668" s="164"/>
    </row>
    <row r="669" spans="4:4" x14ac:dyDescent="0.2">
      <c r="D669" s="164"/>
    </row>
    <row r="670" spans="4:4" x14ac:dyDescent="0.2">
      <c r="D670" s="164"/>
    </row>
    <row r="671" spans="4:4" x14ac:dyDescent="0.2">
      <c r="D671" s="164"/>
    </row>
    <row r="672" spans="4:4" x14ac:dyDescent="0.2">
      <c r="D672" s="164"/>
    </row>
    <row r="673" spans="4:4" x14ac:dyDescent="0.2">
      <c r="D673" s="164"/>
    </row>
    <row r="674" spans="4:4" x14ac:dyDescent="0.2">
      <c r="D674" s="164"/>
    </row>
    <row r="675" spans="4:4" x14ac:dyDescent="0.2">
      <c r="D675" s="164"/>
    </row>
    <row r="676" spans="4:4" x14ac:dyDescent="0.2">
      <c r="D676" s="164"/>
    </row>
    <row r="677" spans="4:4" x14ac:dyDescent="0.2">
      <c r="D677" s="164"/>
    </row>
    <row r="678" spans="4:4" x14ac:dyDescent="0.2">
      <c r="D678" s="164"/>
    </row>
    <row r="679" spans="4:4" x14ac:dyDescent="0.2">
      <c r="D679" s="164"/>
    </row>
    <row r="680" spans="4:4" x14ac:dyDescent="0.2">
      <c r="D680" s="164"/>
    </row>
    <row r="681" spans="4:4" x14ac:dyDescent="0.2">
      <c r="D681" s="164"/>
    </row>
    <row r="682" spans="4:4" x14ac:dyDescent="0.2">
      <c r="D682" s="164"/>
    </row>
    <row r="683" spans="4:4" x14ac:dyDescent="0.2">
      <c r="D683" s="164"/>
    </row>
    <row r="684" spans="4:4" x14ac:dyDescent="0.2">
      <c r="D684" s="164"/>
    </row>
    <row r="685" spans="4:4" x14ac:dyDescent="0.2">
      <c r="D685" s="164"/>
    </row>
    <row r="686" spans="4:4" x14ac:dyDescent="0.2">
      <c r="D686" s="164"/>
    </row>
    <row r="687" spans="4:4" x14ac:dyDescent="0.2">
      <c r="D687" s="164"/>
    </row>
    <row r="688" spans="4:4" x14ac:dyDescent="0.2">
      <c r="D688" s="164"/>
    </row>
    <row r="689" spans="4:4" x14ac:dyDescent="0.2">
      <c r="D689" s="164"/>
    </row>
    <row r="690" spans="4:4" x14ac:dyDescent="0.2">
      <c r="D690" s="164"/>
    </row>
    <row r="691" spans="4:4" x14ac:dyDescent="0.2">
      <c r="D691" s="164"/>
    </row>
    <row r="692" spans="4:4" x14ac:dyDescent="0.2">
      <c r="D692" s="164"/>
    </row>
    <row r="693" spans="4:4" x14ac:dyDescent="0.2">
      <c r="D693" s="164"/>
    </row>
    <row r="694" spans="4:4" x14ac:dyDescent="0.2">
      <c r="D694" s="164"/>
    </row>
    <row r="695" spans="4:4" x14ac:dyDescent="0.2">
      <c r="D695" s="164"/>
    </row>
    <row r="696" spans="4:4" x14ac:dyDescent="0.2">
      <c r="D696" s="164"/>
    </row>
    <row r="697" spans="4:4" x14ac:dyDescent="0.2">
      <c r="D697" s="164"/>
    </row>
    <row r="698" spans="4:4" x14ac:dyDescent="0.2">
      <c r="D698" s="164"/>
    </row>
    <row r="699" spans="4:4" x14ac:dyDescent="0.2">
      <c r="D699" s="164"/>
    </row>
    <row r="700" spans="4:4" x14ac:dyDescent="0.2">
      <c r="D700" s="164"/>
    </row>
    <row r="701" spans="4:4" x14ac:dyDescent="0.2">
      <c r="D701" s="164"/>
    </row>
    <row r="702" spans="4:4" x14ac:dyDescent="0.2">
      <c r="D702" s="164"/>
    </row>
    <row r="703" spans="4:4" x14ac:dyDescent="0.2">
      <c r="D703" s="164"/>
    </row>
    <row r="704" spans="4:4" x14ac:dyDescent="0.2">
      <c r="D704" s="164"/>
    </row>
    <row r="705" spans="4:4" x14ac:dyDescent="0.2">
      <c r="D705" s="164"/>
    </row>
    <row r="706" spans="4:4" x14ac:dyDescent="0.2">
      <c r="D706" s="164"/>
    </row>
    <row r="707" spans="4:4" x14ac:dyDescent="0.2">
      <c r="D707" s="164"/>
    </row>
    <row r="708" spans="4:4" x14ac:dyDescent="0.2">
      <c r="D708" s="164"/>
    </row>
    <row r="709" spans="4:4" x14ac:dyDescent="0.2">
      <c r="D709" s="164"/>
    </row>
    <row r="710" spans="4:4" x14ac:dyDescent="0.2">
      <c r="D710" s="164"/>
    </row>
    <row r="711" spans="4:4" x14ac:dyDescent="0.2">
      <c r="D711" s="164"/>
    </row>
    <row r="712" spans="4:4" x14ac:dyDescent="0.2">
      <c r="D712" s="164"/>
    </row>
    <row r="713" spans="4:4" x14ac:dyDescent="0.2">
      <c r="D713" s="164"/>
    </row>
    <row r="714" spans="4:4" x14ac:dyDescent="0.2">
      <c r="D714" s="164"/>
    </row>
    <row r="715" spans="4:4" x14ac:dyDescent="0.2">
      <c r="D715" s="164"/>
    </row>
    <row r="716" spans="4:4" x14ac:dyDescent="0.2">
      <c r="D716" s="164"/>
    </row>
    <row r="717" spans="4:4" x14ac:dyDescent="0.2">
      <c r="D717" s="164"/>
    </row>
    <row r="718" spans="4:4" x14ac:dyDescent="0.2">
      <c r="D718" s="164"/>
    </row>
    <row r="719" spans="4:4" x14ac:dyDescent="0.2">
      <c r="D719" s="164"/>
    </row>
    <row r="720" spans="4:4" x14ac:dyDescent="0.2">
      <c r="D720" s="164"/>
    </row>
    <row r="721" spans="4:4" x14ac:dyDescent="0.2">
      <c r="D721" s="164"/>
    </row>
    <row r="722" spans="4:4" x14ac:dyDescent="0.2">
      <c r="D722" s="164"/>
    </row>
    <row r="723" spans="4:4" x14ac:dyDescent="0.2">
      <c r="D723" s="164"/>
    </row>
    <row r="724" spans="4:4" x14ac:dyDescent="0.2">
      <c r="D724" s="164"/>
    </row>
    <row r="725" spans="4:4" x14ac:dyDescent="0.2">
      <c r="D725" s="164"/>
    </row>
    <row r="726" spans="4:4" x14ac:dyDescent="0.2">
      <c r="D726" s="164"/>
    </row>
    <row r="727" spans="4:4" x14ac:dyDescent="0.2">
      <c r="D727" s="164"/>
    </row>
    <row r="728" spans="4:4" x14ac:dyDescent="0.2">
      <c r="D728" s="164"/>
    </row>
    <row r="729" spans="4:4" x14ac:dyDescent="0.2">
      <c r="D729" s="164"/>
    </row>
    <row r="730" spans="4:4" x14ac:dyDescent="0.2">
      <c r="D730" s="164"/>
    </row>
    <row r="731" spans="4:4" x14ac:dyDescent="0.2">
      <c r="D731" s="164"/>
    </row>
    <row r="732" spans="4:4" x14ac:dyDescent="0.2">
      <c r="D732" s="164"/>
    </row>
    <row r="733" spans="4:4" x14ac:dyDescent="0.2">
      <c r="D733" s="164"/>
    </row>
    <row r="734" spans="4:4" x14ac:dyDescent="0.2">
      <c r="D734" s="164"/>
    </row>
    <row r="735" spans="4:4" x14ac:dyDescent="0.2">
      <c r="D735" s="164"/>
    </row>
    <row r="736" spans="4:4" x14ac:dyDescent="0.2">
      <c r="D736" s="164"/>
    </row>
    <row r="737" spans="4:4" x14ac:dyDescent="0.2">
      <c r="D737" s="164"/>
    </row>
    <row r="738" spans="4:4" x14ac:dyDescent="0.2">
      <c r="D738" s="164"/>
    </row>
    <row r="739" spans="4:4" x14ac:dyDescent="0.2">
      <c r="D739" s="164"/>
    </row>
    <row r="740" spans="4:4" x14ac:dyDescent="0.2">
      <c r="D740" s="164"/>
    </row>
    <row r="741" spans="4:4" x14ac:dyDescent="0.2">
      <c r="D741" s="164"/>
    </row>
    <row r="742" spans="4:4" x14ac:dyDescent="0.2">
      <c r="D742" s="164"/>
    </row>
    <row r="743" spans="4:4" x14ac:dyDescent="0.2">
      <c r="D743" s="164"/>
    </row>
    <row r="744" spans="4:4" x14ac:dyDescent="0.2">
      <c r="D744" s="164"/>
    </row>
    <row r="745" spans="4:4" x14ac:dyDescent="0.2">
      <c r="D745" s="164"/>
    </row>
    <row r="746" spans="4:4" x14ac:dyDescent="0.2">
      <c r="D746" s="164"/>
    </row>
    <row r="747" spans="4:4" x14ac:dyDescent="0.2">
      <c r="D747" s="164"/>
    </row>
    <row r="748" spans="4:4" x14ac:dyDescent="0.2">
      <c r="D748" s="164"/>
    </row>
    <row r="749" spans="4:4" x14ac:dyDescent="0.2">
      <c r="D749" s="164"/>
    </row>
    <row r="750" spans="4:4" x14ac:dyDescent="0.2">
      <c r="D750" s="164"/>
    </row>
    <row r="751" spans="4:4" x14ac:dyDescent="0.2">
      <c r="D751" s="164"/>
    </row>
    <row r="752" spans="4:4" x14ac:dyDescent="0.2">
      <c r="D752" s="164"/>
    </row>
    <row r="753" spans="4:4" x14ac:dyDescent="0.2">
      <c r="D753" s="164"/>
    </row>
    <row r="754" spans="4:4" x14ac:dyDescent="0.2">
      <c r="D754" s="164"/>
    </row>
    <row r="755" spans="4:4" x14ac:dyDescent="0.2">
      <c r="D755" s="164"/>
    </row>
    <row r="756" spans="4:4" x14ac:dyDescent="0.2">
      <c r="D756" s="164"/>
    </row>
    <row r="757" spans="4:4" x14ac:dyDescent="0.2">
      <c r="D757" s="164"/>
    </row>
    <row r="758" spans="4:4" x14ac:dyDescent="0.2">
      <c r="D758" s="164"/>
    </row>
    <row r="759" spans="4:4" x14ac:dyDescent="0.2">
      <c r="D759" s="164"/>
    </row>
    <row r="760" spans="4:4" x14ac:dyDescent="0.2">
      <c r="D760" s="164"/>
    </row>
    <row r="761" spans="4:4" x14ac:dyDescent="0.2">
      <c r="D761" s="164"/>
    </row>
    <row r="762" spans="4:4" x14ac:dyDescent="0.2">
      <c r="D762" s="164"/>
    </row>
    <row r="763" spans="4:4" x14ac:dyDescent="0.2">
      <c r="D763" s="164"/>
    </row>
    <row r="764" spans="4:4" x14ac:dyDescent="0.2">
      <c r="D764" s="164"/>
    </row>
    <row r="765" spans="4:4" x14ac:dyDescent="0.2">
      <c r="D765" s="164"/>
    </row>
    <row r="766" spans="4:4" x14ac:dyDescent="0.2">
      <c r="D766" s="164"/>
    </row>
    <row r="767" spans="4:4" x14ac:dyDescent="0.2">
      <c r="D767" s="164"/>
    </row>
    <row r="768" spans="4:4" x14ac:dyDescent="0.2">
      <c r="D768" s="164"/>
    </row>
    <row r="769" spans="4:4" x14ac:dyDescent="0.2">
      <c r="D769" s="164"/>
    </row>
    <row r="770" spans="4:4" x14ac:dyDescent="0.2">
      <c r="D770" s="164"/>
    </row>
    <row r="771" spans="4:4" x14ac:dyDescent="0.2">
      <c r="D771" s="164"/>
    </row>
    <row r="772" spans="4:4" x14ac:dyDescent="0.2">
      <c r="D772" s="164"/>
    </row>
    <row r="773" spans="4:4" x14ac:dyDescent="0.2">
      <c r="D773" s="164"/>
    </row>
    <row r="774" spans="4:4" x14ac:dyDescent="0.2">
      <c r="D774" s="164"/>
    </row>
    <row r="775" spans="4:4" x14ac:dyDescent="0.2">
      <c r="D775" s="164"/>
    </row>
    <row r="776" spans="4:4" x14ac:dyDescent="0.2">
      <c r="D776" s="164"/>
    </row>
    <row r="777" spans="4:4" x14ac:dyDescent="0.2">
      <c r="D777" s="164"/>
    </row>
    <row r="778" spans="4:4" x14ac:dyDescent="0.2">
      <c r="D778" s="164"/>
    </row>
    <row r="779" spans="4:4" x14ac:dyDescent="0.2">
      <c r="D779" s="164"/>
    </row>
    <row r="780" spans="4:4" x14ac:dyDescent="0.2">
      <c r="D780" s="164"/>
    </row>
    <row r="781" spans="4:4" x14ac:dyDescent="0.2">
      <c r="D781" s="164"/>
    </row>
    <row r="782" spans="4:4" x14ac:dyDescent="0.2">
      <c r="D782" s="164"/>
    </row>
    <row r="783" spans="4:4" x14ac:dyDescent="0.2">
      <c r="D783" s="164"/>
    </row>
    <row r="784" spans="4:4" x14ac:dyDescent="0.2">
      <c r="D784" s="164"/>
    </row>
    <row r="785" spans="4:4" x14ac:dyDescent="0.2">
      <c r="D785" s="164"/>
    </row>
    <row r="786" spans="4:4" x14ac:dyDescent="0.2">
      <c r="D786" s="164"/>
    </row>
    <row r="787" spans="4:4" x14ac:dyDescent="0.2">
      <c r="D787" s="164"/>
    </row>
    <row r="788" spans="4:4" x14ac:dyDescent="0.2">
      <c r="D788" s="164"/>
    </row>
    <row r="789" spans="4:4" x14ac:dyDescent="0.2">
      <c r="D789" s="164"/>
    </row>
    <row r="790" spans="4:4" x14ac:dyDescent="0.2">
      <c r="D790" s="164"/>
    </row>
    <row r="791" spans="4:4" x14ac:dyDescent="0.2">
      <c r="D791" s="164"/>
    </row>
    <row r="792" spans="4:4" x14ac:dyDescent="0.2">
      <c r="D792" s="164"/>
    </row>
    <row r="793" spans="4:4" x14ac:dyDescent="0.2">
      <c r="D793" s="164"/>
    </row>
    <row r="794" spans="4:4" x14ac:dyDescent="0.2">
      <c r="D794" s="164"/>
    </row>
    <row r="795" spans="4:4" x14ac:dyDescent="0.2">
      <c r="D795" s="164"/>
    </row>
    <row r="796" spans="4:4" x14ac:dyDescent="0.2">
      <c r="D796" s="164"/>
    </row>
    <row r="797" spans="4:4" x14ac:dyDescent="0.2">
      <c r="D797" s="164"/>
    </row>
    <row r="798" spans="4:4" x14ac:dyDescent="0.2">
      <c r="D798" s="164"/>
    </row>
    <row r="799" spans="4:4" x14ac:dyDescent="0.2">
      <c r="D799" s="164"/>
    </row>
    <row r="800" spans="4:4" x14ac:dyDescent="0.2">
      <c r="D800" s="164"/>
    </row>
    <row r="801" spans="4:4" x14ac:dyDescent="0.2">
      <c r="D801" s="164"/>
    </row>
    <row r="802" spans="4:4" x14ac:dyDescent="0.2">
      <c r="D802" s="164"/>
    </row>
    <row r="803" spans="4:4" x14ac:dyDescent="0.2">
      <c r="D803" s="164"/>
    </row>
    <row r="804" spans="4:4" x14ac:dyDescent="0.2">
      <c r="D804" s="164"/>
    </row>
    <row r="805" spans="4:4" x14ac:dyDescent="0.2">
      <c r="D805" s="164"/>
    </row>
    <row r="806" spans="4:4" x14ac:dyDescent="0.2">
      <c r="D806" s="164"/>
    </row>
    <row r="807" spans="4:4" x14ac:dyDescent="0.2">
      <c r="D807" s="164"/>
    </row>
    <row r="808" spans="4:4" x14ac:dyDescent="0.2">
      <c r="D808" s="164"/>
    </row>
    <row r="809" spans="4:4" x14ac:dyDescent="0.2">
      <c r="D809" s="164"/>
    </row>
    <row r="810" spans="4:4" x14ac:dyDescent="0.2">
      <c r="D810" s="164"/>
    </row>
    <row r="811" spans="4:4" x14ac:dyDescent="0.2">
      <c r="D811" s="164"/>
    </row>
    <row r="812" spans="4:4" x14ac:dyDescent="0.2">
      <c r="D812" s="164"/>
    </row>
    <row r="813" spans="4:4" x14ac:dyDescent="0.2">
      <c r="D813" s="164"/>
    </row>
    <row r="814" spans="4:4" x14ac:dyDescent="0.2">
      <c r="D814" s="164"/>
    </row>
    <row r="815" spans="4:4" x14ac:dyDescent="0.2">
      <c r="D815" s="164"/>
    </row>
    <row r="816" spans="4:4" x14ac:dyDescent="0.2">
      <c r="D816" s="164"/>
    </row>
    <row r="817" spans="4:4" x14ac:dyDescent="0.2">
      <c r="D817" s="164"/>
    </row>
    <row r="818" spans="4:4" x14ac:dyDescent="0.2">
      <c r="D818" s="164"/>
    </row>
    <row r="819" spans="4:4" x14ac:dyDescent="0.2">
      <c r="D819" s="164"/>
    </row>
    <row r="820" spans="4:4" x14ac:dyDescent="0.2">
      <c r="D820" s="164"/>
    </row>
    <row r="821" spans="4:4" x14ac:dyDescent="0.2">
      <c r="D821" s="164"/>
    </row>
    <row r="822" spans="4:4" x14ac:dyDescent="0.2">
      <c r="D822" s="164"/>
    </row>
    <row r="823" spans="4:4" x14ac:dyDescent="0.2">
      <c r="D823" s="164"/>
    </row>
    <row r="824" spans="4:4" x14ac:dyDescent="0.2">
      <c r="D824" s="164"/>
    </row>
    <row r="825" spans="4:4" x14ac:dyDescent="0.2">
      <c r="D825" s="164"/>
    </row>
    <row r="826" spans="4:4" x14ac:dyDescent="0.2">
      <c r="D826" s="164"/>
    </row>
    <row r="827" spans="4:4" x14ac:dyDescent="0.2">
      <c r="D827" s="164"/>
    </row>
    <row r="828" spans="4:4" x14ac:dyDescent="0.2">
      <c r="D828" s="164"/>
    </row>
    <row r="829" spans="4:4" x14ac:dyDescent="0.2">
      <c r="D829" s="164"/>
    </row>
    <row r="830" spans="4:4" x14ac:dyDescent="0.2">
      <c r="D830" s="164"/>
    </row>
    <row r="831" spans="4:4" x14ac:dyDescent="0.2">
      <c r="D831" s="164"/>
    </row>
    <row r="832" spans="4:4" x14ac:dyDescent="0.2">
      <c r="D832" s="164"/>
    </row>
    <row r="833" spans="4:4" x14ac:dyDescent="0.2">
      <c r="D833" s="164"/>
    </row>
    <row r="834" spans="4:4" x14ac:dyDescent="0.2">
      <c r="D834" s="164"/>
    </row>
    <row r="835" spans="4:4" x14ac:dyDescent="0.2">
      <c r="D835" s="164"/>
    </row>
    <row r="836" spans="4:4" x14ac:dyDescent="0.2">
      <c r="D836" s="164"/>
    </row>
    <row r="837" spans="4:4" x14ac:dyDescent="0.2">
      <c r="D837" s="164"/>
    </row>
    <row r="838" spans="4:4" x14ac:dyDescent="0.2">
      <c r="D838" s="164"/>
    </row>
    <row r="839" spans="4:4" x14ac:dyDescent="0.2">
      <c r="D839" s="164"/>
    </row>
    <row r="840" spans="4:4" x14ac:dyDescent="0.2">
      <c r="D840" s="164"/>
    </row>
    <row r="841" spans="4:4" x14ac:dyDescent="0.2">
      <c r="D841" s="164"/>
    </row>
    <row r="842" spans="4:4" x14ac:dyDescent="0.2">
      <c r="D842" s="164"/>
    </row>
    <row r="843" spans="4:4" x14ac:dyDescent="0.2">
      <c r="D843" s="164"/>
    </row>
    <row r="844" spans="4:4" x14ac:dyDescent="0.2">
      <c r="D844" s="164"/>
    </row>
    <row r="845" spans="4:4" x14ac:dyDescent="0.2">
      <c r="D845" s="164"/>
    </row>
    <row r="846" spans="4:4" x14ac:dyDescent="0.2">
      <c r="D846" s="164"/>
    </row>
    <row r="847" spans="4:4" x14ac:dyDescent="0.2">
      <c r="D847" s="164"/>
    </row>
    <row r="848" spans="4:4" x14ac:dyDescent="0.2">
      <c r="D848" s="164"/>
    </row>
    <row r="849" spans="4:4" x14ac:dyDescent="0.2">
      <c r="D849" s="164"/>
    </row>
    <row r="850" spans="4:4" x14ac:dyDescent="0.2">
      <c r="D850" s="164"/>
    </row>
    <row r="851" spans="4:4" x14ac:dyDescent="0.2">
      <c r="D851" s="164"/>
    </row>
    <row r="852" spans="4:4" x14ac:dyDescent="0.2">
      <c r="D852" s="164"/>
    </row>
    <row r="853" spans="4:4" x14ac:dyDescent="0.2">
      <c r="D853" s="164"/>
    </row>
    <row r="854" spans="4:4" x14ac:dyDescent="0.2">
      <c r="D854" s="164"/>
    </row>
    <row r="855" spans="4:4" x14ac:dyDescent="0.2">
      <c r="D855" s="164"/>
    </row>
    <row r="856" spans="4:4" x14ac:dyDescent="0.2">
      <c r="D856" s="164"/>
    </row>
    <row r="857" spans="4:4" x14ac:dyDescent="0.2">
      <c r="D857" s="164"/>
    </row>
    <row r="858" spans="4:4" x14ac:dyDescent="0.2">
      <c r="D858" s="164"/>
    </row>
    <row r="859" spans="4:4" x14ac:dyDescent="0.2">
      <c r="D859" s="164"/>
    </row>
    <row r="860" spans="4:4" x14ac:dyDescent="0.2">
      <c r="D860" s="164"/>
    </row>
    <row r="861" spans="4:4" x14ac:dyDescent="0.2">
      <c r="D861" s="164"/>
    </row>
    <row r="862" spans="4:4" x14ac:dyDescent="0.2">
      <c r="D862" s="164"/>
    </row>
    <row r="863" spans="4:4" x14ac:dyDescent="0.2">
      <c r="D863" s="164"/>
    </row>
    <row r="864" spans="4:4" x14ac:dyDescent="0.2">
      <c r="D864" s="164"/>
    </row>
    <row r="865" spans="4:4" x14ac:dyDescent="0.2">
      <c r="D865" s="164"/>
    </row>
    <row r="866" spans="4:4" x14ac:dyDescent="0.2">
      <c r="D866" s="164"/>
    </row>
    <row r="867" spans="4:4" x14ac:dyDescent="0.2">
      <c r="D867" s="164"/>
    </row>
    <row r="868" spans="4:4" x14ac:dyDescent="0.2">
      <c r="D868" s="164"/>
    </row>
    <row r="869" spans="4:4" x14ac:dyDescent="0.2">
      <c r="D869" s="164"/>
    </row>
    <row r="870" spans="4:4" x14ac:dyDescent="0.2">
      <c r="D870" s="164"/>
    </row>
    <row r="871" spans="4:4" x14ac:dyDescent="0.2">
      <c r="D871" s="164"/>
    </row>
    <row r="872" spans="4:4" x14ac:dyDescent="0.2">
      <c r="D872" s="164"/>
    </row>
    <row r="873" spans="4:4" x14ac:dyDescent="0.2">
      <c r="D873" s="164"/>
    </row>
    <row r="874" spans="4:4" x14ac:dyDescent="0.2">
      <c r="D874" s="164"/>
    </row>
    <row r="875" spans="4:4" x14ac:dyDescent="0.2">
      <c r="D875" s="164"/>
    </row>
    <row r="876" spans="4:4" x14ac:dyDescent="0.2">
      <c r="D876" s="164"/>
    </row>
    <row r="877" spans="4:4" x14ac:dyDescent="0.2">
      <c r="D877" s="164"/>
    </row>
    <row r="878" spans="4:4" x14ac:dyDescent="0.2">
      <c r="D878" s="164"/>
    </row>
    <row r="879" spans="4:4" x14ac:dyDescent="0.2">
      <c r="D879" s="164"/>
    </row>
    <row r="880" spans="4:4" x14ac:dyDescent="0.2">
      <c r="D880" s="164"/>
    </row>
    <row r="881" spans="4:4" x14ac:dyDescent="0.2">
      <c r="D881" s="164"/>
    </row>
    <row r="882" spans="4:4" x14ac:dyDescent="0.2">
      <c r="D882" s="164"/>
    </row>
    <row r="883" spans="4:4" x14ac:dyDescent="0.2">
      <c r="D883" s="164"/>
    </row>
    <row r="884" spans="4:4" x14ac:dyDescent="0.2">
      <c r="D884" s="164"/>
    </row>
    <row r="885" spans="4:4" x14ac:dyDescent="0.2">
      <c r="D885" s="164"/>
    </row>
    <row r="886" spans="4:4" x14ac:dyDescent="0.2">
      <c r="D886" s="164"/>
    </row>
    <row r="887" spans="4:4" x14ac:dyDescent="0.2">
      <c r="D887" s="164"/>
    </row>
    <row r="888" spans="4:4" x14ac:dyDescent="0.2">
      <c r="D888" s="164"/>
    </row>
    <row r="889" spans="4:4" x14ac:dyDescent="0.2">
      <c r="D889" s="164"/>
    </row>
    <row r="890" spans="4:4" x14ac:dyDescent="0.2">
      <c r="D890" s="164"/>
    </row>
    <row r="891" spans="4:4" x14ac:dyDescent="0.2">
      <c r="D891" s="164"/>
    </row>
    <row r="892" spans="4:4" x14ac:dyDescent="0.2">
      <c r="D892" s="164"/>
    </row>
    <row r="893" spans="4:4" x14ac:dyDescent="0.2">
      <c r="D893" s="164"/>
    </row>
    <row r="894" spans="4:4" x14ac:dyDescent="0.2">
      <c r="D894" s="164"/>
    </row>
    <row r="895" spans="4:4" x14ac:dyDescent="0.2">
      <c r="D895" s="164"/>
    </row>
    <row r="896" spans="4:4" x14ac:dyDescent="0.2">
      <c r="D896" s="164"/>
    </row>
    <row r="897" spans="4:4" x14ac:dyDescent="0.2">
      <c r="D897" s="164"/>
    </row>
    <row r="898" spans="4:4" x14ac:dyDescent="0.2">
      <c r="D898" s="164"/>
    </row>
    <row r="899" spans="4:4" x14ac:dyDescent="0.2">
      <c r="D899" s="164"/>
    </row>
    <row r="900" spans="4:4" x14ac:dyDescent="0.2">
      <c r="D900" s="164"/>
    </row>
    <row r="901" spans="4:4" x14ac:dyDescent="0.2">
      <c r="D901" s="164"/>
    </row>
    <row r="902" spans="4:4" x14ac:dyDescent="0.2">
      <c r="D902" s="164"/>
    </row>
    <row r="903" spans="4:4" x14ac:dyDescent="0.2">
      <c r="D903" s="164"/>
    </row>
    <row r="904" spans="4:4" x14ac:dyDescent="0.2">
      <c r="D904" s="164"/>
    </row>
    <row r="905" spans="4:4" x14ac:dyDescent="0.2">
      <c r="D905" s="164"/>
    </row>
    <row r="906" spans="4:4" x14ac:dyDescent="0.2">
      <c r="D906" s="164"/>
    </row>
    <row r="907" spans="4:4" x14ac:dyDescent="0.2">
      <c r="D907" s="164"/>
    </row>
    <row r="908" spans="4:4" x14ac:dyDescent="0.2">
      <c r="D908" s="164"/>
    </row>
    <row r="909" spans="4:4" x14ac:dyDescent="0.2">
      <c r="D909" s="164"/>
    </row>
    <row r="910" spans="4:4" x14ac:dyDescent="0.2">
      <c r="D910" s="164"/>
    </row>
    <row r="911" spans="4:4" x14ac:dyDescent="0.2">
      <c r="D911" s="164"/>
    </row>
    <row r="912" spans="4:4" x14ac:dyDescent="0.2">
      <c r="D912" s="164"/>
    </row>
    <row r="913" spans="4:4" x14ac:dyDescent="0.2">
      <c r="D913" s="164"/>
    </row>
    <row r="914" spans="4:4" x14ac:dyDescent="0.2">
      <c r="D914" s="164"/>
    </row>
    <row r="915" spans="4:4" x14ac:dyDescent="0.2">
      <c r="D915" s="164"/>
    </row>
    <row r="916" spans="4:4" x14ac:dyDescent="0.2">
      <c r="D916" s="164"/>
    </row>
    <row r="917" spans="4:4" x14ac:dyDescent="0.2">
      <c r="D917" s="164"/>
    </row>
    <row r="918" spans="4:4" x14ac:dyDescent="0.2">
      <c r="D918" s="164"/>
    </row>
    <row r="919" spans="4:4" x14ac:dyDescent="0.2">
      <c r="D919" s="164"/>
    </row>
    <row r="920" spans="4:4" x14ac:dyDescent="0.2">
      <c r="D920" s="164"/>
    </row>
    <row r="921" spans="4:4" x14ac:dyDescent="0.2">
      <c r="D921" s="164"/>
    </row>
    <row r="922" spans="4:4" x14ac:dyDescent="0.2">
      <c r="D922" s="164"/>
    </row>
    <row r="923" spans="4:4" x14ac:dyDescent="0.2">
      <c r="D923" s="164"/>
    </row>
    <row r="924" spans="4:4" x14ac:dyDescent="0.2">
      <c r="D924" s="164"/>
    </row>
    <row r="925" spans="4:4" x14ac:dyDescent="0.2">
      <c r="D925" s="164"/>
    </row>
    <row r="926" spans="4:4" x14ac:dyDescent="0.2">
      <c r="D926" s="164"/>
    </row>
    <row r="927" spans="4:4" x14ac:dyDescent="0.2">
      <c r="D927" s="164"/>
    </row>
    <row r="928" spans="4:4" x14ac:dyDescent="0.2">
      <c r="D928" s="164"/>
    </row>
    <row r="929" spans="4:4" x14ac:dyDescent="0.2">
      <c r="D929" s="164"/>
    </row>
    <row r="930" spans="4:4" x14ac:dyDescent="0.2">
      <c r="D930" s="164"/>
    </row>
    <row r="931" spans="4:4" x14ac:dyDescent="0.2">
      <c r="D931" s="164"/>
    </row>
    <row r="932" spans="4:4" x14ac:dyDescent="0.2">
      <c r="D932" s="164"/>
    </row>
    <row r="933" spans="4:4" x14ac:dyDescent="0.2">
      <c r="D933" s="164"/>
    </row>
    <row r="934" spans="4:4" x14ac:dyDescent="0.2">
      <c r="D934" s="164"/>
    </row>
    <row r="935" spans="4:4" x14ac:dyDescent="0.2">
      <c r="D935" s="164"/>
    </row>
    <row r="936" spans="4:4" x14ac:dyDescent="0.2">
      <c r="D936" s="164"/>
    </row>
    <row r="937" spans="4:4" x14ac:dyDescent="0.2">
      <c r="D937" s="164"/>
    </row>
    <row r="938" spans="4:4" x14ac:dyDescent="0.2">
      <c r="D938" s="164"/>
    </row>
    <row r="939" spans="4:4" x14ac:dyDescent="0.2">
      <c r="D939" s="164"/>
    </row>
    <row r="940" spans="4:4" x14ac:dyDescent="0.2">
      <c r="D940" s="164"/>
    </row>
    <row r="941" spans="4:4" x14ac:dyDescent="0.2">
      <c r="D941" s="164"/>
    </row>
    <row r="942" spans="4:4" x14ac:dyDescent="0.2">
      <c r="D942" s="164"/>
    </row>
    <row r="943" spans="4:4" x14ac:dyDescent="0.2">
      <c r="D943" s="164"/>
    </row>
    <row r="944" spans="4:4" x14ac:dyDescent="0.2">
      <c r="D944" s="164"/>
    </row>
    <row r="945" spans="4:4" x14ac:dyDescent="0.2">
      <c r="D945" s="164"/>
    </row>
    <row r="946" spans="4:4" x14ac:dyDescent="0.2">
      <c r="D946" s="164"/>
    </row>
    <row r="947" spans="4:4" x14ac:dyDescent="0.2">
      <c r="D947" s="164"/>
    </row>
    <row r="948" spans="4:4" x14ac:dyDescent="0.2">
      <c r="D948" s="164"/>
    </row>
    <row r="949" spans="4:4" x14ac:dyDescent="0.2">
      <c r="D949" s="164"/>
    </row>
    <row r="950" spans="4:4" x14ac:dyDescent="0.2">
      <c r="D950" s="164"/>
    </row>
    <row r="951" spans="4:4" x14ac:dyDescent="0.2">
      <c r="D951" s="164"/>
    </row>
    <row r="952" spans="4:4" x14ac:dyDescent="0.2">
      <c r="D952" s="164"/>
    </row>
    <row r="953" spans="4:4" x14ac:dyDescent="0.2">
      <c r="D953" s="164"/>
    </row>
    <row r="954" spans="4:4" x14ac:dyDescent="0.2">
      <c r="D954" s="164"/>
    </row>
    <row r="955" spans="4:4" x14ac:dyDescent="0.2">
      <c r="D955" s="164"/>
    </row>
    <row r="956" spans="4:4" x14ac:dyDescent="0.2">
      <c r="D956" s="164"/>
    </row>
    <row r="957" spans="4:4" x14ac:dyDescent="0.2">
      <c r="D957" s="164"/>
    </row>
    <row r="958" spans="4:4" x14ac:dyDescent="0.2">
      <c r="D958" s="164"/>
    </row>
    <row r="959" spans="4:4" x14ac:dyDescent="0.2">
      <c r="D959" s="164"/>
    </row>
    <row r="960" spans="4:4" x14ac:dyDescent="0.2">
      <c r="D960" s="164"/>
    </row>
    <row r="961" spans="4:4" x14ac:dyDescent="0.2">
      <c r="D961" s="164"/>
    </row>
    <row r="962" spans="4:4" x14ac:dyDescent="0.2">
      <c r="D962" s="164"/>
    </row>
    <row r="963" spans="4:4" x14ac:dyDescent="0.2">
      <c r="D963" s="164"/>
    </row>
    <row r="964" spans="4:4" x14ac:dyDescent="0.2">
      <c r="D964" s="164"/>
    </row>
    <row r="965" spans="4:4" x14ac:dyDescent="0.2">
      <c r="D965" s="164"/>
    </row>
    <row r="966" spans="4:4" x14ac:dyDescent="0.2">
      <c r="D966" s="164"/>
    </row>
    <row r="967" spans="4:4" x14ac:dyDescent="0.2">
      <c r="D967" s="164"/>
    </row>
    <row r="968" spans="4:4" x14ac:dyDescent="0.2">
      <c r="D968" s="164"/>
    </row>
    <row r="969" spans="4:4" x14ac:dyDescent="0.2">
      <c r="D969" s="164"/>
    </row>
    <row r="970" spans="4:4" x14ac:dyDescent="0.2">
      <c r="D970" s="164"/>
    </row>
    <row r="971" spans="4:4" x14ac:dyDescent="0.2">
      <c r="D971" s="164"/>
    </row>
    <row r="972" spans="4:4" x14ac:dyDescent="0.2">
      <c r="D972" s="164"/>
    </row>
    <row r="973" spans="4:4" x14ac:dyDescent="0.2">
      <c r="D973" s="164"/>
    </row>
    <row r="974" spans="4:4" x14ac:dyDescent="0.2">
      <c r="D974" s="164"/>
    </row>
    <row r="975" spans="4:4" x14ac:dyDescent="0.2">
      <c r="D975" s="164"/>
    </row>
    <row r="976" spans="4:4" x14ac:dyDescent="0.2">
      <c r="D976" s="164"/>
    </row>
    <row r="977" spans="4:4" x14ac:dyDescent="0.2">
      <c r="D977" s="164"/>
    </row>
    <row r="978" spans="4:4" x14ac:dyDescent="0.2">
      <c r="D978" s="164"/>
    </row>
    <row r="979" spans="4:4" x14ac:dyDescent="0.2">
      <c r="D979" s="164"/>
    </row>
    <row r="980" spans="4:4" x14ac:dyDescent="0.2">
      <c r="D980" s="164"/>
    </row>
    <row r="981" spans="4:4" x14ac:dyDescent="0.2">
      <c r="D981" s="164"/>
    </row>
    <row r="982" spans="4:4" x14ac:dyDescent="0.2">
      <c r="D982" s="164"/>
    </row>
    <row r="983" spans="4:4" x14ac:dyDescent="0.2">
      <c r="D983" s="164"/>
    </row>
    <row r="984" spans="4:4" x14ac:dyDescent="0.2">
      <c r="D984" s="164"/>
    </row>
    <row r="985" spans="4:4" x14ac:dyDescent="0.2">
      <c r="D985" s="164"/>
    </row>
    <row r="986" spans="4:4" x14ac:dyDescent="0.2">
      <c r="D986" s="164"/>
    </row>
    <row r="987" spans="4:4" x14ac:dyDescent="0.2">
      <c r="D987" s="164"/>
    </row>
    <row r="988" spans="4:4" x14ac:dyDescent="0.2">
      <c r="D988" s="164"/>
    </row>
    <row r="989" spans="4:4" x14ac:dyDescent="0.2">
      <c r="D989" s="164"/>
    </row>
    <row r="990" spans="4:4" x14ac:dyDescent="0.2">
      <c r="D990" s="164"/>
    </row>
    <row r="991" spans="4:4" x14ac:dyDescent="0.2">
      <c r="D991" s="164"/>
    </row>
    <row r="992" spans="4:4" x14ac:dyDescent="0.2">
      <c r="D992" s="164"/>
    </row>
    <row r="993" spans="4:4" x14ac:dyDescent="0.2">
      <c r="D993" s="164"/>
    </row>
    <row r="994" spans="4:4" x14ac:dyDescent="0.2">
      <c r="D994" s="164"/>
    </row>
    <row r="995" spans="4:4" x14ac:dyDescent="0.2">
      <c r="D995" s="164"/>
    </row>
    <row r="996" spans="4:4" x14ac:dyDescent="0.2">
      <c r="D996" s="164"/>
    </row>
    <row r="997" spans="4:4" x14ac:dyDescent="0.2">
      <c r="D997" s="164"/>
    </row>
    <row r="998" spans="4:4" x14ac:dyDescent="0.2">
      <c r="D998" s="164"/>
    </row>
    <row r="999" spans="4:4" x14ac:dyDescent="0.2">
      <c r="D999" s="164"/>
    </row>
    <row r="1000" spans="4:4" x14ac:dyDescent="0.2">
      <c r="D1000" s="164"/>
    </row>
    <row r="1001" spans="4:4" x14ac:dyDescent="0.2">
      <c r="D1001" s="164"/>
    </row>
    <row r="1002" spans="4:4" x14ac:dyDescent="0.2">
      <c r="D1002" s="164"/>
    </row>
    <row r="1003" spans="4:4" x14ac:dyDescent="0.2">
      <c r="D1003" s="164"/>
    </row>
    <row r="1004" spans="4:4" x14ac:dyDescent="0.2">
      <c r="D1004" s="164"/>
    </row>
    <row r="1005" spans="4:4" x14ac:dyDescent="0.2">
      <c r="D1005" s="164"/>
    </row>
    <row r="1006" spans="4:4" x14ac:dyDescent="0.2">
      <c r="D1006" s="164"/>
    </row>
    <row r="1007" spans="4:4" x14ac:dyDescent="0.2">
      <c r="D1007" s="164"/>
    </row>
    <row r="1008" spans="4:4" x14ac:dyDescent="0.2">
      <c r="D1008" s="164"/>
    </row>
    <row r="1009" spans="4:4" x14ac:dyDescent="0.2">
      <c r="D1009" s="164"/>
    </row>
    <row r="1010" spans="4:4" x14ac:dyDescent="0.2">
      <c r="D1010" s="164"/>
    </row>
    <row r="1011" spans="4:4" x14ac:dyDescent="0.2">
      <c r="D1011" s="164"/>
    </row>
    <row r="1012" spans="4:4" x14ac:dyDescent="0.2">
      <c r="D1012" s="164"/>
    </row>
    <row r="1013" spans="4:4" x14ac:dyDescent="0.2">
      <c r="D1013" s="164"/>
    </row>
    <row r="1014" spans="4:4" x14ac:dyDescent="0.2">
      <c r="D1014" s="164"/>
    </row>
    <row r="1015" spans="4:4" x14ac:dyDescent="0.2">
      <c r="D1015" s="164"/>
    </row>
    <row r="1016" spans="4:4" x14ac:dyDescent="0.2">
      <c r="D1016" s="164"/>
    </row>
    <row r="1017" spans="4:4" x14ac:dyDescent="0.2">
      <c r="D1017" s="164"/>
    </row>
    <row r="1018" spans="4:4" x14ac:dyDescent="0.2">
      <c r="D1018" s="164"/>
    </row>
    <row r="1019" spans="4:4" x14ac:dyDescent="0.2">
      <c r="D1019" s="164"/>
    </row>
    <row r="1020" spans="4:4" x14ac:dyDescent="0.2">
      <c r="D1020" s="164"/>
    </row>
    <row r="1021" spans="4:4" x14ac:dyDescent="0.2">
      <c r="D1021" s="164"/>
    </row>
    <row r="1022" spans="4:4" x14ac:dyDescent="0.2">
      <c r="D1022" s="164"/>
    </row>
    <row r="1023" spans="4:4" x14ac:dyDescent="0.2">
      <c r="D1023" s="164"/>
    </row>
    <row r="1024" spans="4:4" x14ac:dyDescent="0.2">
      <c r="D1024" s="164"/>
    </row>
    <row r="1025" spans="4:4" x14ac:dyDescent="0.2">
      <c r="D1025" s="164"/>
    </row>
    <row r="1026" spans="4:4" x14ac:dyDescent="0.2">
      <c r="D1026" s="164"/>
    </row>
    <row r="1027" spans="4:4" x14ac:dyDescent="0.2">
      <c r="D1027" s="164"/>
    </row>
    <row r="1028" spans="4:4" x14ac:dyDescent="0.2">
      <c r="D1028" s="164"/>
    </row>
    <row r="1029" spans="4:4" x14ac:dyDescent="0.2">
      <c r="D1029" s="164"/>
    </row>
    <row r="1030" spans="4:4" x14ac:dyDescent="0.2">
      <c r="D1030" s="164"/>
    </row>
    <row r="1031" spans="4:4" x14ac:dyDescent="0.2">
      <c r="D1031" s="164"/>
    </row>
    <row r="1032" spans="4:4" x14ac:dyDescent="0.2">
      <c r="D1032" s="164"/>
    </row>
    <row r="1033" spans="4:4" x14ac:dyDescent="0.2">
      <c r="D1033" s="164"/>
    </row>
    <row r="1034" spans="4:4" x14ac:dyDescent="0.2">
      <c r="D1034" s="164"/>
    </row>
    <row r="1035" spans="4:4" x14ac:dyDescent="0.2">
      <c r="D1035" s="164"/>
    </row>
    <row r="1036" spans="4:4" x14ac:dyDescent="0.2">
      <c r="D1036" s="164"/>
    </row>
    <row r="1037" spans="4:4" x14ac:dyDescent="0.2">
      <c r="D1037" s="164"/>
    </row>
    <row r="1038" spans="4:4" x14ac:dyDescent="0.2">
      <c r="D1038" s="164"/>
    </row>
    <row r="1039" spans="4:4" x14ac:dyDescent="0.2">
      <c r="D1039" s="164"/>
    </row>
    <row r="1040" spans="4:4" x14ac:dyDescent="0.2">
      <c r="D1040" s="164"/>
    </row>
    <row r="1041" spans="4:4" x14ac:dyDescent="0.2">
      <c r="D1041" s="164"/>
    </row>
    <row r="1042" spans="4:4" x14ac:dyDescent="0.2">
      <c r="D1042" s="164"/>
    </row>
    <row r="1043" spans="4:4" x14ac:dyDescent="0.2">
      <c r="D1043" s="164"/>
    </row>
    <row r="1044" spans="4:4" x14ac:dyDescent="0.2">
      <c r="D1044" s="164"/>
    </row>
    <row r="1045" spans="4:4" x14ac:dyDescent="0.2">
      <c r="D1045" s="164"/>
    </row>
    <row r="1046" spans="4:4" x14ac:dyDescent="0.2">
      <c r="D1046" s="164"/>
    </row>
    <row r="1047" spans="4:4" x14ac:dyDescent="0.2">
      <c r="D1047" s="164"/>
    </row>
    <row r="1048" spans="4:4" x14ac:dyDescent="0.2">
      <c r="D1048" s="164"/>
    </row>
    <row r="1049" spans="4:4" x14ac:dyDescent="0.2">
      <c r="D1049" s="164"/>
    </row>
    <row r="1050" spans="4:4" x14ac:dyDescent="0.2">
      <c r="D1050" s="164"/>
    </row>
    <row r="1051" spans="4:4" x14ac:dyDescent="0.2">
      <c r="D1051" s="164"/>
    </row>
    <row r="1052" spans="4:4" x14ac:dyDescent="0.2">
      <c r="D1052" s="164"/>
    </row>
    <row r="1053" spans="4:4" x14ac:dyDescent="0.2">
      <c r="D1053" s="164"/>
    </row>
    <row r="1054" spans="4:4" x14ac:dyDescent="0.2">
      <c r="D1054" s="164"/>
    </row>
    <row r="1055" spans="4:4" x14ac:dyDescent="0.2">
      <c r="D1055" s="164"/>
    </row>
    <row r="1056" spans="4:4" x14ac:dyDescent="0.2">
      <c r="D1056" s="164"/>
    </row>
    <row r="1057" spans="4:4" x14ac:dyDescent="0.2">
      <c r="D1057" s="164"/>
    </row>
    <row r="1058" spans="4:4" x14ac:dyDescent="0.2">
      <c r="D1058" s="164"/>
    </row>
    <row r="1059" spans="4:4" x14ac:dyDescent="0.2">
      <c r="D1059" s="164"/>
    </row>
    <row r="1060" spans="4:4" x14ac:dyDescent="0.2">
      <c r="D1060" s="164"/>
    </row>
    <row r="1061" spans="4:4" x14ac:dyDescent="0.2">
      <c r="D1061" s="164"/>
    </row>
    <row r="1062" spans="4:4" x14ac:dyDescent="0.2">
      <c r="D1062" s="164"/>
    </row>
    <row r="1063" spans="4:4" x14ac:dyDescent="0.2">
      <c r="D1063" s="164"/>
    </row>
    <row r="1064" spans="4:4" x14ac:dyDescent="0.2">
      <c r="D1064" s="164"/>
    </row>
    <row r="1065" spans="4:4" x14ac:dyDescent="0.2">
      <c r="D1065" s="164"/>
    </row>
    <row r="1066" spans="4:4" x14ac:dyDescent="0.2">
      <c r="D1066" s="164"/>
    </row>
    <row r="1067" spans="4:4" x14ac:dyDescent="0.2">
      <c r="D1067" s="164"/>
    </row>
    <row r="1068" spans="4:4" x14ac:dyDescent="0.2">
      <c r="D1068" s="164"/>
    </row>
    <row r="1069" spans="4:4" x14ac:dyDescent="0.2">
      <c r="D1069" s="164"/>
    </row>
    <row r="1070" spans="4:4" x14ac:dyDescent="0.2">
      <c r="D1070" s="164"/>
    </row>
    <row r="1071" spans="4:4" x14ac:dyDescent="0.2">
      <c r="D1071" s="164"/>
    </row>
    <row r="1072" spans="4:4" x14ac:dyDescent="0.2">
      <c r="D1072" s="164"/>
    </row>
    <row r="1073" spans="4:4" x14ac:dyDescent="0.2">
      <c r="D1073" s="164"/>
    </row>
    <row r="1074" spans="4:4" x14ac:dyDescent="0.2">
      <c r="D1074" s="164"/>
    </row>
    <row r="1075" spans="4:4" x14ac:dyDescent="0.2">
      <c r="D1075" s="164"/>
    </row>
    <row r="1076" spans="4:4" x14ac:dyDescent="0.2">
      <c r="D1076" s="164"/>
    </row>
    <row r="1077" spans="4:4" x14ac:dyDescent="0.2">
      <c r="D1077" s="164"/>
    </row>
    <row r="1078" spans="4:4" x14ac:dyDescent="0.2">
      <c r="D1078" s="164"/>
    </row>
    <row r="1079" spans="4:4" x14ac:dyDescent="0.2">
      <c r="D1079" s="164"/>
    </row>
    <row r="1080" spans="4:4" x14ac:dyDescent="0.2">
      <c r="D1080" s="164"/>
    </row>
    <row r="1081" spans="4:4" x14ac:dyDescent="0.2">
      <c r="D1081" s="164"/>
    </row>
    <row r="1082" spans="4:4" x14ac:dyDescent="0.2">
      <c r="D1082" s="164"/>
    </row>
    <row r="1083" spans="4:4" x14ac:dyDescent="0.2">
      <c r="D1083" s="164"/>
    </row>
    <row r="1084" spans="4:4" x14ac:dyDescent="0.2">
      <c r="D1084" s="164"/>
    </row>
    <row r="1085" spans="4:4" x14ac:dyDescent="0.2">
      <c r="D1085" s="164"/>
    </row>
    <row r="1086" spans="4:4" x14ac:dyDescent="0.2">
      <c r="D1086" s="164"/>
    </row>
    <row r="1087" spans="4:4" x14ac:dyDescent="0.2">
      <c r="D1087" s="164"/>
    </row>
    <row r="1088" spans="4:4" x14ac:dyDescent="0.2">
      <c r="D1088" s="164"/>
    </row>
    <row r="1089" spans="4:4" x14ac:dyDescent="0.2">
      <c r="D1089" s="164"/>
    </row>
    <row r="1090" spans="4:4" x14ac:dyDescent="0.2">
      <c r="D1090" s="164"/>
    </row>
    <row r="1091" spans="4:4" x14ac:dyDescent="0.2">
      <c r="D1091" s="164"/>
    </row>
    <row r="1092" spans="4:4" x14ac:dyDescent="0.2">
      <c r="D1092" s="164"/>
    </row>
    <row r="1093" spans="4:4" x14ac:dyDescent="0.2">
      <c r="D1093" s="164"/>
    </row>
    <row r="1094" spans="4:4" x14ac:dyDescent="0.2">
      <c r="D1094" s="164"/>
    </row>
    <row r="1095" spans="4:4" x14ac:dyDescent="0.2">
      <c r="D1095" s="164"/>
    </row>
    <row r="1096" spans="4:4" x14ac:dyDescent="0.2">
      <c r="D1096" s="164"/>
    </row>
    <row r="1097" spans="4:4" x14ac:dyDescent="0.2">
      <c r="D1097" s="164"/>
    </row>
    <row r="1098" spans="4:4" x14ac:dyDescent="0.2">
      <c r="D1098" s="164"/>
    </row>
    <row r="1099" spans="4:4" x14ac:dyDescent="0.2">
      <c r="D1099" s="164"/>
    </row>
    <row r="1100" spans="4:4" x14ac:dyDescent="0.2">
      <c r="D1100" s="164"/>
    </row>
    <row r="1101" spans="4:4" x14ac:dyDescent="0.2">
      <c r="D1101" s="164"/>
    </row>
    <row r="1102" spans="4:4" x14ac:dyDescent="0.2">
      <c r="D1102" s="164"/>
    </row>
    <row r="1103" spans="4:4" x14ac:dyDescent="0.2">
      <c r="D1103" s="164"/>
    </row>
    <row r="1104" spans="4:4" x14ac:dyDescent="0.2">
      <c r="D1104" s="164"/>
    </row>
    <row r="1105" spans="4:4" x14ac:dyDescent="0.2">
      <c r="D1105" s="164"/>
    </row>
    <row r="1106" spans="4:4" x14ac:dyDescent="0.2">
      <c r="D1106" s="164"/>
    </row>
    <row r="1107" spans="4:4" x14ac:dyDescent="0.2">
      <c r="D1107" s="164"/>
    </row>
    <row r="1108" spans="4:4" x14ac:dyDescent="0.2">
      <c r="D1108" s="164"/>
    </row>
    <row r="1109" spans="4:4" x14ac:dyDescent="0.2">
      <c r="D1109" s="164"/>
    </row>
    <row r="1110" spans="4:4" x14ac:dyDescent="0.2">
      <c r="D1110" s="164"/>
    </row>
    <row r="1111" spans="4:4" x14ac:dyDescent="0.2">
      <c r="D1111" s="164"/>
    </row>
    <row r="1112" spans="4:4" x14ac:dyDescent="0.2">
      <c r="D1112" s="164"/>
    </row>
    <row r="1113" spans="4:4" x14ac:dyDescent="0.2">
      <c r="D1113" s="164"/>
    </row>
    <row r="1114" spans="4:4" x14ac:dyDescent="0.2">
      <c r="D1114" s="164"/>
    </row>
    <row r="1115" spans="4:4" x14ac:dyDescent="0.2">
      <c r="D1115" s="164"/>
    </row>
    <row r="1116" spans="4:4" x14ac:dyDescent="0.2">
      <c r="D1116" s="164"/>
    </row>
    <row r="1117" spans="4:4" x14ac:dyDescent="0.2">
      <c r="D1117" s="164"/>
    </row>
    <row r="1118" spans="4:4" x14ac:dyDescent="0.2">
      <c r="D1118" s="164"/>
    </row>
    <row r="1119" spans="4:4" x14ac:dyDescent="0.2">
      <c r="D1119" s="164"/>
    </row>
    <row r="1120" spans="4:4" x14ac:dyDescent="0.2">
      <c r="D1120" s="164"/>
    </row>
    <row r="1121" spans="4:4" x14ac:dyDescent="0.2">
      <c r="D1121" s="164"/>
    </row>
    <row r="1122" spans="4:4" x14ac:dyDescent="0.2">
      <c r="D1122" s="164"/>
    </row>
    <row r="1123" spans="4:4" x14ac:dyDescent="0.2">
      <c r="D1123" s="164"/>
    </row>
    <row r="1124" spans="4:4" x14ac:dyDescent="0.2">
      <c r="D1124" s="164"/>
    </row>
    <row r="1125" spans="4:4" x14ac:dyDescent="0.2">
      <c r="D1125" s="164"/>
    </row>
    <row r="1126" spans="4:4" x14ac:dyDescent="0.2">
      <c r="D1126" s="164"/>
    </row>
    <row r="1127" spans="4:4" x14ac:dyDescent="0.2">
      <c r="D1127" s="164"/>
    </row>
    <row r="1128" spans="4:4" x14ac:dyDescent="0.2">
      <c r="D1128" s="164"/>
    </row>
    <row r="1129" spans="4:4" x14ac:dyDescent="0.2">
      <c r="D1129" s="164"/>
    </row>
    <row r="1130" spans="4:4" x14ac:dyDescent="0.2">
      <c r="D1130" s="164"/>
    </row>
    <row r="1131" spans="4:4" x14ac:dyDescent="0.2">
      <c r="D1131" s="164"/>
    </row>
    <row r="1132" spans="4:4" x14ac:dyDescent="0.2">
      <c r="D1132" s="164"/>
    </row>
    <row r="1133" spans="4:4" x14ac:dyDescent="0.2">
      <c r="D1133" s="164"/>
    </row>
    <row r="1134" spans="4:4" x14ac:dyDescent="0.2">
      <c r="D1134" s="164"/>
    </row>
    <row r="1135" spans="4:4" x14ac:dyDescent="0.2">
      <c r="D1135" s="164"/>
    </row>
    <row r="1136" spans="4:4" x14ac:dyDescent="0.2">
      <c r="D1136" s="164"/>
    </row>
    <row r="1137" spans="4:4" x14ac:dyDescent="0.2">
      <c r="D1137" s="164"/>
    </row>
    <row r="1138" spans="4:4" x14ac:dyDescent="0.2">
      <c r="D1138" s="164"/>
    </row>
    <row r="1139" spans="4:4" x14ac:dyDescent="0.2">
      <c r="D1139" s="164"/>
    </row>
    <row r="1140" spans="4:4" x14ac:dyDescent="0.2">
      <c r="D1140" s="164"/>
    </row>
    <row r="1141" spans="4:4" x14ac:dyDescent="0.2">
      <c r="D1141" s="164"/>
    </row>
    <row r="1142" spans="4:4" x14ac:dyDescent="0.2">
      <c r="D1142" s="164"/>
    </row>
    <row r="1143" spans="4:4" x14ac:dyDescent="0.2">
      <c r="D1143" s="164"/>
    </row>
    <row r="1144" spans="4:4" x14ac:dyDescent="0.2">
      <c r="D1144" s="164"/>
    </row>
    <row r="1145" spans="4:4" x14ac:dyDescent="0.2">
      <c r="D1145" s="164"/>
    </row>
    <row r="1146" spans="4:4" x14ac:dyDescent="0.2">
      <c r="D1146" s="164"/>
    </row>
    <row r="1147" spans="4:4" x14ac:dyDescent="0.2">
      <c r="D1147" s="164"/>
    </row>
    <row r="1148" spans="4:4" x14ac:dyDescent="0.2">
      <c r="D1148" s="164"/>
    </row>
    <row r="1149" spans="4:4" x14ac:dyDescent="0.2">
      <c r="D1149" s="164"/>
    </row>
    <row r="1150" spans="4:4" x14ac:dyDescent="0.2">
      <c r="D1150" s="164"/>
    </row>
    <row r="1151" spans="4:4" x14ac:dyDescent="0.2">
      <c r="D1151" s="164"/>
    </row>
    <row r="1152" spans="4:4" x14ac:dyDescent="0.2">
      <c r="D1152" s="164"/>
    </row>
    <row r="1153" spans="4:4" x14ac:dyDescent="0.2">
      <c r="D1153" s="164"/>
    </row>
    <row r="1154" spans="4:4" x14ac:dyDescent="0.2">
      <c r="D1154" s="164"/>
    </row>
    <row r="1155" spans="4:4" x14ac:dyDescent="0.2">
      <c r="D1155" s="164"/>
    </row>
    <row r="1156" spans="4:4" x14ac:dyDescent="0.2">
      <c r="D1156" s="164"/>
    </row>
    <row r="1157" spans="4:4" x14ac:dyDescent="0.2">
      <c r="D1157" s="164"/>
    </row>
    <row r="1158" spans="4:4" x14ac:dyDescent="0.2">
      <c r="D1158" s="164"/>
    </row>
    <row r="1159" spans="4:4" x14ac:dyDescent="0.2">
      <c r="D1159" s="164"/>
    </row>
    <row r="1160" spans="4:4" x14ac:dyDescent="0.2">
      <c r="D1160" s="164"/>
    </row>
    <row r="1161" spans="4:4" x14ac:dyDescent="0.2">
      <c r="D1161" s="164"/>
    </row>
    <row r="1162" spans="4:4" x14ac:dyDescent="0.2">
      <c r="D1162" s="164"/>
    </row>
    <row r="1163" spans="4:4" x14ac:dyDescent="0.2">
      <c r="D1163" s="164"/>
    </row>
    <row r="1164" spans="4:4" x14ac:dyDescent="0.2">
      <c r="D1164" s="164"/>
    </row>
    <row r="1165" spans="4:4" x14ac:dyDescent="0.2">
      <c r="D1165" s="164"/>
    </row>
    <row r="1166" spans="4:4" x14ac:dyDescent="0.2">
      <c r="D1166" s="164"/>
    </row>
    <row r="1167" spans="4:4" x14ac:dyDescent="0.2">
      <c r="D1167" s="164"/>
    </row>
    <row r="1168" spans="4:4" x14ac:dyDescent="0.2">
      <c r="D1168" s="164"/>
    </row>
    <row r="1169" spans="4:4" x14ac:dyDescent="0.2">
      <c r="D1169" s="164"/>
    </row>
    <row r="1170" spans="4:4" x14ac:dyDescent="0.2">
      <c r="D1170" s="164"/>
    </row>
    <row r="1171" spans="4:4" x14ac:dyDescent="0.2">
      <c r="D1171" s="164"/>
    </row>
    <row r="1172" spans="4:4" x14ac:dyDescent="0.2">
      <c r="D1172" s="164"/>
    </row>
    <row r="1173" spans="4:4" x14ac:dyDescent="0.2">
      <c r="D1173" s="164"/>
    </row>
    <row r="1174" spans="4:4" x14ac:dyDescent="0.2">
      <c r="D1174" s="164"/>
    </row>
    <row r="1175" spans="4:4" x14ac:dyDescent="0.2">
      <c r="D1175" s="164"/>
    </row>
    <row r="1176" spans="4:4" x14ac:dyDescent="0.2">
      <c r="D1176" s="164"/>
    </row>
    <row r="1177" spans="4:4" x14ac:dyDescent="0.2">
      <c r="D1177" s="164"/>
    </row>
    <row r="1178" spans="4:4" x14ac:dyDescent="0.2">
      <c r="D1178" s="164"/>
    </row>
    <row r="1179" spans="4:4" x14ac:dyDescent="0.2">
      <c r="D1179" s="164"/>
    </row>
    <row r="1180" spans="4:4" x14ac:dyDescent="0.2">
      <c r="D1180" s="164"/>
    </row>
    <row r="1181" spans="4:4" x14ac:dyDescent="0.2">
      <c r="D1181" s="164"/>
    </row>
    <row r="1182" spans="4:4" x14ac:dyDescent="0.2">
      <c r="D1182" s="164"/>
    </row>
    <row r="1183" spans="4:4" x14ac:dyDescent="0.2">
      <c r="D1183" s="164"/>
    </row>
    <row r="1184" spans="4:4" x14ac:dyDescent="0.2">
      <c r="D1184" s="164"/>
    </row>
    <row r="1185" spans="4:4" x14ac:dyDescent="0.2">
      <c r="D1185" s="164"/>
    </row>
    <row r="1186" spans="4:4" x14ac:dyDescent="0.2">
      <c r="D1186" s="164"/>
    </row>
    <row r="1187" spans="4:4" x14ac:dyDescent="0.2">
      <c r="D1187" s="164"/>
    </row>
    <row r="1188" spans="4:4" x14ac:dyDescent="0.2">
      <c r="D1188" s="164"/>
    </row>
    <row r="1189" spans="4:4" x14ac:dyDescent="0.2">
      <c r="D1189" s="164"/>
    </row>
    <row r="1190" spans="4:4" x14ac:dyDescent="0.2">
      <c r="D1190" s="164"/>
    </row>
    <row r="1191" spans="4:4" x14ac:dyDescent="0.2">
      <c r="D1191" s="164"/>
    </row>
    <row r="1192" spans="4:4" x14ac:dyDescent="0.2">
      <c r="D1192" s="164"/>
    </row>
    <row r="1193" spans="4:4" x14ac:dyDescent="0.2">
      <c r="D1193" s="164"/>
    </row>
    <row r="1194" spans="4:4" x14ac:dyDescent="0.2">
      <c r="D1194" s="164"/>
    </row>
    <row r="1195" spans="4:4" x14ac:dyDescent="0.2">
      <c r="D1195" s="164"/>
    </row>
    <row r="1196" spans="4:4" x14ac:dyDescent="0.2">
      <c r="D1196" s="164"/>
    </row>
    <row r="1197" spans="4:4" x14ac:dyDescent="0.2">
      <c r="D1197" s="164"/>
    </row>
    <row r="1198" spans="4:4" x14ac:dyDescent="0.2">
      <c r="D1198" s="164"/>
    </row>
    <row r="1199" spans="4:4" x14ac:dyDescent="0.2">
      <c r="D1199" s="164"/>
    </row>
    <row r="1200" spans="4:4" x14ac:dyDescent="0.2">
      <c r="D1200" s="164"/>
    </row>
    <row r="1201" spans="4:4" x14ac:dyDescent="0.2">
      <c r="D1201" s="164"/>
    </row>
    <row r="1202" spans="4:4" x14ac:dyDescent="0.2">
      <c r="D1202" s="164"/>
    </row>
    <row r="1203" spans="4:4" x14ac:dyDescent="0.2">
      <c r="D1203" s="164"/>
    </row>
    <row r="1204" spans="4:4" x14ac:dyDescent="0.2">
      <c r="D1204" s="164"/>
    </row>
    <row r="1205" spans="4:4" x14ac:dyDescent="0.2">
      <c r="D1205" s="164"/>
    </row>
    <row r="1206" spans="4:4" x14ac:dyDescent="0.2">
      <c r="D1206" s="164"/>
    </row>
    <row r="1207" spans="4:4" x14ac:dyDescent="0.2">
      <c r="D1207" s="164"/>
    </row>
    <row r="1208" spans="4:4" x14ac:dyDescent="0.2">
      <c r="D1208" s="164"/>
    </row>
    <row r="1209" spans="4:4" x14ac:dyDescent="0.2">
      <c r="D1209" s="164"/>
    </row>
    <row r="1210" spans="4:4" x14ac:dyDescent="0.2">
      <c r="D1210" s="164"/>
    </row>
    <row r="1211" spans="4:4" x14ac:dyDescent="0.2">
      <c r="D1211" s="164"/>
    </row>
    <row r="1212" spans="4:4" x14ac:dyDescent="0.2">
      <c r="D1212" s="164"/>
    </row>
    <row r="1213" spans="4:4" x14ac:dyDescent="0.2">
      <c r="D1213" s="164"/>
    </row>
    <row r="1214" spans="4:4" x14ac:dyDescent="0.2">
      <c r="D1214" s="164"/>
    </row>
    <row r="1215" spans="4:4" x14ac:dyDescent="0.2">
      <c r="D1215" s="164"/>
    </row>
    <row r="1216" spans="4:4" x14ac:dyDescent="0.2">
      <c r="D1216" s="164"/>
    </row>
    <row r="1217" spans="4:4" x14ac:dyDescent="0.2">
      <c r="D1217" s="164"/>
    </row>
    <row r="1218" spans="4:4" x14ac:dyDescent="0.2">
      <c r="D1218" s="164"/>
    </row>
    <row r="1219" spans="4:4" x14ac:dyDescent="0.2">
      <c r="D1219" s="164"/>
    </row>
    <row r="1220" spans="4:4" x14ac:dyDescent="0.2">
      <c r="D1220" s="164"/>
    </row>
    <row r="1221" spans="4:4" x14ac:dyDescent="0.2">
      <c r="D1221" s="164"/>
    </row>
    <row r="1222" spans="4:4" x14ac:dyDescent="0.2">
      <c r="D1222" s="164"/>
    </row>
    <row r="1223" spans="4:4" x14ac:dyDescent="0.2">
      <c r="D1223" s="164"/>
    </row>
    <row r="1224" spans="4:4" x14ac:dyDescent="0.2">
      <c r="D1224" s="164"/>
    </row>
    <row r="1225" spans="4:4" x14ac:dyDescent="0.2">
      <c r="D1225" s="164"/>
    </row>
    <row r="1226" spans="4:4" x14ac:dyDescent="0.2">
      <c r="D1226" s="164"/>
    </row>
    <row r="1227" spans="4:4" x14ac:dyDescent="0.2">
      <c r="D1227" s="164"/>
    </row>
    <row r="1228" spans="4:4" x14ac:dyDescent="0.2">
      <c r="D1228" s="164"/>
    </row>
    <row r="1229" spans="4:4" x14ac:dyDescent="0.2">
      <c r="D1229" s="164"/>
    </row>
    <row r="1230" spans="4:4" x14ac:dyDescent="0.2">
      <c r="D1230" s="164"/>
    </row>
    <row r="1231" spans="4:4" x14ac:dyDescent="0.2">
      <c r="D1231" s="164"/>
    </row>
    <row r="1232" spans="4:4" x14ac:dyDescent="0.2">
      <c r="D1232" s="164"/>
    </row>
    <row r="1233" spans="4:4" x14ac:dyDescent="0.2">
      <c r="D1233" s="164"/>
    </row>
    <row r="1234" spans="4:4" x14ac:dyDescent="0.2">
      <c r="D1234" s="164"/>
    </row>
    <row r="1235" spans="4:4" x14ac:dyDescent="0.2">
      <c r="D1235" s="164"/>
    </row>
    <row r="1236" spans="4:4" x14ac:dyDescent="0.2">
      <c r="D1236" s="164"/>
    </row>
    <row r="1237" spans="4:4" x14ac:dyDescent="0.2">
      <c r="D1237" s="164"/>
    </row>
    <row r="1238" spans="4:4" x14ac:dyDescent="0.2">
      <c r="D1238" s="164"/>
    </row>
    <row r="1239" spans="4:4" x14ac:dyDescent="0.2">
      <c r="D1239" s="164"/>
    </row>
    <row r="1240" spans="4:4" x14ac:dyDescent="0.2">
      <c r="D1240" s="164"/>
    </row>
    <row r="1241" spans="4:4" x14ac:dyDescent="0.2">
      <c r="D1241" s="164"/>
    </row>
    <row r="1242" spans="4:4" x14ac:dyDescent="0.2">
      <c r="D1242" s="164"/>
    </row>
    <row r="1243" spans="4:4" x14ac:dyDescent="0.2">
      <c r="D1243" s="164"/>
    </row>
    <row r="1244" spans="4:4" x14ac:dyDescent="0.2">
      <c r="D1244" s="164"/>
    </row>
    <row r="1245" spans="4:4" x14ac:dyDescent="0.2">
      <c r="D1245" s="164"/>
    </row>
    <row r="1246" spans="4:4" x14ac:dyDescent="0.2">
      <c r="D1246" s="164"/>
    </row>
    <row r="1247" spans="4:4" x14ac:dyDescent="0.2">
      <c r="D1247" s="164"/>
    </row>
    <row r="1248" spans="4:4" x14ac:dyDescent="0.2">
      <c r="D1248" s="164"/>
    </row>
    <row r="1249" spans="4:4" x14ac:dyDescent="0.2">
      <c r="D1249" s="164"/>
    </row>
    <row r="1250" spans="4:4" x14ac:dyDescent="0.2">
      <c r="D1250" s="164"/>
    </row>
    <row r="1251" spans="4:4" x14ac:dyDescent="0.2">
      <c r="D1251" s="164"/>
    </row>
    <row r="1252" spans="4:4" x14ac:dyDescent="0.2">
      <c r="D1252" s="164"/>
    </row>
    <row r="1253" spans="4:4" x14ac:dyDescent="0.2">
      <c r="D1253" s="164"/>
    </row>
    <row r="1254" spans="4:4" x14ac:dyDescent="0.2">
      <c r="D1254" s="164"/>
    </row>
    <row r="1255" spans="4:4" x14ac:dyDescent="0.2">
      <c r="D1255" s="164"/>
    </row>
    <row r="1256" spans="4:4" x14ac:dyDescent="0.2">
      <c r="D1256" s="164"/>
    </row>
    <row r="1257" spans="4:4" x14ac:dyDescent="0.2">
      <c r="D1257" s="164"/>
    </row>
    <row r="1258" spans="4:4" x14ac:dyDescent="0.2">
      <c r="D1258" s="164"/>
    </row>
    <row r="1259" spans="4:4" x14ac:dyDescent="0.2">
      <c r="D1259" s="164"/>
    </row>
    <row r="1260" spans="4:4" x14ac:dyDescent="0.2">
      <c r="D1260" s="164"/>
    </row>
    <row r="1261" spans="4:4" x14ac:dyDescent="0.2">
      <c r="D1261" s="164"/>
    </row>
    <row r="1262" spans="4:4" x14ac:dyDescent="0.2">
      <c r="D1262" s="164"/>
    </row>
    <row r="1263" spans="4:4" x14ac:dyDescent="0.2">
      <c r="D1263" s="164"/>
    </row>
    <row r="1264" spans="4:4" x14ac:dyDescent="0.2">
      <c r="D1264" s="164"/>
    </row>
    <row r="1265" spans="4:4" x14ac:dyDescent="0.2">
      <c r="D1265" s="164"/>
    </row>
    <row r="1266" spans="4:4" x14ac:dyDescent="0.2">
      <c r="D1266" s="164"/>
    </row>
    <row r="1267" spans="4:4" x14ac:dyDescent="0.2">
      <c r="D1267" s="164"/>
    </row>
    <row r="1268" spans="4:4" x14ac:dyDescent="0.2">
      <c r="D1268" s="164"/>
    </row>
    <row r="1269" spans="4:4" x14ac:dyDescent="0.2">
      <c r="D1269" s="164"/>
    </row>
    <row r="1270" spans="4:4" x14ac:dyDescent="0.2">
      <c r="D1270" s="164"/>
    </row>
    <row r="1271" spans="4:4" x14ac:dyDescent="0.2">
      <c r="D1271" s="164"/>
    </row>
    <row r="1272" spans="4:4" x14ac:dyDescent="0.2">
      <c r="D1272" s="164"/>
    </row>
    <row r="1273" spans="4:4" x14ac:dyDescent="0.2">
      <c r="D1273" s="164"/>
    </row>
    <row r="1274" spans="4:4" x14ac:dyDescent="0.2">
      <c r="D1274" s="164"/>
    </row>
    <row r="1275" spans="4:4" x14ac:dyDescent="0.2">
      <c r="D1275" s="164"/>
    </row>
    <row r="1276" spans="4:4" x14ac:dyDescent="0.2">
      <c r="D1276" s="164"/>
    </row>
    <row r="1277" spans="4:4" x14ac:dyDescent="0.2">
      <c r="D1277" s="164"/>
    </row>
    <row r="1278" spans="4:4" x14ac:dyDescent="0.2">
      <c r="D1278" s="164"/>
    </row>
    <row r="1279" spans="4:4" x14ac:dyDescent="0.2">
      <c r="D1279" s="164"/>
    </row>
    <row r="1280" spans="4:4" x14ac:dyDescent="0.2">
      <c r="D1280" s="164"/>
    </row>
    <row r="1281" spans="4:4" x14ac:dyDescent="0.2">
      <c r="D1281" s="164"/>
    </row>
    <row r="1282" spans="4:4" x14ac:dyDescent="0.2">
      <c r="D1282" s="164"/>
    </row>
    <row r="1283" spans="4:4" x14ac:dyDescent="0.2">
      <c r="D1283" s="164"/>
    </row>
    <row r="1284" spans="4:4" x14ac:dyDescent="0.2">
      <c r="D1284" s="164"/>
    </row>
    <row r="1285" spans="4:4" x14ac:dyDescent="0.2">
      <c r="D1285" s="164"/>
    </row>
    <row r="1286" spans="4:4" x14ac:dyDescent="0.2">
      <c r="D1286" s="164"/>
    </row>
    <row r="1287" spans="4:4" x14ac:dyDescent="0.2">
      <c r="D1287" s="164"/>
    </row>
    <row r="1288" spans="4:4" x14ac:dyDescent="0.2">
      <c r="D1288" s="164"/>
    </row>
    <row r="1289" spans="4:4" x14ac:dyDescent="0.2">
      <c r="D1289" s="164"/>
    </row>
    <row r="1290" spans="4:4" x14ac:dyDescent="0.2">
      <c r="D1290" s="164"/>
    </row>
    <row r="1291" spans="4:4" x14ac:dyDescent="0.2">
      <c r="D1291" s="164"/>
    </row>
    <row r="1292" spans="4:4" x14ac:dyDescent="0.2">
      <c r="D1292" s="164"/>
    </row>
    <row r="1293" spans="4:4" x14ac:dyDescent="0.2">
      <c r="D1293" s="164"/>
    </row>
    <row r="1294" spans="4:4" x14ac:dyDescent="0.2">
      <c r="D1294" s="164"/>
    </row>
    <row r="1295" spans="4:4" x14ac:dyDescent="0.2">
      <c r="D1295" s="164"/>
    </row>
    <row r="1296" spans="4:4" x14ac:dyDescent="0.2">
      <c r="D1296" s="164"/>
    </row>
    <row r="1297" spans="4:4" x14ac:dyDescent="0.2">
      <c r="D1297" s="164"/>
    </row>
    <row r="1298" spans="4:4" x14ac:dyDescent="0.2">
      <c r="D1298" s="164"/>
    </row>
    <row r="1299" spans="4:4" x14ac:dyDescent="0.2">
      <c r="D1299" s="164"/>
    </row>
    <row r="1300" spans="4:4" x14ac:dyDescent="0.2">
      <c r="D1300" s="164"/>
    </row>
    <row r="1301" spans="4:4" x14ac:dyDescent="0.2">
      <c r="D1301" s="164"/>
    </row>
    <row r="1302" spans="4:4" x14ac:dyDescent="0.2">
      <c r="D1302" s="164"/>
    </row>
    <row r="1303" spans="4:4" x14ac:dyDescent="0.2">
      <c r="D1303" s="164"/>
    </row>
    <row r="1304" spans="4:4" x14ac:dyDescent="0.2">
      <c r="D1304" s="164"/>
    </row>
    <row r="1305" spans="4:4" x14ac:dyDescent="0.2">
      <c r="D1305" s="164"/>
    </row>
    <row r="1306" spans="4:4" x14ac:dyDescent="0.2">
      <c r="D1306" s="164"/>
    </row>
    <row r="1307" spans="4:4" x14ac:dyDescent="0.2">
      <c r="D1307" s="164"/>
    </row>
    <row r="1308" spans="4:4" x14ac:dyDescent="0.2">
      <c r="D1308" s="164"/>
    </row>
    <row r="1309" spans="4:4" x14ac:dyDescent="0.2">
      <c r="D1309" s="164"/>
    </row>
    <row r="1310" spans="4:4" x14ac:dyDescent="0.2">
      <c r="D1310" s="164"/>
    </row>
    <row r="1311" spans="4:4" x14ac:dyDescent="0.2">
      <c r="D1311" s="164"/>
    </row>
    <row r="1312" spans="4:4" x14ac:dyDescent="0.2">
      <c r="D1312" s="164"/>
    </row>
    <row r="1313" spans="4:4" x14ac:dyDescent="0.2">
      <c r="D1313" s="164"/>
    </row>
    <row r="1314" spans="4:4" x14ac:dyDescent="0.2">
      <c r="D1314" s="164"/>
    </row>
    <row r="1315" spans="4:4" x14ac:dyDescent="0.2">
      <c r="D1315" s="164"/>
    </row>
    <row r="1316" spans="4:4" x14ac:dyDescent="0.2">
      <c r="D1316" s="164"/>
    </row>
    <row r="1317" spans="4:4" x14ac:dyDescent="0.2">
      <c r="D1317" s="164"/>
    </row>
    <row r="1318" spans="4:4" x14ac:dyDescent="0.2">
      <c r="D1318" s="164"/>
    </row>
    <row r="1319" spans="4:4" x14ac:dyDescent="0.2">
      <c r="D1319" s="164"/>
    </row>
    <row r="1320" spans="4:4" x14ac:dyDescent="0.2">
      <c r="D1320" s="164"/>
    </row>
    <row r="1321" spans="4:4" x14ac:dyDescent="0.2">
      <c r="D1321" s="164"/>
    </row>
    <row r="1322" spans="4:4" x14ac:dyDescent="0.2">
      <c r="D1322" s="164"/>
    </row>
    <row r="1323" spans="4:4" x14ac:dyDescent="0.2">
      <c r="D1323" s="164"/>
    </row>
    <row r="1324" spans="4:4" x14ac:dyDescent="0.2">
      <c r="D1324" s="164"/>
    </row>
    <row r="1325" spans="4:4" x14ac:dyDescent="0.2">
      <c r="D1325" s="164"/>
    </row>
    <row r="1326" spans="4:4" x14ac:dyDescent="0.2">
      <c r="D1326" s="164"/>
    </row>
    <row r="1327" spans="4:4" x14ac:dyDescent="0.2">
      <c r="D1327" s="164"/>
    </row>
    <row r="1328" spans="4:4" x14ac:dyDescent="0.2">
      <c r="D1328" s="164"/>
    </row>
    <row r="1329" spans="4:4" x14ac:dyDescent="0.2">
      <c r="D1329" s="164"/>
    </row>
    <row r="1330" spans="4:4" x14ac:dyDescent="0.2">
      <c r="D1330" s="164"/>
    </row>
    <row r="1331" spans="4:4" x14ac:dyDescent="0.2">
      <c r="D1331" s="164"/>
    </row>
    <row r="1332" spans="4:4" x14ac:dyDescent="0.2">
      <c r="D1332" s="164"/>
    </row>
    <row r="1333" spans="4:4" x14ac:dyDescent="0.2">
      <c r="D1333" s="164"/>
    </row>
    <row r="1334" spans="4:4" x14ac:dyDescent="0.2">
      <c r="D1334" s="164"/>
    </row>
    <row r="1335" spans="4:4" x14ac:dyDescent="0.2">
      <c r="D1335" s="164"/>
    </row>
    <row r="1336" spans="4:4" x14ac:dyDescent="0.2">
      <c r="D1336" s="164"/>
    </row>
    <row r="1337" spans="4:4" x14ac:dyDescent="0.2">
      <c r="D1337" s="164"/>
    </row>
    <row r="1338" spans="4:4" x14ac:dyDescent="0.2">
      <c r="D1338" s="164"/>
    </row>
    <row r="1339" spans="4:4" x14ac:dyDescent="0.2">
      <c r="D1339" s="164"/>
    </row>
    <row r="1340" spans="4:4" x14ac:dyDescent="0.2">
      <c r="D1340" s="164"/>
    </row>
    <row r="1341" spans="4:4" x14ac:dyDescent="0.2">
      <c r="D1341" s="164"/>
    </row>
    <row r="1342" spans="4:4" x14ac:dyDescent="0.2">
      <c r="D1342" s="164"/>
    </row>
    <row r="1343" spans="4:4" x14ac:dyDescent="0.2">
      <c r="D1343" s="164"/>
    </row>
    <row r="1344" spans="4:4" x14ac:dyDescent="0.2">
      <c r="D1344" s="164"/>
    </row>
    <row r="1345" spans="4:4" x14ac:dyDescent="0.2">
      <c r="D1345" s="164"/>
    </row>
    <row r="1346" spans="4:4" x14ac:dyDescent="0.2">
      <c r="D1346" s="164"/>
    </row>
    <row r="1347" spans="4:4" x14ac:dyDescent="0.2">
      <c r="D1347" s="164"/>
    </row>
    <row r="1348" spans="4:4" x14ac:dyDescent="0.2">
      <c r="D1348" s="164"/>
    </row>
    <row r="1349" spans="4:4" x14ac:dyDescent="0.2">
      <c r="D1349" s="164"/>
    </row>
    <row r="1350" spans="4:4" x14ac:dyDescent="0.2">
      <c r="D1350" s="164"/>
    </row>
    <row r="1351" spans="4:4" x14ac:dyDescent="0.2">
      <c r="D1351" s="164"/>
    </row>
    <row r="1352" spans="4:4" x14ac:dyDescent="0.2">
      <c r="D1352" s="164"/>
    </row>
    <row r="1353" spans="4:4" x14ac:dyDescent="0.2">
      <c r="D1353" s="164"/>
    </row>
    <row r="1354" spans="4:4" x14ac:dyDescent="0.2">
      <c r="D1354" s="164"/>
    </row>
    <row r="1355" spans="4:4" x14ac:dyDescent="0.2">
      <c r="D1355" s="164"/>
    </row>
    <row r="1356" spans="4:4" x14ac:dyDescent="0.2">
      <c r="D1356" s="164"/>
    </row>
    <row r="1357" spans="4:4" x14ac:dyDescent="0.2">
      <c r="D1357" s="164"/>
    </row>
    <row r="1358" spans="4:4" x14ac:dyDescent="0.2">
      <c r="D1358" s="164"/>
    </row>
    <row r="1359" spans="4:4" x14ac:dyDescent="0.2">
      <c r="D1359" s="164"/>
    </row>
    <row r="1360" spans="4:4" x14ac:dyDescent="0.2">
      <c r="D1360" s="164"/>
    </row>
    <row r="1361" spans="4:4" x14ac:dyDescent="0.2">
      <c r="D1361" s="164"/>
    </row>
    <row r="1362" spans="4:4" x14ac:dyDescent="0.2">
      <c r="D1362" s="164"/>
    </row>
    <row r="1363" spans="4:4" x14ac:dyDescent="0.2">
      <c r="D1363" s="164"/>
    </row>
    <row r="1364" spans="4:4" x14ac:dyDescent="0.2">
      <c r="D1364" s="164"/>
    </row>
    <row r="1365" spans="4:4" x14ac:dyDescent="0.2">
      <c r="D1365" s="164"/>
    </row>
    <row r="1366" spans="4:4" x14ac:dyDescent="0.2">
      <c r="D1366" s="164"/>
    </row>
    <row r="1367" spans="4:4" x14ac:dyDescent="0.2">
      <c r="D1367" s="164"/>
    </row>
    <row r="1368" spans="4:4" x14ac:dyDescent="0.2">
      <c r="D1368" s="164"/>
    </row>
    <row r="1369" spans="4:4" x14ac:dyDescent="0.2">
      <c r="D1369" s="164"/>
    </row>
    <row r="1370" spans="4:4" x14ac:dyDescent="0.2">
      <c r="D1370" s="164"/>
    </row>
    <row r="1371" spans="4:4" x14ac:dyDescent="0.2">
      <c r="D1371" s="164"/>
    </row>
    <row r="1372" spans="4:4" x14ac:dyDescent="0.2">
      <c r="D1372" s="164"/>
    </row>
    <row r="1373" spans="4:4" x14ac:dyDescent="0.2">
      <c r="D1373" s="164"/>
    </row>
    <row r="1374" spans="4:4" x14ac:dyDescent="0.2">
      <c r="D1374" s="164"/>
    </row>
    <row r="1375" spans="4:4" x14ac:dyDescent="0.2">
      <c r="D1375" s="164"/>
    </row>
    <row r="1376" spans="4:4" x14ac:dyDescent="0.2">
      <c r="D1376" s="164"/>
    </row>
    <row r="1377" spans="4:4" x14ac:dyDescent="0.2">
      <c r="D1377" s="164"/>
    </row>
    <row r="1378" spans="4:4" x14ac:dyDescent="0.2">
      <c r="D1378" s="164"/>
    </row>
    <row r="1379" spans="4:4" x14ac:dyDescent="0.2">
      <c r="D1379" s="164"/>
    </row>
    <row r="1380" spans="4:4" x14ac:dyDescent="0.2">
      <c r="D1380" s="164"/>
    </row>
    <row r="1381" spans="4:4" x14ac:dyDescent="0.2">
      <c r="D1381" s="164"/>
    </row>
    <row r="1382" spans="4:4" x14ac:dyDescent="0.2">
      <c r="D1382" s="164"/>
    </row>
    <row r="1383" spans="4:4" x14ac:dyDescent="0.2">
      <c r="D1383" s="164"/>
    </row>
    <row r="1384" spans="4:4" x14ac:dyDescent="0.2">
      <c r="D1384" s="164"/>
    </row>
    <row r="1385" spans="4:4" x14ac:dyDescent="0.2">
      <c r="D1385" s="164"/>
    </row>
    <row r="1386" spans="4:4" x14ac:dyDescent="0.2">
      <c r="D1386" s="164"/>
    </row>
    <row r="1387" spans="4:4" x14ac:dyDescent="0.2">
      <c r="D1387" s="164"/>
    </row>
    <row r="1388" spans="4:4" x14ac:dyDescent="0.2">
      <c r="D1388" s="164"/>
    </row>
    <row r="1389" spans="4:4" x14ac:dyDescent="0.2">
      <c r="D1389" s="164"/>
    </row>
    <row r="1390" spans="4:4" x14ac:dyDescent="0.2">
      <c r="D1390" s="164"/>
    </row>
    <row r="1391" spans="4:4" x14ac:dyDescent="0.2">
      <c r="D1391" s="164"/>
    </row>
    <row r="1392" spans="4:4" x14ac:dyDescent="0.2">
      <c r="D1392" s="164"/>
    </row>
    <row r="1393" spans="4:4" x14ac:dyDescent="0.2">
      <c r="D1393" s="164"/>
    </row>
    <row r="1394" spans="4:4" x14ac:dyDescent="0.2">
      <c r="D1394" s="164"/>
    </row>
    <row r="1395" spans="4:4" x14ac:dyDescent="0.2">
      <c r="D1395" s="164"/>
    </row>
    <row r="1396" spans="4:4" x14ac:dyDescent="0.2">
      <c r="D1396" s="164"/>
    </row>
    <row r="1397" spans="4:4" x14ac:dyDescent="0.2">
      <c r="D1397" s="164"/>
    </row>
    <row r="1398" spans="4:4" x14ac:dyDescent="0.2">
      <c r="D1398" s="164"/>
    </row>
    <row r="1399" spans="4:4" x14ac:dyDescent="0.2">
      <c r="D1399" s="164"/>
    </row>
    <row r="1400" spans="4:4" x14ac:dyDescent="0.2">
      <c r="D1400" s="164"/>
    </row>
    <row r="1401" spans="4:4" x14ac:dyDescent="0.2">
      <c r="D1401" s="164"/>
    </row>
    <row r="1402" spans="4:4" x14ac:dyDescent="0.2">
      <c r="D1402" s="164"/>
    </row>
    <row r="1403" spans="4:4" x14ac:dyDescent="0.2">
      <c r="D1403" s="164"/>
    </row>
    <row r="1404" spans="4:4" x14ac:dyDescent="0.2">
      <c r="D1404" s="164"/>
    </row>
    <row r="1405" spans="4:4" x14ac:dyDescent="0.2">
      <c r="D1405" s="164"/>
    </row>
    <row r="1406" spans="4:4" x14ac:dyDescent="0.2">
      <c r="D1406" s="164"/>
    </row>
    <row r="1407" spans="4:4" x14ac:dyDescent="0.2">
      <c r="D1407" s="164"/>
    </row>
    <row r="1408" spans="4:4" x14ac:dyDescent="0.2">
      <c r="D1408" s="164"/>
    </row>
    <row r="1409" spans="4:4" x14ac:dyDescent="0.2">
      <c r="D1409" s="164"/>
    </row>
    <row r="1410" spans="4:4" x14ac:dyDescent="0.2">
      <c r="D1410" s="164"/>
    </row>
    <row r="1411" spans="4:4" x14ac:dyDescent="0.2">
      <c r="D1411" s="164"/>
    </row>
    <row r="1412" spans="4:4" x14ac:dyDescent="0.2">
      <c r="D1412" s="164"/>
    </row>
    <row r="1413" spans="4:4" x14ac:dyDescent="0.2">
      <c r="D1413" s="164"/>
    </row>
    <row r="1414" spans="4:4" x14ac:dyDescent="0.2">
      <c r="D1414" s="164"/>
    </row>
    <row r="1415" spans="4:4" x14ac:dyDescent="0.2">
      <c r="D1415" s="164"/>
    </row>
    <row r="1416" spans="4:4" x14ac:dyDescent="0.2">
      <c r="D1416" s="164"/>
    </row>
    <row r="1417" spans="4:4" x14ac:dyDescent="0.2">
      <c r="D1417" s="164"/>
    </row>
    <row r="1418" spans="4:4" x14ac:dyDescent="0.2">
      <c r="D1418" s="164"/>
    </row>
    <row r="1419" spans="4:4" x14ac:dyDescent="0.2">
      <c r="D1419" s="164"/>
    </row>
    <row r="1420" spans="4:4" x14ac:dyDescent="0.2">
      <c r="D1420" s="164"/>
    </row>
    <row r="1421" spans="4:4" x14ac:dyDescent="0.2">
      <c r="D1421" s="164"/>
    </row>
    <row r="1422" spans="4:4" x14ac:dyDescent="0.2">
      <c r="D1422" s="164"/>
    </row>
    <row r="1423" spans="4:4" x14ac:dyDescent="0.2">
      <c r="D1423" s="164"/>
    </row>
    <row r="1424" spans="4:4" x14ac:dyDescent="0.2">
      <c r="D1424" s="164"/>
    </row>
    <row r="1425" spans="4:4" x14ac:dyDescent="0.2">
      <c r="D1425" s="164"/>
    </row>
    <row r="1426" spans="4:4" x14ac:dyDescent="0.2">
      <c r="D1426" s="164"/>
    </row>
    <row r="1427" spans="4:4" x14ac:dyDescent="0.2">
      <c r="D1427" s="164"/>
    </row>
    <row r="1428" spans="4:4" x14ac:dyDescent="0.2">
      <c r="D1428" s="164"/>
    </row>
    <row r="1429" spans="4:4" x14ac:dyDescent="0.2">
      <c r="D1429" s="164"/>
    </row>
    <row r="1430" spans="4:4" x14ac:dyDescent="0.2">
      <c r="D1430" s="164"/>
    </row>
    <row r="1431" spans="4:4" x14ac:dyDescent="0.2">
      <c r="D1431" s="164"/>
    </row>
    <row r="1432" spans="4:4" x14ac:dyDescent="0.2">
      <c r="D1432" s="164"/>
    </row>
    <row r="1433" spans="4:4" x14ac:dyDescent="0.2">
      <c r="D1433" s="164"/>
    </row>
    <row r="1434" spans="4:4" x14ac:dyDescent="0.2">
      <c r="D1434" s="164"/>
    </row>
    <row r="1435" spans="4:4" x14ac:dyDescent="0.2">
      <c r="D1435" s="164"/>
    </row>
    <row r="1436" spans="4:4" x14ac:dyDescent="0.2">
      <c r="D1436" s="164"/>
    </row>
    <row r="1437" spans="4:4" x14ac:dyDescent="0.2">
      <c r="D1437" s="164"/>
    </row>
    <row r="1438" spans="4:4" x14ac:dyDescent="0.2">
      <c r="D1438" s="164"/>
    </row>
    <row r="1439" spans="4:4" x14ac:dyDescent="0.2">
      <c r="D1439" s="164"/>
    </row>
    <row r="1440" spans="4:4" x14ac:dyDescent="0.2">
      <c r="D1440" s="164"/>
    </row>
    <row r="1441" spans="4:4" x14ac:dyDescent="0.2">
      <c r="D1441" s="164"/>
    </row>
    <row r="1442" spans="4:4" x14ac:dyDescent="0.2">
      <c r="D1442" s="164"/>
    </row>
    <row r="1443" spans="4:4" x14ac:dyDescent="0.2">
      <c r="D1443" s="164"/>
    </row>
    <row r="1444" spans="4:4" x14ac:dyDescent="0.2">
      <c r="D1444" s="164"/>
    </row>
    <row r="1445" spans="4:4" x14ac:dyDescent="0.2">
      <c r="D1445" s="164"/>
    </row>
    <row r="1446" spans="4:4" x14ac:dyDescent="0.2">
      <c r="D1446" s="164"/>
    </row>
    <row r="1447" spans="4:4" x14ac:dyDescent="0.2">
      <c r="D1447" s="164"/>
    </row>
    <row r="1448" spans="4:4" x14ac:dyDescent="0.2">
      <c r="D1448" s="164"/>
    </row>
    <row r="1449" spans="4:4" x14ac:dyDescent="0.2">
      <c r="D1449" s="164"/>
    </row>
    <row r="1450" spans="4:4" x14ac:dyDescent="0.2">
      <c r="D1450" s="164"/>
    </row>
    <row r="1451" spans="4:4" x14ac:dyDescent="0.2">
      <c r="D1451" s="164"/>
    </row>
    <row r="1452" spans="4:4" x14ac:dyDescent="0.2">
      <c r="D1452" s="164"/>
    </row>
    <row r="1453" spans="4:4" x14ac:dyDescent="0.2">
      <c r="D1453" s="164"/>
    </row>
    <row r="1454" spans="4:4" x14ac:dyDescent="0.2">
      <c r="D1454" s="164"/>
    </row>
    <row r="1455" spans="4:4" x14ac:dyDescent="0.2">
      <c r="D1455" s="164"/>
    </row>
    <row r="1456" spans="4:4" x14ac:dyDescent="0.2">
      <c r="D1456" s="164"/>
    </row>
    <row r="1457" spans="4:4" x14ac:dyDescent="0.2">
      <c r="D1457" s="164"/>
    </row>
    <row r="1458" spans="4:4" x14ac:dyDescent="0.2">
      <c r="D1458" s="164"/>
    </row>
    <row r="1459" spans="4:4" x14ac:dyDescent="0.2">
      <c r="D1459" s="164"/>
    </row>
    <row r="1460" spans="4:4" x14ac:dyDescent="0.2">
      <c r="D1460" s="164"/>
    </row>
    <row r="1461" spans="4:4" x14ac:dyDescent="0.2">
      <c r="D1461" s="164"/>
    </row>
    <row r="1462" spans="4:4" x14ac:dyDescent="0.2">
      <c r="D1462" s="164"/>
    </row>
    <row r="1463" spans="4:4" x14ac:dyDescent="0.2">
      <c r="D1463" s="164"/>
    </row>
    <row r="1464" spans="4:4" x14ac:dyDescent="0.2">
      <c r="D1464" s="164"/>
    </row>
    <row r="1465" spans="4:4" x14ac:dyDescent="0.2">
      <c r="D1465" s="164"/>
    </row>
    <row r="1466" spans="4:4" x14ac:dyDescent="0.2">
      <c r="D1466" s="164"/>
    </row>
    <row r="1467" spans="4:4" x14ac:dyDescent="0.2">
      <c r="D1467" s="164"/>
    </row>
    <row r="1468" spans="4:4" x14ac:dyDescent="0.2">
      <c r="D1468" s="164"/>
    </row>
    <row r="1469" spans="4:4" x14ac:dyDescent="0.2">
      <c r="D1469" s="164"/>
    </row>
    <row r="1470" spans="4:4" x14ac:dyDescent="0.2">
      <c r="D1470" s="164"/>
    </row>
    <row r="1471" spans="4:4" x14ac:dyDescent="0.2">
      <c r="D1471" s="164"/>
    </row>
    <row r="1472" spans="4:4" x14ac:dyDescent="0.2">
      <c r="D1472" s="164"/>
    </row>
    <row r="1473" spans="4:4" x14ac:dyDescent="0.2">
      <c r="D1473" s="164"/>
    </row>
    <row r="1474" spans="4:4" x14ac:dyDescent="0.2">
      <c r="D1474" s="164"/>
    </row>
    <row r="1475" spans="4:4" x14ac:dyDescent="0.2">
      <c r="D1475" s="164"/>
    </row>
    <row r="1476" spans="4:4" x14ac:dyDescent="0.2">
      <c r="D1476" s="164"/>
    </row>
    <row r="1477" spans="4:4" x14ac:dyDescent="0.2">
      <c r="D1477" s="164"/>
    </row>
    <row r="1478" spans="4:4" x14ac:dyDescent="0.2">
      <c r="D1478" s="164"/>
    </row>
    <row r="1479" spans="4:4" x14ac:dyDescent="0.2">
      <c r="D1479" s="164"/>
    </row>
    <row r="1480" spans="4:4" x14ac:dyDescent="0.2">
      <c r="D1480" s="164"/>
    </row>
    <row r="1481" spans="4:4" x14ac:dyDescent="0.2">
      <c r="D1481" s="164"/>
    </row>
    <row r="1482" spans="4:4" x14ac:dyDescent="0.2">
      <c r="D1482" s="164"/>
    </row>
    <row r="1483" spans="4:4" x14ac:dyDescent="0.2">
      <c r="D1483" s="164"/>
    </row>
    <row r="1484" spans="4:4" x14ac:dyDescent="0.2">
      <c r="D1484" s="164"/>
    </row>
    <row r="1485" spans="4:4" x14ac:dyDescent="0.2">
      <c r="D1485" s="164"/>
    </row>
    <row r="1486" spans="4:4" x14ac:dyDescent="0.2">
      <c r="D1486" s="164"/>
    </row>
    <row r="1487" spans="4:4" x14ac:dyDescent="0.2">
      <c r="D1487" s="164"/>
    </row>
    <row r="1488" spans="4:4" x14ac:dyDescent="0.2">
      <c r="D1488" s="164"/>
    </row>
    <row r="1489" spans="4:4" x14ac:dyDescent="0.2">
      <c r="D1489" s="164"/>
    </row>
    <row r="1490" spans="4:4" x14ac:dyDescent="0.2">
      <c r="D1490" s="164"/>
    </row>
    <row r="1491" spans="4:4" x14ac:dyDescent="0.2">
      <c r="D1491" s="164"/>
    </row>
    <row r="1492" spans="4:4" x14ac:dyDescent="0.2">
      <c r="D1492" s="164"/>
    </row>
    <row r="1493" spans="4:4" x14ac:dyDescent="0.2">
      <c r="D1493" s="164"/>
    </row>
    <row r="1494" spans="4:4" x14ac:dyDescent="0.2">
      <c r="D1494" s="164"/>
    </row>
    <row r="1495" spans="4:4" x14ac:dyDescent="0.2">
      <c r="D1495" s="164"/>
    </row>
    <row r="1496" spans="4:4" x14ac:dyDescent="0.2">
      <c r="D1496" s="164"/>
    </row>
    <row r="1497" spans="4:4" x14ac:dyDescent="0.2">
      <c r="D1497" s="164"/>
    </row>
    <row r="1498" spans="4:4" x14ac:dyDescent="0.2">
      <c r="D1498" s="164"/>
    </row>
    <row r="1499" spans="4:4" x14ac:dyDescent="0.2">
      <c r="D1499" s="164"/>
    </row>
    <row r="1500" spans="4:4" x14ac:dyDescent="0.2">
      <c r="D1500" s="164"/>
    </row>
    <row r="1501" spans="4:4" x14ac:dyDescent="0.2">
      <c r="D1501" s="164"/>
    </row>
    <row r="1502" spans="4:4" x14ac:dyDescent="0.2">
      <c r="D1502" s="164"/>
    </row>
    <row r="1503" spans="4:4" x14ac:dyDescent="0.2">
      <c r="D1503" s="164"/>
    </row>
    <row r="1504" spans="4:4" x14ac:dyDescent="0.2">
      <c r="D1504" s="164"/>
    </row>
    <row r="1505" spans="4:4" x14ac:dyDescent="0.2">
      <c r="D1505" s="164"/>
    </row>
    <row r="1506" spans="4:4" x14ac:dyDescent="0.2">
      <c r="D1506" s="164"/>
    </row>
    <row r="1507" spans="4:4" x14ac:dyDescent="0.2">
      <c r="D1507" s="164"/>
    </row>
    <row r="1508" spans="4:4" x14ac:dyDescent="0.2">
      <c r="D1508" s="164"/>
    </row>
    <row r="1509" spans="4:4" x14ac:dyDescent="0.2">
      <c r="D1509" s="164"/>
    </row>
    <row r="1510" spans="4:4" x14ac:dyDescent="0.2">
      <c r="D1510" s="164"/>
    </row>
    <row r="1511" spans="4:4" x14ac:dyDescent="0.2">
      <c r="D1511" s="164"/>
    </row>
    <row r="1512" spans="4:4" x14ac:dyDescent="0.2">
      <c r="D1512" s="164"/>
    </row>
    <row r="1513" spans="4:4" x14ac:dyDescent="0.2">
      <c r="D1513" s="164"/>
    </row>
    <row r="1514" spans="4:4" x14ac:dyDescent="0.2">
      <c r="D1514" s="164"/>
    </row>
    <row r="1515" spans="4:4" x14ac:dyDescent="0.2">
      <c r="D1515" s="164"/>
    </row>
    <row r="1516" spans="4:4" x14ac:dyDescent="0.2">
      <c r="D1516" s="164"/>
    </row>
    <row r="1517" spans="4:4" x14ac:dyDescent="0.2">
      <c r="D1517" s="164"/>
    </row>
    <row r="1518" spans="4:4" x14ac:dyDescent="0.2">
      <c r="D1518" s="164"/>
    </row>
    <row r="1519" spans="4:4" x14ac:dyDescent="0.2">
      <c r="D1519" s="164"/>
    </row>
    <row r="1520" spans="4:4" x14ac:dyDescent="0.2">
      <c r="D1520" s="164"/>
    </row>
    <row r="1521" spans="4:4" x14ac:dyDescent="0.2">
      <c r="D1521" s="164"/>
    </row>
    <row r="1522" spans="4:4" x14ac:dyDescent="0.2">
      <c r="D1522" s="164"/>
    </row>
    <row r="1523" spans="4:4" x14ac:dyDescent="0.2">
      <c r="D1523" s="164"/>
    </row>
    <row r="1524" spans="4:4" x14ac:dyDescent="0.2">
      <c r="D1524" s="164"/>
    </row>
    <row r="1525" spans="4:4" x14ac:dyDescent="0.2">
      <c r="D1525" s="164"/>
    </row>
    <row r="1526" spans="4:4" x14ac:dyDescent="0.2">
      <c r="D1526" s="164"/>
    </row>
    <row r="1527" spans="4:4" x14ac:dyDescent="0.2">
      <c r="D1527" s="164"/>
    </row>
    <row r="1528" spans="4:4" x14ac:dyDescent="0.2">
      <c r="D1528" s="164"/>
    </row>
    <row r="1529" spans="4:4" x14ac:dyDescent="0.2">
      <c r="D1529" s="164"/>
    </row>
    <row r="1530" spans="4:4" x14ac:dyDescent="0.2">
      <c r="D1530" s="164"/>
    </row>
    <row r="1531" spans="4:4" x14ac:dyDescent="0.2">
      <c r="D1531" s="164"/>
    </row>
    <row r="1532" spans="4:4" x14ac:dyDescent="0.2">
      <c r="D1532" s="164"/>
    </row>
    <row r="1533" spans="4:4" x14ac:dyDescent="0.2">
      <c r="D1533" s="164"/>
    </row>
    <row r="1534" spans="4:4" x14ac:dyDescent="0.2">
      <c r="D1534" s="164"/>
    </row>
    <row r="1535" spans="4:4" x14ac:dyDescent="0.2">
      <c r="D1535" s="164"/>
    </row>
    <row r="1536" spans="4:4" x14ac:dyDescent="0.2">
      <c r="D1536" s="164"/>
    </row>
    <row r="1537" spans="4:4" x14ac:dyDescent="0.2">
      <c r="D1537" s="164"/>
    </row>
    <row r="1538" spans="4:4" x14ac:dyDescent="0.2">
      <c r="D1538" s="164"/>
    </row>
    <row r="1539" spans="4:4" x14ac:dyDescent="0.2">
      <c r="D1539" s="164"/>
    </row>
    <row r="1540" spans="4:4" x14ac:dyDescent="0.2">
      <c r="D1540" s="164"/>
    </row>
    <row r="1541" spans="4:4" x14ac:dyDescent="0.2">
      <c r="D1541" s="164"/>
    </row>
    <row r="1542" spans="4:4" x14ac:dyDescent="0.2">
      <c r="D1542" s="164"/>
    </row>
    <row r="1543" spans="4:4" x14ac:dyDescent="0.2">
      <c r="D1543" s="164"/>
    </row>
    <row r="1544" spans="4:4" x14ac:dyDescent="0.2">
      <c r="D1544" s="164"/>
    </row>
    <row r="1545" spans="4:4" x14ac:dyDescent="0.2">
      <c r="D1545" s="164"/>
    </row>
    <row r="1546" spans="4:4" x14ac:dyDescent="0.2">
      <c r="D1546" s="164"/>
    </row>
    <row r="1547" spans="4:4" x14ac:dyDescent="0.2">
      <c r="D1547" s="164"/>
    </row>
    <row r="1548" spans="4:4" x14ac:dyDescent="0.2">
      <c r="D1548" s="164"/>
    </row>
    <row r="1549" spans="4:4" x14ac:dyDescent="0.2">
      <c r="D1549" s="164"/>
    </row>
    <row r="1550" spans="4:4" x14ac:dyDescent="0.2">
      <c r="D1550" s="164"/>
    </row>
    <row r="1551" spans="4:4" x14ac:dyDescent="0.2">
      <c r="D1551" s="164"/>
    </row>
    <row r="1552" spans="4:4" x14ac:dyDescent="0.2">
      <c r="D1552" s="164"/>
    </row>
    <row r="1553" spans="4:4" x14ac:dyDescent="0.2">
      <c r="D1553" s="164"/>
    </row>
    <row r="1554" spans="4:4" x14ac:dyDescent="0.2">
      <c r="D1554" s="164"/>
    </row>
    <row r="1555" spans="4:4" x14ac:dyDescent="0.2">
      <c r="D1555" s="164"/>
    </row>
    <row r="1556" spans="4:4" x14ac:dyDescent="0.2">
      <c r="D1556" s="164"/>
    </row>
    <row r="1557" spans="4:4" x14ac:dyDescent="0.2">
      <c r="D1557" s="164"/>
    </row>
    <row r="1558" spans="4:4" x14ac:dyDescent="0.2">
      <c r="D1558" s="164"/>
    </row>
    <row r="1559" spans="4:4" x14ac:dyDescent="0.2">
      <c r="D1559" s="164"/>
    </row>
    <row r="1560" spans="4:4" x14ac:dyDescent="0.2">
      <c r="D1560" s="164"/>
    </row>
    <row r="1561" spans="4:4" x14ac:dyDescent="0.2">
      <c r="D1561" s="164"/>
    </row>
    <row r="1562" spans="4:4" x14ac:dyDescent="0.2">
      <c r="D1562" s="164"/>
    </row>
    <row r="1563" spans="4:4" x14ac:dyDescent="0.2">
      <c r="D1563" s="164"/>
    </row>
    <row r="1564" spans="4:4" x14ac:dyDescent="0.2">
      <c r="D1564" s="164"/>
    </row>
    <row r="1565" spans="4:4" x14ac:dyDescent="0.2">
      <c r="D1565" s="164"/>
    </row>
    <row r="1566" spans="4:4" x14ac:dyDescent="0.2">
      <c r="D1566" s="164"/>
    </row>
    <row r="1567" spans="4:4" x14ac:dyDescent="0.2">
      <c r="D1567" s="164"/>
    </row>
    <row r="1568" spans="4:4" x14ac:dyDescent="0.2">
      <c r="D1568" s="164"/>
    </row>
    <row r="1569" spans="4:4" x14ac:dyDescent="0.2">
      <c r="D1569" s="164"/>
    </row>
    <row r="1570" spans="4:4" x14ac:dyDescent="0.2">
      <c r="D1570" s="164"/>
    </row>
    <row r="1571" spans="4:4" x14ac:dyDescent="0.2">
      <c r="D1571" s="164"/>
    </row>
    <row r="1572" spans="4:4" x14ac:dyDescent="0.2">
      <c r="D1572" s="164"/>
    </row>
    <row r="1573" spans="4:4" x14ac:dyDescent="0.2">
      <c r="D1573" s="164"/>
    </row>
    <row r="1574" spans="4:4" x14ac:dyDescent="0.2">
      <c r="D1574" s="164"/>
    </row>
    <row r="1575" spans="4:4" x14ac:dyDescent="0.2">
      <c r="D1575" s="164"/>
    </row>
    <row r="1576" spans="4:4" x14ac:dyDescent="0.2">
      <c r="D1576" s="164"/>
    </row>
    <row r="1577" spans="4:4" x14ac:dyDescent="0.2">
      <c r="D1577" s="164"/>
    </row>
    <row r="1578" spans="4:4" x14ac:dyDescent="0.2">
      <c r="D1578" s="164"/>
    </row>
    <row r="1579" spans="4:4" x14ac:dyDescent="0.2">
      <c r="D1579" s="164"/>
    </row>
    <row r="1580" spans="4:4" x14ac:dyDescent="0.2">
      <c r="D1580" s="164"/>
    </row>
    <row r="1581" spans="4:4" x14ac:dyDescent="0.2">
      <c r="D1581" s="164"/>
    </row>
    <row r="1582" spans="4:4" x14ac:dyDescent="0.2">
      <c r="D1582" s="164"/>
    </row>
    <row r="1583" spans="4:4" x14ac:dyDescent="0.2">
      <c r="D1583" s="164"/>
    </row>
    <row r="1584" spans="4:4" x14ac:dyDescent="0.2">
      <c r="D1584" s="164"/>
    </row>
    <row r="1585" spans="4:4" x14ac:dyDescent="0.2">
      <c r="D1585" s="164"/>
    </row>
    <row r="1586" spans="4:4" x14ac:dyDescent="0.2">
      <c r="D1586" s="164"/>
    </row>
    <row r="1587" spans="4:4" x14ac:dyDescent="0.2">
      <c r="D1587" s="164"/>
    </row>
    <row r="1588" spans="4:4" x14ac:dyDescent="0.2">
      <c r="D1588" s="164"/>
    </row>
    <row r="1589" spans="4:4" x14ac:dyDescent="0.2">
      <c r="D1589" s="164"/>
    </row>
    <row r="1590" spans="4:4" x14ac:dyDescent="0.2">
      <c r="D1590" s="164"/>
    </row>
    <row r="1591" spans="4:4" x14ac:dyDescent="0.2">
      <c r="D1591" s="164"/>
    </row>
    <row r="1592" spans="4:4" x14ac:dyDescent="0.2">
      <c r="D1592" s="164"/>
    </row>
    <row r="1593" spans="4:4" x14ac:dyDescent="0.2">
      <c r="D1593" s="164"/>
    </row>
    <row r="1594" spans="4:4" x14ac:dyDescent="0.2">
      <c r="D1594" s="164"/>
    </row>
    <row r="1595" spans="4:4" x14ac:dyDescent="0.2">
      <c r="D1595" s="164"/>
    </row>
    <row r="1596" spans="4:4" x14ac:dyDescent="0.2">
      <c r="D1596" s="164"/>
    </row>
    <row r="1597" spans="4:4" x14ac:dyDescent="0.2">
      <c r="D1597" s="164"/>
    </row>
    <row r="1598" spans="4:4" x14ac:dyDescent="0.2">
      <c r="D1598" s="164"/>
    </row>
    <row r="1599" spans="4:4" x14ac:dyDescent="0.2">
      <c r="D1599" s="164"/>
    </row>
    <row r="1600" spans="4:4" x14ac:dyDescent="0.2">
      <c r="D1600" s="164"/>
    </row>
    <row r="1601" spans="4:4" x14ac:dyDescent="0.2">
      <c r="D1601" s="164"/>
    </row>
    <row r="1602" spans="4:4" x14ac:dyDescent="0.2">
      <c r="D1602" s="164"/>
    </row>
    <row r="1603" spans="4:4" x14ac:dyDescent="0.2">
      <c r="D1603" s="164"/>
    </row>
    <row r="1604" spans="4:4" x14ac:dyDescent="0.2">
      <c r="D1604" s="164"/>
    </row>
    <row r="1605" spans="4:4" x14ac:dyDescent="0.2">
      <c r="D1605" s="164"/>
    </row>
    <row r="1606" spans="4:4" x14ac:dyDescent="0.2">
      <c r="D1606" s="164"/>
    </row>
    <row r="1607" spans="4:4" x14ac:dyDescent="0.2">
      <c r="D1607" s="164"/>
    </row>
    <row r="1608" spans="4:4" x14ac:dyDescent="0.2">
      <c r="D1608" s="164"/>
    </row>
    <row r="1609" spans="4:4" x14ac:dyDescent="0.2">
      <c r="D1609" s="164"/>
    </row>
    <row r="1610" spans="4:4" x14ac:dyDescent="0.2">
      <c r="D1610" s="164"/>
    </row>
    <row r="1611" spans="4:4" x14ac:dyDescent="0.2">
      <c r="D1611" s="164"/>
    </row>
    <row r="1612" spans="4:4" x14ac:dyDescent="0.2">
      <c r="D1612" s="164"/>
    </row>
    <row r="1613" spans="4:4" x14ac:dyDescent="0.2">
      <c r="D1613" s="164"/>
    </row>
    <row r="1614" spans="4:4" x14ac:dyDescent="0.2">
      <c r="D1614" s="164"/>
    </row>
    <row r="1615" spans="4:4" x14ac:dyDescent="0.2">
      <c r="D1615" s="164"/>
    </row>
    <row r="1616" spans="4:4" x14ac:dyDescent="0.2">
      <c r="D1616" s="164"/>
    </row>
    <row r="1617" spans="4:4" x14ac:dyDescent="0.2">
      <c r="D1617" s="164"/>
    </row>
    <row r="1618" spans="4:4" x14ac:dyDescent="0.2">
      <c r="D1618" s="164"/>
    </row>
    <row r="1619" spans="4:4" x14ac:dyDescent="0.2">
      <c r="D1619" s="164"/>
    </row>
    <row r="1620" spans="4:4" x14ac:dyDescent="0.2">
      <c r="D1620" s="164"/>
    </row>
    <row r="1621" spans="4:4" x14ac:dyDescent="0.2">
      <c r="D1621" s="164"/>
    </row>
    <row r="1622" spans="4:4" x14ac:dyDescent="0.2">
      <c r="D1622" s="164"/>
    </row>
    <row r="1623" spans="4:4" x14ac:dyDescent="0.2">
      <c r="D1623" s="164"/>
    </row>
    <row r="1624" spans="4:4" x14ac:dyDescent="0.2">
      <c r="D1624" s="164"/>
    </row>
    <row r="1625" spans="4:4" x14ac:dyDescent="0.2">
      <c r="D1625" s="164"/>
    </row>
    <row r="1626" spans="4:4" x14ac:dyDescent="0.2">
      <c r="D1626" s="164"/>
    </row>
    <row r="1627" spans="4:4" x14ac:dyDescent="0.2">
      <c r="D1627" s="164"/>
    </row>
    <row r="1628" spans="4:4" x14ac:dyDescent="0.2">
      <c r="D1628" s="164"/>
    </row>
    <row r="1629" spans="4:4" x14ac:dyDescent="0.2">
      <c r="D1629" s="164"/>
    </row>
    <row r="1630" spans="4:4" x14ac:dyDescent="0.2">
      <c r="D1630" s="164"/>
    </row>
    <row r="1631" spans="4:4" x14ac:dyDescent="0.2">
      <c r="D1631" s="164"/>
    </row>
    <row r="1632" spans="4:4" x14ac:dyDescent="0.2">
      <c r="D1632" s="164"/>
    </row>
    <row r="1633" spans="4:4" x14ac:dyDescent="0.2">
      <c r="D1633" s="164"/>
    </row>
    <row r="1634" spans="4:4" x14ac:dyDescent="0.2">
      <c r="D1634" s="164"/>
    </row>
    <row r="1635" spans="4:4" x14ac:dyDescent="0.2">
      <c r="D1635" s="164"/>
    </row>
    <row r="1636" spans="4:4" x14ac:dyDescent="0.2">
      <c r="D1636" s="164"/>
    </row>
    <row r="1637" spans="4:4" x14ac:dyDescent="0.2">
      <c r="D1637" s="164"/>
    </row>
    <row r="1638" spans="4:4" x14ac:dyDescent="0.2">
      <c r="D1638" s="164"/>
    </row>
    <row r="1639" spans="4:4" x14ac:dyDescent="0.2">
      <c r="D1639" s="164"/>
    </row>
    <row r="1640" spans="4:4" x14ac:dyDescent="0.2">
      <c r="D1640" s="164"/>
    </row>
    <row r="1641" spans="4:4" x14ac:dyDescent="0.2">
      <c r="D1641" s="164"/>
    </row>
    <row r="1642" spans="4:4" x14ac:dyDescent="0.2">
      <c r="D1642" s="164"/>
    </row>
    <row r="1643" spans="4:4" x14ac:dyDescent="0.2">
      <c r="D1643" s="164"/>
    </row>
    <row r="1644" spans="4:4" x14ac:dyDescent="0.2">
      <c r="D1644" s="164"/>
    </row>
    <row r="1645" spans="4:4" x14ac:dyDescent="0.2">
      <c r="D1645" s="164"/>
    </row>
    <row r="1646" spans="4:4" x14ac:dyDescent="0.2">
      <c r="D1646" s="164"/>
    </row>
    <row r="1647" spans="4:4" x14ac:dyDescent="0.2">
      <c r="D1647" s="164"/>
    </row>
    <row r="1648" spans="4:4" x14ac:dyDescent="0.2">
      <c r="D1648" s="164"/>
    </row>
    <row r="1649" spans="4:4" x14ac:dyDescent="0.2">
      <c r="D1649" s="164"/>
    </row>
    <row r="1650" spans="4:4" x14ac:dyDescent="0.2">
      <c r="D1650" s="164"/>
    </row>
    <row r="1651" spans="4:4" x14ac:dyDescent="0.2">
      <c r="D1651" s="164"/>
    </row>
    <row r="1652" spans="4:4" x14ac:dyDescent="0.2">
      <c r="D1652" s="164"/>
    </row>
    <row r="1653" spans="4:4" x14ac:dyDescent="0.2">
      <c r="D1653" s="164"/>
    </row>
    <row r="1654" spans="4:4" x14ac:dyDescent="0.2">
      <c r="D1654" s="164"/>
    </row>
    <row r="1655" spans="4:4" x14ac:dyDescent="0.2">
      <c r="D1655" s="164"/>
    </row>
    <row r="1656" spans="4:4" x14ac:dyDescent="0.2">
      <c r="D1656" s="164"/>
    </row>
    <row r="1657" spans="4:4" x14ac:dyDescent="0.2">
      <c r="D1657" s="164"/>
    </row>
    <row r="1658" spans="4:4" x14ac:dyDescent="0.2">
      <c r="D1658" s="164"/>
    </row>
    <row r="1659" spans="4:4" x14ac:dyDescent="0.2">
      <c r="D1659" s="164"/>
    </row>
    <row r="1660" spans="4:4" x14ac:dyDescent="0.2">
      <c r="D1660" s="164"/>
    </row>
    <row r="1661" spans="4:4" x14ac:dyDescent="0.2">
      <c r="D1661" s="164"/>
    </row>
    <row r="1662" spans="4:4" x14ac:dyDescent="0.2">
      <c r="D1662" s="164"/>
    </row>
    <row r="1663" spans="4:4" x14ac:dyDescent="0.2">
      <c r="D1663" s="164"/>
    </row>
    <row r="1664" spans="4:4" x14ac:dyDescent="0.2">
      <c r="D1664" s="164"/>
    </row>
    <row r="1665" spans="4:4" x14ac:dyDescent="0.2">
      <c r="D1665" s="164"/>
    </row>
    <row r="1666" spans="4:4" x14ac:dyDescent="0.2">
      <c r="D1666" s="164"/>
    </row>
    <row r="1667" spans="4:4" x14ac:dyDescent="0.2">
      <c r="D1667" s="164"/>
    </row>
    <row r="1668" spans="4:4" x14ac:dyDescent="0.2">
      <c r="D1668" s="164"/>
    </row>
    <row r="1669" spans="4:4" x14ac:dyDescent="0.2">
      <c r="D1669" s="164"/>
    </row>
    <row r="1670" spans="4:4" x14ac:dyDescent="0.2">
      <c r="D1670" s="164"/>
    </row>
    <row r="1671" spans="4:4" x14ac:dyDescent="0.2">
      <c r="D1671" s="164"/>
    </row>
    <row r="1672" spans="4:4" x14ac:dyDescent="0.2">
      <c r="D1672" s="164"/>
    </row>
    <row r="1673" spans="4:4" x14ac:dyDescent="0.2">
      <c r="D1673" s="164"/>
    </row>
    <row r="1674" spans="4:4" x14ac:dyDescent="0.2">
      <c r="D1674" s="164"/>
    </row>
    <row r="1675" spans="4:4" x14ac:dyDescent="0.2">
      <c r="D1675" s="164"/>
    </row>
    <row r="1676" spans="4:4" x14ac:dyDescent="0.2">
      <c r="D1676" s="164"/>
    </row>
    <row r="1677" spans="4:4" x14ac:dyDescent="0.2">
      <c r="D1677" s="164"/>
    </row>
    <row r="1678" spans="4:4" x14ac:dyDescent="0.2">
      <c r="D1678" s="164"/>
    </row>
    <row r="1679" spans="4:4" x14ac:dyDescent="0.2">
      <c r="D1679" s="164"/>
    </row>
    <row r="1680" spans="4:4" x14ac:dyDescent="0.2">
      <c r="D1680" s="164"/>
    </row>
    <row r="1681" spans="4:4" x14ac:dyDescent="0.2">
      <c r="D1681" s="164"/>
    </row>
    <row r="1682" spans="4:4" x14ac:dyDescent="0.2">
      <c r="D1682" s="164"/>
    </row>
    <row r="1683" spans="4:4" x14ac:dyDescent="0.2">
      <c r="D1683" s="164"/>
    </row>
    <row r="1684" spans="4:4" x14ac:dyDescent="0.2">
      <c r="D1684" s="164"/>
    </row>
    <row r="1685" spans="4:4" x14ac:dyDescent="0.2">
      <c r="D1685" s="164"/>
    </row>
    <row r="1686" spans="4:4" x14ac:dyDescent="0.2">
      <c r="D1686" s="164"/>
    </row>
    <row r="1687" spans="4:4" x14ac:dyDescent="0.2">
      <c r="D1687" s="164"/>
    </row>
    <row r="1688" spans="4:4" x14ac:dyDescent="0.2">
      <c r="D1688" s="164"/>
    </row>
    <row r="1689" spans="4:4" x14ac:dyDescent="0.2">
      <c r="D1689" s="164"/>
    </row>
    <row r="1690" spans="4:4" x14ac:dyDescent="0.2">
      <c r="D1690" s="164"/>
    </row>
    <row r="1691" spans="4:4" x14ac:dyDescent="0.2">
      <c r="D1691" s="164"/>
    </row>
    <row r="1692" spans="4:4" x14ac:dyDescent="0.2">
      <c r="D1692" s="164"/>
    </row>
    <row r="1693" spans="4:4" x14ac:dyDescent="0.2">
      <c r="D1693" s="164"/>
    </row>
    <row r="1694" spans="4:4" x14ac:dyDescent="0.2">
      <c r="D1694" s="164"/>
    </row>
    <row r="1695" spans="4:4" x14ac:dyDescent="0.2">
      <c r="D1695" s="164"/>
    </row>
    <row r="1696" spans="4:4" x14ac:dyDescent="0.2">
      <c r="D1696" s="164"/>
    </row>
    <row r="1697" spans="4:4" x14ac:dyDescent="0.2">
      <c r="D1697" s="164"/>
    </row>
    <row r="1698" spans="4:4" x14ac:dyDescent="0.2">
      <c r="D1698" s="164"/>
    </row>
    <row r="1699" spans="4:4" x14ac:dyDescent="0.2">
      <c r="D1699" s="164"/>
    </row>
    <row r="1700" spans="4:4" x14ac:dyDescent="0.2">
      <c r="D1700" s="164"/>
    </row>
    <row r="1701" spans="4:4" x14ac:dyDescent="0.2">
      <c r="D1701" s="164"/>
    </row>
    <row r="1702" spans="4:4" x14ac:dyDescent="0.2">
      <c r="D1702" s="164"/>
    </row>
    <row r="1703" spans="4:4" x14ac:dyDescent="0.2">
      <c r="D1703" s="164"/>
    </row>
    <row r="1704" spans="4:4" x14ac:dyDescent="0.2">
      <c r="D1704" s="164"/>
    </row>
    <row r="1705" spans="4:4" x14ac:dyDescent="0.2">
      <c r="D1705" s="164"/>
    </row>
    <row r="1706" spans="4:4" x14ac:dyDescent="0.2">
      <c r="D1706" s="164"/>
    </row>
    <row r="1707" spans="4:4" x14ac:dyDescent="0.2">
      <c r="D1707" s="164"/>
    </row>
    <row r="1708" spans="4:4" x14ac:dyDescent="0.2">
      <c r="D1708" s="164"/>
    </row>
    <row r="1709" spans="4:4" x14ac:dyDescent="0.2">
      <c r="D1709" s="164"/>
    </row>
    <row r="1710" spans="4:4" x14ac:dyDescent="0.2">
      <c r="D1710" s="164"/>
    </row>
    <row r="1711" spans="4:4" x14ac:dyDescent="0.2">
      <c r="D1711" s="164"/>
    </row>
    <row r="1712" spans="4:4" x14ac:dyDescent="0.2">
      <c r="D1712" s="164"/>
    </row>
    <row r="1713" spans="4:4" x14ac:dyDescent="0.2">
      <c r="D1713" s="164"/>
    </row>
    <row r="1714" spans="4:4" x14ac:dyDescent="0.2">
      <c r="D1714" s="164"/>
    </row>
    <row r="1715" spans="4:4" x14ac:dyDescent="0.2">
      <c r="D1715" s="164"/>
    </row>
    <row r="1716" spans="4:4" x14ac:dyDescent="0.2">
      <c r="D1716" s="164"/>
    </row>
    <row r="1717" spans="4:4" x14ac:dyDescent="0.2">
      <c r="D1717" s="164"/>
    </row>
    <row r="1718" spans="4:4" x14ac:dyDescent="0.2">
      <c r="D1718" s="164"/>
    </row>
    <row r="1719" spans="4:4" x14ac:dyDescent="0.2">
      <c r="D1719" s="164"/>
    </row>
    <row r="1720" spans="4:4" x14ac:dyDescent="0.2">
      <c r="D1720" s="164"/>
    </row>
    <row r="1721" spans="4:4" x14ac:dyDescent="0.2">
      <c r="D1721" s="164"/>
    </row>
    <row r="1722" spans="4:4" x14ac:dyDescent="0.2">
      <c r="D1722" s="164"/>
    </row>
    <row r="1723" spans="4:4" x14ac:dyDescent="0.2">
      <c r="D1723" s="164"/>
    </row>
    <row r="1724" spans="4:4" x14ac:dyDescent="0.2">
      <c r="D1724" s="164"/>
    </row>
    <row r="1725" spans="4:4" x14ac:dyDescent="0.2">
      <c r="D1725" s="164"/>
    </row>
    <row r="1726" spans="4:4" x14ac:dyDescent="0.2">
      <c r="D1726" s="164"/>
    </row>
    <row r="1727" spans="4:4" x14ac:dyDescent="0.2">
      <c r="D1727" s="164"/>
    </row>
    <row r="1728" spans="4:4" x14ac:dyDescent="0.2">
      <c r="D1728" s="164"/>
    </row>
    <row r="1729" spans="4:4" x14ac:dyDescent="0.2">
      <c r="D1729" s="164"/>
    </row>
    <row r="1730" spans="4:4" x14ac:dyDescent="0.2">
      <c r="D1730" s="164"/>
    </row>
    <row r="1731" spans="4:4" x14ac:dyDescent="0.2">
      <c r="D1731" s="164"/>
    </row>
    <row r="1732" spans="4:4" x14ac:dyDescent="0.2">
      <c r="D1732" s="164"/>
    </row>
    <row r="1733" spans="4:4" x14ac:dyDescent="0.2">
      <c r="D1733" s="164"/>
    </row>
    <row r="1734" spans="4:4" x14ac:dyDescent="0.2">
      <c r="D1734" s="164"/>
    </row>
    <row r="1735" spans="4:4" x14ac:dyDescent="0.2">
      <c r="D1735" s="164"/>
    </row>
    <row r="1736" spans="4:4" x14ac:dyDescent="0.2">
      <c r="D1736" s="164"/>
    </row>
    <row r="1737" spans="4:4" x14ac:dyDescent="0.2">
      <c r="D1737" s="164"/>
    </row>
    <row r="1738" spans="4:4" x14ac:dyDescent="0.2">
      <c r="D1738" s="164"/>
    </row>
    <row r="1739" spans="4:4" x14ac:dyDescent="0.2">
      <c r="D1739" s="164"/>
    </row>
    <row r="1740" spans="4:4" x14ac:dyDescent="0.2">
      <c r="D1740" s="164"/>
    </row>
    <row r="1741" spans="4:4" x14ac:dyDescent="0.2">
      <c r="D1741" s="164"/>
    </row>
    <row r="1742" spans="4:4" x14ac:dyDescent="0.2">
      <c r="D1742" s="164"/>
    </row>
    <row r="1743" spans="4:4" x14ac:dyDescent="0.2">
      <c r="D1743" s="164"/>
    </row>
    <row r="1744" spans="4:4" x14ac:dyDescent="0.2">
      <c r="D1744" s="164"/>
    </row>
    <row r="1745" spans="4:4" x14ac:dyDescent="0.2">
      <c r="D1745" s="164"/>
    </row>
    <row r="1746" spans="4:4" x14ac:dyDescent="0.2">
      <c r="D1746" s="164"/>
    </row>
    <row r="1747" spans="4:4" x14ac:dyDescent="0.2">
      <c r="D1747" s="164"/>
    </row>
    <row r="1748" spans="4:4" x14ac:dyDescent="0.2">
      <c r="D1748" s="164"/>
    </row>
    <row r="1749" spans="4:4" x14ac:dyDescent="0.2">
      <c r="D1749" s="164"/>
    </row>
    <row r="1750" spans="4:4" x14ac:dyDescent="0.2">
      <c r="D1750" s="164"/>
    </row>
    <row r="1751" spans="4:4" x14ac:dyDescent="0.2">
      <c r="D1751" s="164"/>
    </row>
    <row r="1752" spans="4:4" x14ac:dyDescent="0.2">
      <c r="D1752" s="164"/>
    </row>
    <row r="1753" spans="4:4" x14ac:dyDescent="0.2">
      <c r="D1753" s="164"/>
    </row>
    <row r="1754" spans="4:4" x14ac:dyDescent="0.2">
      <c r="D1754" s="164"/>
    </row>
    <row r="1755" spans="4:4" x14ac:dyDescent="0.2">
      <c r="D1755" s="164"/>
    </row>
    <row r="1756" spans="4:4" x14ac:dyDescent="0.2">
      <c r="D1756" s="164"/>
    </row>
    <row r="1757" spans="4:4" x14ac:dyDescent="0.2">
      <c r="D1757" s="164"/>
    </row>
    <row r="1758" spans="4:4" x14ac:dyDescent="0.2">
      <c r="D1758" s="164"/>
    </row>
    <row r="1759" spans="4:4" x14ac:dyDescent="0.2">
      <c r="D1759" s="164"/>
    </row>
    <row r="1760" spans="4:4" x14ac:dyDescent="0.2">
      <c r="D1760" s="164"/>
    </row>
    <row r="1761" spans="4:4" x14ac:dyDescent="0.2">
      <c r="D1761" s="164"/>
    </row>
    <row r="1762" spans="4:4" x14ac:dyDescent="0.2">
      <c r="D1762" s="164"/>
    </row>
    <row r="1763" spans="4:4" x14ac:dyDescent="0.2">
      <c r="D1763" s="164"/>
    </row>
    <row r="1764" spans="4:4" x14ac:dyDescent="0.2">
      <c r="D1764" s="164"/>
    </row>
    <row r="1765" spans="4:4" x14ac:dyDescent="0.2">
      <c r="D1765" s="164"/>
    </row>
    <row r="1766" spans="4:4" x14ac:dyDescent="0.2">
      <c r="D1766" s="164"/>
    </row>
    <row r="1767" spans="4:4" x14ac:dyDescent="0.2">
      <c r="D1767" s="164"/>
    </row>
    <row r="1768" spans="4:4" x14ac:dyDescent="0.2">
      <c r="D1768" s="164"/>
    </row>
    <row r="1769" spans="4:4" x14ac:dyDescent="0.2">
      <c r="D1769" s="164"/>
    </row>
    <row r="1770" spans="4:4" x14ac:dyDescent="0.2">
      <c r="D1770" s="164"/>
    </row>
    <row r="1771" spans="4:4" x14ac:dyDescent="0.2">
      <c r="D1771" s="164"/>
    </row>
    <row r="1772" spans="4:4" x14ac:dyDescent="0.2">
      <c r="D1772" s="164"/>
    </row>
    <row r="1773" spans="4:4" x14ac:dyDescent="0.2">
      <c r="D1773" s="164"/>
    </row>
    <row r="1774" spans="4:4" x14ac:dyDescent="0.2">
      <c r="D1774" s="164"/>
    </row>
    <row r="1775" spans="4:4" x14ac:dyDescent="0.2">
      <c r="D1775" s="164"/>
    </row>
    <row r="1776" spans="4:4" x14ac:dyDescent="0.2">
      <c r="D1776" s="164"/>
    </row>
    <row r="1777" spans="4:4" x14ac:dyDescent="0.2">
      <c r="D1777" s="164"/>
    </row>
    <row r="1778" spans="4:4" x14ac:dyDescent="0.2">
      <c r="D1778" s="164"/>
    </row>
    <row r="1779" spans="4:4" x14ac:dyDescent="0.2">
      <c r="D1779" s="164"/>
    </row>
    <row r="1780" spans="4:4" x14ac:dyDescent="0.2">
      <c r="D1780" s="164"/>
    </row>
    <row r="1781" spans="4:4" x14ac:dyDescent="0.2">
      <c r="D1781" s="164"/>
    </row>
    <row r="1782" spans="4:4" x14ac:dyDescent="0.2">
      <c r="D1782" s="164"/>
    </row>
    <row r="1783" spans="4:4" x14ac:dyDescent="0.2">
      <c r="D1783" s="164"/>
    </row>
    <row r="1784" spans="4:4" x14ac:dyDescent="0.2">
      <c r="D1784" s="164"/>
    </row>
    <row r="1785" spans="4:4" x14ac:dyDescent="0.2">
      <c r="D1785" s="164"/>
    </row>
    <row r="1786" spans="4:4" x14ac:dyDescent="0.2">
      <c r="D1786" s="164"/>
    </row>
    <row r="1787" spans="4:4" x14ac:dyDescent="0.2">
      <c r="D1787" s="164"/>
    </row>
    <row r="1788" spans="4:4" x14ac:dyDescent="0.2">
      <c r="D1788" s="164"/>
    </row>
    <row r="1789" spans="4:4" x14ac:dyDescent="0.2">
      <c r="D1789" s="164"/>
    </row>
    <row r="1790" spans="4:4" x14ac:dyDescent="0.2">
      <c r="D1790" s="164"/>
    </row>
    <row r="1791" spans="4:4" x14ac:dyDescent="0.2">
      <c r="D1791" s="164"/>
    </row>
    <row r="1792" spans="4:4" x14ac:dyDescent="0.2">
      <c r="D1792" s="164"/>
    </row>
    <row r="1793" spans="4:4" x14ac:dyDescent="0.2">
      <c r="D1793" s="164"/>
    </row>
    <row r="1794" spans="4:4" x14ac:dyDescent="0.2">
      <c r="D1794" s="164"/>
    </row>
    <row r="1795" spans="4:4" x14ac:dyDescent="0.2">
      <c r="D1795" s="164"/>
    </row>
    <row r="1796" spans="4:4" x14ac:dyDescent="0.2">
      <c r="D1796" s="164"/>
    </row>
    <row r="1797" spans="4:4" x14ac:dyDescent="0.2">
      <c r="D1797" s="164"/>
    </row>
    <row r="1798" spans="4:4" x14ac:dyDescent="0.2">
      <c r="D1798" s="164"/>
    </row>
    <row r="1799" spans="4:4" x14ac:dyDescent="0.2">
      <c r="D1799" s="164"/>
    </row>
    <row r="1800" spans="4:4" x14ac:dyDescent="0.2">
      <c r="D1800" s="164"/>
    </row>
    <row r="1801" spans="4:4" x14ac:dyDescent="0.2">
      <c r="D1801" s="164"/>
    </row>
    <row r="1802" spans="4:4" x14ac:dyDescent="0.2">
      <c r="D1802" s="164"/>
    </row>
    <row r="1803" spans="4:4" x14ac:dyDescent="0.2">
      <c r="D1803" s="164"/>
    </row>
    <row r="1804" spans="4:4" x14ac:dyDescent="0.2">
      <c r="D1804" s="164"/>
    </row>
    <row r="1805" spans="4:4" x14ac:dyDescent="0.2">
      <c r="D1805" s="164"/>
    </row>
    <row r="1806" spans="4:4" x14ac:dyDescent="0.2">
      <c r="D1806" s="164"/>
    </row>
    <row r="1807" spans="4:4" x14ac:dyDescent="0.2">
      <c r="D1807" s="164"/>
    </row>
    <row r="1808" spans="4:4" x14ac:dyDescent="0.2">
      <c r="D1808" s="164"/>
    </row>
    <row r="1809" spans="4:4" x14ac:dyDescent="0.2">
      <c r="D1809" s="164"/>
    </row>
    <row r="1810" spans="4:4" x14ac:dyDescent="0.2">
      <c r="D1810" s="164"/>
    </row>
    <row r="1811" spans="4:4" x14ac:dyDescent="0.2">
      <c r="D1811" s="164"/>
    </row>
    <row r="1812" spans="4:4" x14ac:dyDescent="0.2">
      <c r="D1812" s="164"/>
    </row>
    <row r="1813" spans="4:4" x14ac:dyDescent="0.2">
      <c r="D1813" s="164"/>
    </row>
    <row r="1814" spans="4:4" x14ac:dyDescent="0.2">
      <c r="D1814" s="164"/>
    </row>
    <row r="1815" spans="4:4" x14ac:dyDescent="0.2">
      <c r="D1815" s="164"/>
    </row>
    <row r="1816" spans="4:4" x14ac:dyDescent="0.2">
      <c r="D1816" s="164"/>
    </row>
    <row r="1817" spans="4:4" x14ac:dyDescent="0.2">
      <c r="D1817" s="164"/>
    </row>
    <row r="1818" spans="4:4" x14ac:dyDescent="0.2">
      <c r="D1818" s="164"/>
    </row>
    <row r="1819" spans="4:4" x14ac:dyDescent="0.2">
      <c r="D1819" s="164"/>
    </row>
    <row r="1820" spans="4:4" x14ac:dyDescent="0.2">
      <c r="D1820" s="164"/>
    </row>
    <row r="1821" spans="4:4" x14ac:dyDescent="0.2">
      <c r="D1821" s="164"/>
    </row>
    <row r="1822" spans="4:4" x14ac:dyDescent="0.2">
      <c r="D1822" s="164"/>
    </row>
    <row r="1823" spans="4:4" x14ac:dyDescent="0.2">
      <c r="D1823" s="164"/>
    </row>
    <row r="1824" spans="4:4" x14ac:dyDescent="0.2">
      <c r="D1824" s="164"/>
    </row>
    <row r="1825" spans="4:4" x14ac:dyDescent="0.2">
      <c r="D1825" s="164"/>
    </row>
    <row r="1826" spans="4:4" x14ac:dyDescent="0.2">
      <c r="D1826" s="164"/>
    </row>
    <row r="1827" spans="4:4" x14ac:dyDescent="0.2">
      <c r="D1827" s="164"/>
    </row>
    <row r="1828" spans="4:4" x14ac:dyDescent="0.2">
      <c r="D1828" s="164"/>
    </row>
    <row r="1829" spans="4:4" x14ac:dyDescent="0.2">
      <c r="D1829" s="164"/>
    </row>
    <row r="1830" spans="4:4" x14ac:dyDescent="0.2">
      <c r="D1830" s="164"/>
    </row>
    <row r="1831" spans="4:4" x14ac:dyDescent="0.2">
      <c r="D1831" s="164"/>
    </row>
    <row r="1832" spans="4:4" x14ac:dyDescent="0.2">
      <c r="D1832" s="164"/>
    </row>
    <row r="1833" spans="4:4" x14ac:dyDescent="0.2">
      <c r="D1833" s="164"/>
    </row>
    <row r="1834" spans="4:4" x14ac:dyDescent="0.2">
      <c r="D1834" s="164"/>
    </row>
    <row r="1835" spans="4:4" x14ac:dyDescent="0.2">
      <c r="D1835" s="164"/>
    </row>
    <row r="1836" spans="4:4" x14ac:dyDescent="0.2">
      <c r="D1836" s="164"/>
    </row>
    <row r="1837" spans="4:4" x14ac:dyDescent="0.2">
      <c r="D1837" s="164"/>
    </row>
    <row r="1838" spans="4:4" x14ac:dyDescent="0.2">
      <c r="D1838" s="164"/>
    </row>
    <row r="1839" spans="4:4" x14ac:dyDescent="0.2">
      <c r="D1839" s="164"/>
    </row>
    <row r="1840" spans="4:4" x14ac:dyDescent="0.2">
      <c r="D1840" s="164"/>
    </row>
    <row r="1841" spans="4:4" x14ac:dyDescent="0.2">
      <c r="D1841" s="164"/>
    </row>
    <row r="1842" spans="4:4" x14ac:dyDescent="0.2">
      <c r="D1842" s="164"/>
    </row>
    <row r="1843" spans="4:4" x14ac:dyDescent="0.2">
      <c r="D1843" s="164"/>
    </row>
    <row r="1844" spans="4:4" x14ac:dyDescent="0.2">
      <c r="D1844" s="164"/>
    </row>
    <row r="1845" spans="4:4" x14ac:dyDescent="0.2">
      <c r="D1845" s="164"/>
    </row>
    <row r="1846" spans="4:4" x14ac:dyDescent="0.2">
      <c r="D1846" s="164"/>
    </row>
    <row r="1847" spans="4:4" x14ac:dyDescent="0.2">
      <c r="D1847" s="164"/>
    </row>
    <row r="1848" spans="4:4" x14ac:dyDescent="0.2">
      <c r="D1848" s="164"/>
    </row>
    <row r="1849" spans="4:4" x14ac:dyDescent="0.2">
      <c r="D1849" s="164"/>
    </row>
    <row r="1850" spans="4:4" x14ac:dyDescent="0.2">
      <c r="D1850" s="164"/>
    </row>
    <row r="1851" spans="4:4" x14ac:dyDescent="0.2">
      <c r="D1851" s="164"/>
    </row>
    <row r="1852" spans="4:4" x14ac:dyDescent="0.2">
      <c r="D1852" s="164"/>
    </row>
    <row r="1853" spans="4:4" x14ac:dyDescent="0.2">
      <c r="D1853" s="164"/>
    </row>
    <row r="1854" spans="4:4" x14ac:dyDescent="0.2">
      <c r="D1854" s="164"/>
    </row>
    <row r="1855" spans="4:4" x14ac:dyDescent="0.2">
      <c r="D1855" s="164"/>
    </row>
    <row r="1856" spans="4:4" x14ac:dyDescent="0.2">
      <c r="D1856" s="164"/>
    </row>
    <row r="1857" spans="4:4" x14ac:dyDescent="0.2">
      <c r="D1857" s="164"/>
    </row>
    <row r="1858" spans="4:4" x14ac:dyDescent="0.2">
      <c r="D1858" s="164"/>
    </row>
    <row r="1859" spans="4:4" x14ac:dyDescent="0.2">
      <c r="D1859" s="164"/>
    </row>
    <row r="1860" spans="4:4" x14ac:dyDescent="0.2">
      <c r="D1860" s="164"/>
    </row>
    <row r="1861" spans="4:4" x14ac:dyDescent="0.2">
      <c r="D1861" s="164"/>
    </row>
    <row r="1862" spans="4:4" x14ac:dyDescent="0.2">
      <c r="D1862" s="164"/>
    </row>
    <row r="1863" spans="4:4" x14ac:dyDescent="0.2">
      <c r="D1863" s="164"/>
    </row>
    <row r="1864" spans="4:4" x14ac:dyDescent="0.2">
      <c r="D1864" s="164"/>
    </row>
    <row r="1865" spans="4:4" x14ac:dyDescent="0.2">
      <c r="D1865" s="164"/>
    </row>
    <row r="1866" spans="4:4" x14ac:dyDescent="0.2">
      <c r="D1866" s="164"/>
    </row>
    <row r="1867" spans="4:4" x14ac:dyDescent="0.2">
      <c r="D1867" s="164"/>
    </row>
    <row r="1868" spans="4:4" x14ac:dyDescent="0.2">
      <c r="D1868" s="164"/>
    </row>
    <row r="1869" spans="4:4" x14ac:dyDescent="0.2">
      <c r="D1869" s="164"/>
    </row>
    <row r="1870" spans="4:4" x14ac:dyDescent="0.2">
      <c r="D1870" s="164"/>
    </row>
    <row r="1871" spans="4:4" x14ac:dyDescent="0.2">
      <c r="D1871" s="164"/>
    </row>
    <row r="1872" spans="4:4" x14ac:dyDescent="0.2">
      <c r="D1872" s="164"/>
    </row>
    <row r="1873" spans="4:4" x14ac:dyDescent="0.2">
      <c r="D1873" s="164"/>
    </row>
    <row r="1874" spans="4:4" x14ac:dyDescent="0.2">
      <c r="D1874" s="164"/>
    </row>
    <row r="1875" spans="4:4" x14ac:dyDescent="0.2">
      <c r="D1875" s="164"/>
    </row>
    <row r="1876" spans="4:4" x14ac:dyDescent="0.2">
      <c r="D1876" s="164"/>
    </row>
    <row r="1877" spans="4:4" x14ac:dyDescent="0.2">
      <c r="D1877" s="164"/>
    </row>
    <row r="1878" spans="4:4" x14ac:dyDescent="0.2">
      <c r="D1878" s="164"/>
    </row>
    <row r="1879" spans="4:4" x14ac:dyDescent="0.2">
      <c r="D1879" s="164"/>
    </row>
    <row r="1880" spans="4:4" x14ac:dyDescent="0.2">
      <c r="D1880" s="164"/>
    </row>
    <row r="1881" spans="4:4" x14ac:dyDescent="0.2">
      <c r="D1881" s="164"/>
    </row>
    <row r="1882" spans="4:4" x14ac:dyDescent="0.2">
      <c r="D1882" s="164"/>
    </row>
    <row r="1883" spans="4:4" x14ac:dyDescent="0.2">
      <c r="D1883" s="164"/>
    </row>
    <row r="1884" spans="4:4" x14ac:dyDescent="0.2">
      <c r="D1884" s="164"/>
    </row>
    <row r="1885" spans="4:4" x14ac:dyDescent="0.2">
      <c r="D1885" s="164"/>
    </row>
    <row r="1886" spans="4:4" x14ac:dyDescent="0.2">
      <c r="D1886" s="164"/>
    </row>
    <row r="1887" spans="4:4" x14ac:dyDescent="0.2">
      <c r="D1887" s="164"/>
    </row>
    <row r="1888" spans="4:4" x14ac:dyDescent="0.2">
      <c r="D1888" s="164"/>
    </row>
    <row r="1889" spans="4:4" x14ac:dyDescent="0.2">
      <c r="D1889" s="164"/>
    </row>
    <row r="1890" spans="4:4" x14ac:dyDescent="0.2">
      <c r="D1890" s="164"/>
    </row>
    <row r="1891" spans="4:4" x14ac:dyDescent="0.2">
      <c r="D1891" s="164"/>
    </row>
    <row r="1892" spans="4:4" x14ac:dyDescent="0.2">
      <c r="D1892" s="164"/>
    </row>
    <row r="1893" spans="4:4" x14ac:dyDescent="0.2">
      <c r="D1893" s="164"/>
    </row>
    <row r="1894" spans="4:4" x14ac:dyDescent="0.2">
      <c r="D1894" s="164"/>
    </row>
    <row r="1895" spans="4:4" x14ac:dyDescent="0.2">
      <c r="D1895" s="164"/>
    </row>
    <row r="1896" spans="4:4" x14ac:dyDescent="0.2">
      <c r="D1896" s="164"/>
    </row>
    <row r="1897" spans="4:4" x14ac:dyDescent="0.2">
      <c r="D1897" s="164"/>
    </row>
    <row r="1898" spans="4:4" x14ac:dyDescent="0.2">
      <c r="D1898" s="164"/>
    </row>
    <row r="1899" spans="4:4" x14ac:dyDescent="0.2">
      <c r="D1899" s="164"/>
    </row>
    <row r="1900" spans="4:4" x14ac:dyDescent="0.2">
      <c r="D1900" s="164"/>
    </row>
    <row r="1901" spans="4:4" x14ac:dyDescent="0.2">
      <c r="D1901" s="164"/>
    </row>
    <row r="1902" spans="4:4" x14ac:dyDescent="0.2">
      <c r="D1902" s="164"/>
    </row>
    <row r="1903" spans="4:4" x14ac:dyDescent="0.2">
      <c r="D1903" s="164"/>
    </row>
    <row r="1904" spans="4:4" x14ac:dyDescent="0.2">
      <c r="D1904" s="164"/>
    </row>
    <row r="1905" spans="4:4" x14ac:dyDescent="0.2">
      <c r="D1905" s="164"/>
    </row>
    <row r="1906" spans="4:4" x14ac:dyDescent="0.2">
      <c r="D1906" s="164"/>
    </row>
    <row r="1907" spans="4:4" x14ac:dyDescent="0.2">
      <c r="D1907" s="164"/>
    </row>
    <row r="1908" spans="4:4" x14ac:dyDescent="0.2">
      <c r="D1908" s="164"/>
    </row>
    <row r="1909" spans="4:4" x14ac:dyDescent="0.2">
      <c r="D1909" s="164"/>
    </row>
    <row r="1910" spans="4:4" x14ac:dyDescent="0.2">
      <c r="D1910" s="164"/>
    </row>
    <row r="1911" spans="4:4" x14ac:dyDescent="0.2">
      <c r="D1911" s="164"/>
    </row>
    <row r="1912" spans="4:4" x14ac:dyDescent="0.2">
      <c r="D1912" s="164"/>
    </row>
    <row r="1913" spans="4:4" x14ac:dyDescent="0.2">
      <c r="D1913" s="164"/>
    </row>
    <row r="1914" spans="4:4" x14ac:dyDescent="0.2">
      <c r="D1914" s="164"/>
    </row>
    <row r="1915" spans="4:4" x14ac:dyDescent="0.2">
      <c r="D1915" s="164"/>
    </row>
    <row r="1916" spans="4:4" x14ac:dyDescent="0.2">
      <c r="D1916" s="164"/>
    </row>
    <row r="1917" spans="4:4" x14ac:dyDescent="0.2">
      <c r="D1917" s="164"/>
    </row>
    <row r="1918" spans="4:4" x14ac:dyDescent="0.2">
      <c r="D1918" s="164"/>
    </row>
    <row r="1919" spans="4:4" x14ac:dyDescent="0.2">
      <c r="D1919" s="164"/>
    </row>
    <row r="1920" spans="4:4" x14ac:dyDescent="0.2">
      <c r="D1920" s="164"/>
    </row>
    <row r="1921" spans="4:4" x14ac:dyDescent="0.2">
      <c r="D1921" s="164"/>
    </row>
    <row r="1922" spans="4:4" x14ac:dyDescent="0.2">
      <c r="D1922" s="164"/>
    </row>
    <row r="1923" spans="4:4" x14ac:dyDescent="0.2">
      <c r="D1923" s="164"/>
    </row>
    <row r="1924" spans="4:4" x14ac:dyDescent="0.2">
      <c r="D1924" s="164"/>
    </row>
    <row r="1925" spans="4:4" x14ac:dyDescent="0.2">
      <c r="D1925" s="164"/>
    </row>
    <row r="1926" spans="4:4" x14ac:dyDescent="0.2">
      <c r="D1926" s="164"/>
    </row>
    <row r="1927" spans="4:4" x14ac:dyDescent="0.2">
      <c r="D1927" s="164"/>
    </row>
    <row r="1928" spans="4:4" x14ac:dyDescent="0.2">
      <c r="D1928" s="164"/>
    </row>
    <row r="1929" spans="4:4" x14ac:dyDescent="0.2">
      <c r="D1929" s="164"/>
    </row>
    <row r="1930" spans="4:4" x14ac:dyDescent="0.2">
      <c r="D1930" s="164"/>
    </row>
    <row r="1931" spans="4:4" x14ac:dyDescent="0.2">
      <c r="D1931" s="164"/>
    </row>
    <row r="1932" spans="4:4" x14ac:dyDescent="0.2">
      <c r="D1932" s="164"/>
    </row>
    <row r="1933" spans="4:4" x14ac:dyDescent="0.2">
      <c r="D1933" s="164"/>
    </row>
    <row r="1934" spans="4:4" x14ac:dyDescent="0.2">
      <c r="D1934" s="164"/>
    </row>
    <row r="1935" spans="4:4" x14ac:dyDescent="0.2">
      <c r="D1935" s="164"/>
    </row>
    <row r="1936" spans="4:4" x14ac:dyDescent="0.2">
      <c r="D1936" s="164"/>
    </row>
    <row r="1937" spans="4:4" x14ac:dyDescent="0.2">
      <c r="D1937" s="164"/>
    </row>
    <row r="1938" spans="4:4" x14ac:dyDescent="0.2">
      <c r="D1938" s="164"/>
    </row>
    <row r="1939" spans="4:4" x14ac:dyDescent="0.2">
      <c r="D1939" s="164"/>
    </row>
    <row r="1940" spans="4:4" x14ac:dyDescent="0.2">
      <c r="D1940" s="164"/>
    </row>
    <row r="1941" spans="4:4" x14ac:dyDescent="0.2">
      <c r="D1941" s="164"/>
    </row>
    <row r="1942" spans="4:4" x14ac:dyDescent="0.2">
      <c r="D1942" s="164"/>
    </row>
    <row r="1943" spans="4:4" x14ac:dyDescent="0.2">
      <c r="D1943" s="164"/>
    </row>
    <row r="1944" spans="4:4" x14ac:dyDescent="0.2">
      <c r="D1944" s="164"/>
    </row>
    <row r="1945" spans="4:4" x14ac:dyDescent="0.2">
      <c r="D1945" s="164"/>
    </row>
    <row r="1946" spans="4:4" x14ac:dyDescent="0.2">
      <c r="D1946" s="164"/>
    </row>
    <row r="1947" spans="4:4" x14ac:dyDescent="0.2">
      <c r="D1947" s="164"/>
    </row>
    <row r="1948" spans="4:4" x14ac:dyDescent="0.2">
      <c r="D1948" s="164"/>
    </row>
    <row r="1949" spans="4:4" x14ac:dyDescent="0.2">
      <c r="D1949" s="164"/>
    </row>
    <row r="1950" spans="4:4" x14ac:dyDescent="0.2">
      <c r="D1950" s="164"/>
    </row>
    <row r="1951" spans="4:4" x14ac:dyDescent="0.2">
      <c r="D1951" s="164"/>
    </row>
    <row r="1952" spans="4:4" x14ac:dyDescent="0.2">
      <c r="D1952" s="164"/>
    </row>
    <row r="1953" spans="4:4" x14ac:dyDescent="0.2">
      <c r="D1953" s="164"/>
    </row>
    <row r="1954" spans="4:4" x14ac:dyDescent="0.2">
      <c r="D1954" s="164"/>
    </row>
    <row r="1955" spans="4:4" x14ac:dyDescent="0.2">
      <c r="D1955" s="164"/>
    </row>
    <row r="1956" spans="4:4" x14ac:dyDescent="0.2">
      <c r="D1956" s="164"/>
    </row>
    <row r="1957" spans="4:4" x14ac:dyDescent="0.2">
      <c r="D1957" s="164"/>
    </row>
    <row r="1958" spans="4:4" x14ac:dyDescent="0.2">
      <c r="D1958" s="164"/>
    </row>
    <row r="1959" spans="4:4" x14ac:dyDescent="0.2">
      <c r="D1959" s="164"/>
    </row>
    <row r="1960" spans="4:4" x14ac:dyDescent="0.2">
      <c r="D1960" s="164"/>
    </row>
    <row r="1961" spans="4:4" x14ac:dyDescent="0.2">
      <c r="D1961" s="164"/>
    </row>
    <row r="1962" spans="4:4" x14ac:dyDescent="0.2">
      <c r="D1962" s="164"/>
    </row>
    <row r="1963" spans="4:4" x14ac:dyDescent="0.2">
      <c r="D1963" s="164"/>
    </row>
    <row r="1964" spans="4:4" x14ac:dyDescent="0.2">
      <c r="D1964" s="164"/>
    </row>
    <row r="1965" spans="4:4" x14ac:dyDescent="0.2">
      <c r="D1965" s="164"/>
    </row>
    <row r="1966" spans="4:4" x14ac:dyDescent="0.2">
      <c r="D1966" s="164"/>
    </row>
    <row r="1967" spans="4:4" x14ac:dyDescent="0.2">
      <c r="D1967" s="164"/>
    </row>
    <row r="1968" spans="4:4" x14ac:dyDescent="0.2">
      <c r="D1968" s="164"/>
    </row>
    <row r="1969" spans="4:4" x14ac:dyDescent="0.2">
      <c r="D1969" s="164"/>
    </row>
    <row r="1970" spans="4:4" x14ac:dyDescent="0.2">
      <c r="D1970" s="164"/>
    </row>
    <row r="1971" spans="4:4" x14ac:dyDescent="0.2">
      <c r="D1971" s="164"/>
    </row>
    <row r="1972" spans="4:4" x14ac:dyDescent="0.2">
      <c r="D1972" s="164"/>
    </row>
    <row r="1973" spans="4:4" x14ac:dyDescent="0.2">
      <c r="D1973" s="164"/>
    </row>
    <row r="1974" spans="4:4" x14ac:dyDescent="0.2">
      <c r="D1974" s="164"/>
    </row>
    <row r="1975" spans="4:4" x14ac:dyDescent="0.2">
      <c r="D1975" s="164"/>
    </row>
    <row r="1976" spans="4:4" x14ac:dyDescent="0.2">
      <c r="D1976" s="164"/>
    </row>
    <row r="1977" spans="4:4" x14ac:dyDescent="0.2">
      <c r="D1977" s="164"/>
    </row>
    <row r="1978" spans="4:4" x14ac:dyDescent="0.2">
      <c r="D1978" s="164"/>
    </row>
    <row r="1979" spans="4:4" x14ac:dyDescent="0.2">
      <c r="D1979" s="164"/>
    </row>
    <row r="1980" spans="4:4" x14ac:dyDescent="0.2">
      <c r="D1980" s="164"/>
    </row>
    <row r="1981" spans="4:4" x14ac:dyDescent="0.2">
      <c r="D1981" s="164"/>
    </row>
    <row r="1982" spans="4:4" x14ac:dyDescent="0.2">
      <c r="D1982" s="164"/>
    </row>
    <row r="1983" spans="4:4" x14ac:dyDescent="0.2">
      <c r="D1983" s="164"/>
    </row>
    <row r="1984" spans="4:4" x14ac:dyDescent="0.2">
      <c r="D1984" s="164"/>
    </row>
    <row r="1985" spans="4:4" x14ac:dyDescent="0.2">
      <c r="D1985" s="164"/>
    </row>
    <row r="1986" spans="4:4" x14ac:dyDescent="0.2">
      <c r="D1986" s="164"/>
    </row>
    <row r="1987" spans="4:4" x14ac:dyDescent="0.2">
      <c r="D1987" s="164"/>
    </row>
    <row r="1988" spans="4:4" x14ac:dyDescent="0.2">
      <c r="D1988" s="164"/>
    </row>
    <row r="1989" spans="4:4" x14ac:dyDescent="0.2">
      <c r="D1989" s="164"/>
    </row>
    <row r="1990" spans="4:4" x14ac:dyDescent="0.2">
      <c r="D1990" s="164"/>
    </row>
    <row r="1991" spans="4:4" x14ac:dyDescent="0.2">
      <c r="D1991" s="164"/>
    </row>
    <row r="1992" spans="4:4" x14ac:dyDescent="0.2">
      <c r="D1992" s="164"/>
    </row>
    <row r="1993" spans="4:4" x14ac:dyDescent="0.2">
      <c r="D1993" s="164"/>
    </row>
    <row r="1994" spans="4:4" x14ac:dyDescent="0.2">
      <c r="D1994" s="164"/>
    </row>
    <row r="1995" spans="4:4" x14ac:dyDescent="0.2">
      <c r="D1995" s="164"/>
    </row>
    <row r="1996" spans="4:4" x14ac:dyDescent="0.2">
      <c r="D1996" s="164"/>
    </row>
    <row r="1997" spans="4:4" x14ac:dyDescent="0.2">
      <c r="D1997" s="164"/>
    </row>
    <row r="1998" spans="4:4" x14ac:dyDescent="0.2">
      <c r="D1998" s="164"/>
    </row>
    <row r="1999" spans="4:4" x14ac:dyDescent="0.2">
      <c r="D1999" s="164"/>
    </row>
    <row r="2000" spans="4:4" x14ac:dyDescent="0.2">
      <c r="D2000" s="164"/>
    </row>
    <row r="2001" spans="4:4" x14ac:dyDescent="0.2">
      <c r="D2001" s="164"/>
    </row>
    <row r="2002" spans="4:4" x14ac:dyDescent="0.2">
      <c r="D2002" s="164"/>
    </row>
    <row r="2003" spans="4:4" x14ac:dyDescent="0.2">
      <c r="D2003" s="164"/>
    </row>
    <row r="2004" spans="4:4" x14ac:dyDescent="0.2">
      <c r="D2004" s="164"/>
    </row>
    <row r="2005" spans="4:4" x14ac:dyDescent="0.2">
      <c r="D2005" s="164"/>
    </row>
    <row r="2006" spans="4:4" x14ac:dyDescent="0.2">
      <c r="D2006" s="164"/>
    </row>
    <row r="2007" spans="4:4" x14ac:dyDescent="0.2">
      <c r="D2007" s="164"/>
    </row>
    <row r="2008" spans="4:4" x14ac:dyDescent="0.2">
      <c r="D2008" s="164"/>
    </row>
    <row r="2009" spans="4:4" x14ac:dyDescent="0.2">
      <c r="D2009" s="164"/>
    </row>
    <row r="2010" spans="4:4" x14ac:dyDescent="0.2">
      <c r="D2010" s="164"/>
    </row>
    <row r="2011" spans="4:4" x14ac:dyDescent="0.2">
      <c r="D2011" s="164"/>
    </row>
    <row r="2012" spans="4:4" x14ac:dyDescent="0.2">
      <c r="D2012" s="164"/>
    </row>
    <row r="2013" spans="4:4" x14ac:dyDescent="0.2">
      <c r="D2013" s="164"/>
    </row>
    <row r="2014" spans="4:4" x14ac:dyDescent="0.2">
      <c r="D2014" s="164"/>
    </row>
    <row r="2015" spans="4:4" x14ac:dyDescent="0.2">
      <c r="D2015" s="164"/>
    </row>
    <row r="2016" spans="4:4" x14ac:dyDescent="0.2">
      <c r="D2016" s="164"/>
    </row>
    <row r="2017" spans="4:4" x14ac:dyDescent="0.2">
      <c r="D2017" s="164"/>
    </row>
    <row r="2018" spans="4:4" x14ac:dyDescent="0.2">
      <c r="D2018" s="164"/>
    </row>
    <row r="2019" spans="4:4" x14ac:dyDescent="0.2">
      <c r="D2019" s="164"/>
    </row>
    <row r="2020" spans="4:4" x14ac:dyDescent="0.2">
      <c r="D2020" s="164"/>
    </row>
    <row r="2021" spans="4:4" x14ac:dyDescent="0.2">
      <c r="D2021" s="164"/>
    </row>
    <row r="2022" spans="4:4" x14ac:dyDescent="0.2">
      <c r="D2022" s="164"/>
    </row>
    <row r="2023" spans="4:4" x14ac:dyDescent="0.2">
      <c r="D2023" s="164"/>
    </row>
    <row r="2024" spans="4:4" x14ac:dyDescent="0.2">
      <c r="D2024" s="164"/>
    </row>
    <row r="2025" spans="4:4" x14ac:dyDescent="0.2">
      <c r="D2025" s="164"/>
    </row>
    <row r="2026" spans="4:4" x14ac:dyDescent="0.2">
      <c r="D2026" s="164"/>
    </row>
    <row r="2027" spans="4:4" x14ac:dyDescent="0.2">
      <c r="D2027" s="164"/>
    </row>
    <row r="2028" spans="4:4" x14ac:dyDescent="0.2">
      <c r="D2028" s="164"/>
    </row>
    <row r="2029" spans="4:4" x14ac:dyDescent="0.2">
      <c r="D2029" s="164"/>
    </row>
    <row r="2030" spans="4:4" x14ac:dyDescent="0.2">
      <c r="D2030" s="164"/>
    </row>
    <row r="2031" spans="4:4" x14ac:dyDescent="0.2">
      <c r="D2031" s="164"/>
    </row>
    <row r="2032" spans="4:4" x14ac:dyDescent="0.2">
      <c r="D2032" s="164"/>
    </row>
    <row r="2033" spans="4:4" x14ac:dyDescent="0.2">
      <c r="D2033" s="164"/>
    </row>
    <row r="2034" spans="4:4" x14ac:dyDescent="0.2">
      <c r="D2034" s="164"/>
    </row>
    <row r="2035" spans="4:4" x14ac:dyDescent="0.2">
      <c r="D2035" s="164"/>
    </row>
    <row r="2036" spans="4:4" x14ac:dyDescent="0.2">
      <c r="D2036" s="164"/>
    </row>
    <row r="2037" spans="4:4" x14ac:dyDescent="0.2">
      <c r="D2037" s="164"/>
    </row>
    <row r="2038" spans="4:4" x14ac:dyDescent="0.2">
      <c r="D2038" s="164"/>
    </row>
    <row r="2039" spans="4:4" x14ac:dyDescent="0.2">
      <c r="D2039" s="164"/>
    </row>
    <row r="2040" spans="4:4" x14ac:dyDescent="0.2">
      <c r="D2040" s="164"/>
    </row>
    <row r="2041" spans="4:4" x14ac:dyDescent="0.2">
      <c r="D2041" s="164"/>
    </row>
    <row r="2042" spans="4:4" x14ac:dyDescent="0.2">
      <c r="D2042" s="164"/>
    </row>
    <row r="2043" spans="4:4" x14ac:dyDescent="0.2">
      <c r="D2043" s="164"/>
    </row>
    <row r="2044" spans="4:4" x14ac:dyDescent="0.2">
      <c r="D2044" s="164"/>
    </row>
    <row r="2045" spans="4:4" x14ac:dyDescent="0.2">
      <c r="D2045" s="164"/>
    </row>
    <row r="2046" spans="4:4" x14ac:dyDescent="0.2">
      <c r="D2046" s="164"/>
    </row>
    <row r="2047" spans="4:4" x14ac:dyDescent="0.2">
      <c r="D2047" s="164"/>
    </row>
    <row r="2048" spans="4:4" x14ac:dyDescent="0.2">
      <c r="D2048" s="164"/>
    </row>
    <row r="2049" spans="4:4" x14ac:dyDescent="0.2">
      <c r="D2049" s="164"/>
    </row>
    <row r="2050" spans="4:4" x14ac:dyDescent="0.2">
      <c r="D2050" s="164"/>
    </row>
    <row r="2051" spans="4:4" x14ac:dyDescent="0.2">
      <c r="D2051" s="164"/>
    </row>
    <row r="2052" spans="4:4" x14ac:dyDescent="0.2">
      <c r="D2052" s="164"/>
    </row>
    <row r="2053" spans="4:4" x14ac:dyDescent="0.2">
      <c r="D2053" s="164"/>
    </row>
    <row r="2054" spans="4:4" x14ac:dyDescent="0.2">
      <c r="D2054" s="164"/>
    </row>
    <row r="2055" spans="4:4" x14ac:dyDescent="0.2">
      <c r="D2055" s="164"/>
    </row>
    <row r="2056" spans="4:4" x14ac:dyDescent="0.2">
      <c r="D2056" s="164"/>
    </row>
    <row r="2057" spans="4:4" x14ac:dyDescent="0.2">
      <c r="D2057" s="164"/>
    </row>
    <row r="2058" spans="4:4" x14ac:dyDescent="0.2">
      <c r="D2058" s="164"/>
    </row>
    <row r="2059" spans="4:4" x14ac:dyDescent="0.2">
      <c r="D2059" s="164"/>
    </row>
    <row r="2060" spans="4:4" x14ac:dyDescent="0.2">
      <c r="D2060" s="164"/>
    </row>
    <row r="2061" spans="4:4" x14ac:dyDescent="0.2">
      <c r="D2061" s="164"/>
    </row>
    <row r="2062" spans="4:4" x14ac:dyDescent="0.2">
      <c r="D2062" s="164"/>
    </row>
    <row r="2063" spans="4:4" x14ac:dyDescent="0.2">
      <c r="D2063" s="164"/>
    </row>
    <row r="2064" spans="4:4" x14ac:dyDescent="0.2">
      <c r="D2064" s="164"/>
    </row>
    <row r="2065" spans="4:4" x14ac:dyDescent="0.2">
      <c r="D2065" s="164"/>
    </row>
    <row r="2066" spans="4:4" x14ac:dyDescent="0.2">
      <c r="D2066" s="164"/>
    </row>
    <row r="2067" spans="4:4" x14ac:dyDescent="0.2">
      <c r="D2067" s="164"/>
    </row>
    <row r="2068" spans="4:4" x14ac:dyDescent="0.2">
      <c r="D2068" s="164"/>
    </row>
    <row r="2069" spans="4:4" x14ac:dyDescent="0.2">
      <c r="D2069" s="164"/>
    </row>
    <row r="2070" spans="4:4" x14ac:dyDescent="0.2">
      <c r="D2070" s="164"/>
    </row>
    <row r="2071" spans="4:4" x14ac:dyDescent="0.2">
      <c r="D2071" s="164"/>
    </row>
    <row r="2072" spans="4:4" x14ac:dyDescent="0.2">
      <c r="D2072" s="164"/>
    </row>
    <row r="2073" spans="4:4" x14ac:dyDescent="0.2">
      <c r="D2073" s="164"/>
    </row>
    <row r="2074" spans="4:4" x14ac:dyDescent="0.2">
      <c r="D2074" s="164"/>
    </row>
    <row r="2075" spans="4:4" x14ac:dyDescent="0.2">
      <c r="D2075" s="164"/>
    </row>
    <row r="2076" spans="4:4" x14ac:dyDescent="0.2">
      <c r="D2076" s="164"/>
    </row>
    <row r="2077" spans="4:4" x14ac:dyDescent="0.2">
      <c r="D2077" s="164"/>
    </row>
    <row r="2078" spans="4:4" x14ac:dyDescent="0.2">
      <c r="D2078" s="164"/>
    </row>
    <row r="2079" spans="4:4" x14ac:dyDescent="0.2">
      <c r="D2079" s="164"/>
    </row>
    <row r="2080" spans="4:4" x14ac:dyDescent="0.2">
      <c r="D2080" s="164"/>
    </row>
    <row r="2081" spans="4:4" x14ac:dyDescent="0.2">
      <c r="D2081" s="164"/>
    </row>
    <row r="2082" spans="4:4" x14ac:dyDescent="0.2">
      <c r="D2082" s="164"/>
    </row>
    <row r="2083" spans="4:4" x14ac:dyDescent="0.2">
      <c r="D2083" s="164"/>
    </row>
    <row r="2084" spans="4:4" x14ac:dyDescent="0.2">
      <c r="D2084" s="164"/>
    </row>
    <row r="2085" spans="4:4" x14ac:dyDescent="0.2">
      <c r="D2085" s="164"/>
    </row>
    <row r="2086" spans="4:4" x14ac:dyDescent="0.2">
      <c r="D2086" s="164"/>
    </row>
    <row r="2087" spans="4:4" x14ac:dyDescent="0.2">
      <c r="D2087" s="164"/>
    </row>
    <row r="2088" spans="4:4" x14ac:dyDescent="0.2">
      <c r="D2088" s="164"/>
    </row>
    <row r="2089" spans="4:4" x14ac:dyDescent="0.2">
      <c r="D2089" s="164"/>
    </row>
    <row r="2090" spans="4:4" x14ac:dyDescent="0.2">
      <c r="D2090" s="164"/>
    </row>
    <row r="2091" spans="4:4" x14ac:dyDescent="0.2">
      <c r="D2091" s="164"/>
    </row>
    <row r="2092" spans="4:4" x14ac:dyDescent="0.2">
      <c r="D2092" s="164"/>
    </row>
    <row r="2093" spans="4:4" x14ac:dyDescent="0.2">
      <c r="D2093" s="164"/>
    </row>
    <row r="2094" spans="4:4" x14ac:dyDescent="0.2">
      <c r="D2094" s="164"/>
    </row>
    <row r="2095" spans="4:4" x14ac:dyDescent="0.2">
      <c r="D2095" s="164"/>
    </row>
    <row r="2096" spans="4:4" x14ac:dyDescent="0.2">
      <c r="D2096" s="164"/>
    </row>
    <row r="2097" spans="4:4" x14ac:dyDescent="0.2">
      <c r="D2097" s="164"/>
    </row>
    <row r="2098" spans="4:4" x14ac:dyDescent="0.2">
      <c r="D2098" s="164"/>
    </row>
    <row r="2099" spans="4:4" x14ac:dyDescent="0.2">
      <c r="D2099" s="164"/>
    </row>
    <row r="2100" spans="4:4" x14ac:dyDescent="0.2">
      <c r="D2100" s="164"/>
    </row>
    <row r="2101" spans="4:4" x14ac:dyDescent="0.2">
      <c r="D2101" s="164"/>
    </row>
    <row r="2102" spans="4:4" x14ac:dyDescent="0.2">
      <c r="D2102" s="164"/>
    </row>
    <row r="2103" spans="4:4" x14ac:dyDescent="0.2">
      <c r="D2103" s="164"/>
    </row>
    <row r="2104" spans="4:4" x14ac:dyDescent="0.2">
      <c r="D2104" s="164"/>
    </row>
    <row r="2105" spans="4:4" x14ac:dyDescent="0.2">
      <c r="D2105" s="164"/>
    </row>
    <row r="2106" spans="4:4" x14ac:dyDescent="0.2">
      <c r="D2106" s="164"/>
    </row>
    <row r="2107" spans="4:4" x14ac:dyDescent="0.2">
      <c r="D2107" s="164"/>
    </row>
    <row r="2108" spans="4:4" x14ac:dyDescent="0.2">
      <c r="D2108" s="164"/>
    </row>
    <row r="2109" spans="4:4" x14ac:dyDescent="0.2">
      <c r="D2109" s="164"/>
    </row>
    <row r="2110" spans="4:4" x14ac:dyDescent="0.2">
      <c r="D2110" s="164"/>
    </row>
    <row r="2111" spans="4:4" x14ac:dyDescent="0.2">
      <c r="D2111" s="164"/>
    </row>
    <row r="2112" spans="4:4" x14ac:dyDescent="0.2">
      <c r="D2112" s="164"/>
    </row>
    <row r="2113" spans="4:4" x14ac:dyDescent="0.2">
      <c r="D2113" s="164"/>
    </row>
    <row r="2114" spans="4:4" x14ac:dyDescent="0.2">
      <c r="D2114" s="164"/>
    </row>
    <row r="2115" spans="4:4" x14ac:dyDescent="0.2">
      <c r="D2115" s="164"/>
    </row>
    <row r="2116" spans="4:4" x14ac:dyDescent="0.2">
      <c r="D2116" s="164"/>
    </row>
    <row r="2117" spans="4:4" x14ac:dyDescent="0.2">
      <c r="D2117" s="164"/>
    </row>
    <row r="2118" spans="4:4" x14ac:dyDescent="0.2">
      <c r="D2118" s="164"/>
    </row>
    <row r="2119" spans="4:4" x14ac:dyDescent="0.2">
      <c r="D2119" s="164"/>
    </row>
    <row r="2120" spans="4:4" x14ac:dyDescent="0.2">
      <c r="D2120" s="164"/>
    </row>
    <row r="2121" spans="4:4" x14ac:dyDescent="0.2">
      <c r="D2121" s="164"/>
    </row>
    <row r="2122" spans="4:4" x14ac:dyDescent="0.2">
      <c r="D2122" s="164"/>
    </row>
    <row r="2123" spans="4:4" x14ac:dyDescent="0.2">
      <c r="D2123" s="164"/>
    </row>
    <row r="2124" spans="4:4" x14ac:dyDescent="0.2">
      <c r="D2124" s="164"/>
    </row>
    <row r="2125" spans="4:4" x14ac:dyDescent="0.2">
      <c r="D2125" s="164"/>
    </row>
    <row r="2126" spans="4:4" x14ac:dyDescent="0.2">
      <c r="D2126" s="164"/>
    </row>
    <row r="2127" spans="4:4" x14ac:dyDescent="0.2">
      <c r="D2127" s="164"/>
    </row>
    <row r="2128" spans="4:4" x14ac:dyDescent="0.2">
      <c r="D2128" s="164"/>
    </row>
    <row r="2129" spans="4:4" x14ac:dyDescent="0.2">
      <c r="D2129" s="164"/>
    </row>
    <row r="2130" spans="4:4" x14ac:dyDescent="0.2">
      <c r="D2130" s="164"/>
    </row>
    <row r="2131" spans="4:4" x14ac:dyDescent="0.2">
      <c r="D2131" s="164"/>
    </row>
    <row r="2132" spans="4:4" x14ac:dyDescent="0.2">
      <c r="D2132" s="164"/>
    </row>
    <row r="2133" spans="4:4" x14ac:dyDescent="0.2">
      <c r="D2133" s="164"/>
    </row>
    <row r="2134" spans="4:4" x14ac:dyDescent="0.2">
      <c r="D2134" s="164"/>
    </row>
    <row r="2135" spans="4:4" x14ac:dyDescent="0.2">
      <c r="D2135" s="164"/>
    </row>
    <row r="2136" spans="4:4" x14ac:dyDescent="0.2">
      <c r="D2136" s="164"/>
    </row>
    <row r="2137" spans="4:4" x14ac:dyDescent="0.2">
      <c r="D2137" s="164"/>
    </row>
    <row r="2138" spans="4:4" x14ac:dyDescent="0.2">
      <c r="D2138" s="164"/>
    </row>
    <row r="2139" spans="4:4" x14ac:dyDescent="0.2">
      <c r="D2139" s="164"/>
    </row>
    <row r="2140" spans="4:4" x14ac:dyDescent="0.2">
      <c r="D2140" s="164"/>
    </row>
    <row r="2141" spans="4:4" x14ac:dyDescent="0.2">
      <c r="D2141" s="164"/>
    </row>
    <row r="2142" spans="4:4" x14ac:dyDescent="0.2">
      <c r="D2142" s="164"/>
    </row>
    <row r="2143" spans="4:4" x14ac:dyDescent="0.2">
      <c r="D2143" s="164"/>
    </row>
    <row r="2144" spans="4:4" x14ac:dyDescent="0.2">
      <c r="D2144" s="164"/>
    </row>
    <row r="2145" spans="4:4" x14ac:dyDescent="0.2">
      <c r="D2145" s="164"/>
    </row>
    <row r="2146" spans="4:4" x14ac:dyDescent="0.2">
      <c r="D2146" s="164"/>
    </row>
    <row r="2147" spans="4:4" x14ac:dyDescent="0.2">
      <c r="D2147" s="164"/>
    </row>
    <row r="2148" spans="4:4" x14ac:dyDescent="0.2">
      <c r="D2148" s="164"/>
    </row>
    <row r="2149" spans="4:4" x14ac:dyDescent="0.2">
      <c r="D2149" s="164"/>
    </row>
    <row r="2150" spans="4:4" x14ac:dyDescent="0.2">
      <c r="D2150" s="164"/>
    </row>
    <row r="2151" spans="4:4" x14ac:dyDescent="0.2">
      <c r="D2151" s="164"/>
    </row>
    <row r="2152" spans="4:4" x14ac:dyDescent="0.2">
      <c r="D2152" s="164"/>
    </row>
    <row r="2153" spans="4:4" x14ac:dyDescent="0.2">
      <c r="D2153" s="164"/>
    </row>
    <row r="2154" spans="4:4" x14ac:dyDescent="0.2">
      <c r="D2154" s="164"/>
    </row>
    <row r="2155" spans="4:4" x14ac:dyDescent="0.2">
      <c r="D2155" s="164"/>
    </row>
    <row r="2156" spans="4:4" x14ac:dyDescent="0.2">
      <c r="D2156" s="164"/>
    </row>
    <row r="2157" spans="4:4" x14ac:dyDescent="0.2">
      <c r="D2157" s="164"/>
    </row>
    <row r="2158" spans="4:4" x14ac:dyDescent="0.2">
      <c r="D2158" s="164"/>
    </row>
    <row r="2159" spans="4:4" x14ac:dyDescent="0.2">
      <c r="D2159" s="164"/>
    </row>
    <row r="2160" spans="4:4" x14ac:dyDescent="0.2">
      <c r="D2160" s="164"/>
    </row>
    <row r="2161" spans="4:4" x14ac:dyDescent="0.2">
      <c r="D2161" s="164"/>
    </row>
    <row r="2162" spans="4:4" x14ac:dyDescent="0.2">
      <c r="D2162" s="164"/>
    </row>
    <row r="2163" spans="4:4" x14ac:dyDescent="0.2">
      <c r="D2163" s="164"/>
    </row>
    <row r="2164" spans="4:4" x14ac:dyDescent="0.2">
      <c r="D2164" s="164"/>
    </row>
    <row r="2165" spans="4:4" x14ac:dyDescent="0.2">
      <c r="D2165" s="164"/>
    </row>
    <row r="2166" spans="4:4" x14ac:dyDescent="0.2">
      <c r="D2166" s="164"/>
    </row>
    <row r="2167" spans="4:4" x14ac:dyDescent="0.2">
      <c r="D2167" s="164"/>
    </row>
    <row r="2168" spans="4:4" x14ac:dyDescent="0.2">
      <c r="D2168" s="164"/>
    </row>
    <row r="2169" spans="4:4" x14ac:dyDescent="0.2">
      <c r="D2169" s="164"/>
    </row>
    <row r="2170" spans="4:4" x14ac:dyDescent="0.2">
      <c r="D2170" s="164"/>
    </row>
    <row r="2171" spans="4:4" x14ac:dyDescent="0.2">
      <c r="D2171" s="164"/>
    </row>
    <row r="2172" spans="4:4" x14ac:dyDescent="0.2">
      <c r="D2172" s="164"/>
    </row>
    <row r="2173" spans="4:4" x14ac:dyDescent="0.2">
      <c r="D2173" s="164"/>
    </row>
    <row r="2174" spans="4:4" x14ac:dyDescent="0.2">
      <c r="D2174" s="164"/>
    </row>
    <row r="2175" spans="4:4" x14ac:dyDescent="0.2">
      <c r="D2175" s="164"/>
    </row>
    <row r="2176" spans="4:4" x14ac:dyDescent="0.2">
      <c r="D2176" s="164"/>
    </row>
    <row r="2177" spans="4:4" x14ac:dyDescent="0.2">
      <c r="D2177" s="164"/>
    </row>
    <row r="2178" spans="4:4" x14ac:dyDescent="0.2">
      <c r="D2178" s="164"/>
    </row>
    <row r="2179" spans="4:4" x14ac:dyDescent="0.2">
      <c r="D2179" s="164"/>
    </row>
    <row r="2180" spans="4:4" x14ac:dyDescent="0.2">
      <c r="D2180" s="164"/>
    </row>
    <row r="2181" spans="4:4" x14ac:dyDescent="0.2">
      <c r="D2181" s="164"/>
    </row>
    <row r="2182" spans="4:4" x14ac:dyDescent="0.2">
      <c r="D2182" s="164"/>
    </row>
    <row r="2183" spans="4:4" x14ac:dyDescent="0.2">
      <c r="D2183" s="164"/>
    </row>
    <row r="2184" spans="4:4" x14ac:dyDescent="0.2">
      <c r="D2184" s="164"/>
    </row>
    <row r="2185" spans="4:4" x14ac:dyDescent="0.2">
      <c r="D2185" s="164"/>
    </row>
    <row r="2186" spans="4:4" x14ac:dyDescent="0.2">
      <c r="D2186" s="164"/>
    </row>
    <row r="2187" spans="4:4" x14ac:dyDescent="0.2">
      <c r="D2187" s="164"/>
    </row>
    <row r="2188" spans="4:4" x14ac:dyDescent="0.2">
      <c r="D2188" s="164"/>
    </row>
    <row r="2189" spans="4:4" x14ac:dyDescent="0.2">
      <c r="D2189" s="164"/>
    </row>
    <row r="2190" spans="4:4" x14ac:dyDescent="0.2">
      <c r="D2190" s="164"/>
    </row>
    <row r="2191" spans="4:4" x14ac:dyDescent="0.2">
      <c r="D2191" s="164"/>
    </row>
    <row r="2192" spans="4:4" x14ac:dyDescent="0.2">
      <c r="D2192" s="164"/>
    </row>
    <row r="2193" spans="4:4" x14ac:dyDescent="0.2">
      <c r="D2193" s="164"/>
    </row>
    <row r="2194" spans="4:4" x14ac:dyDescent="0.2">
      <c r="D2194" s="164"/>
    </row>
    <row r="2195" spans="4:4" x14ac:dyDescent="0.2">
      <c r="D2195" s="164"/>
    </row>
    <row r="2196" spans="4:4" x14ac:dyDescent="0.2">
      <c r="D2196" s="164"/>
    </row>
    <row r="2197" spans="4:4" x14ac:dyDescent="0.2">
      <c r="D2197" s="164"/>
    </row>
    <row r="2198" spans="4:4" x14ac:dyDescent="0.2">
      <c r="D2198" s="164"/>
    </row>
    <row r="2199" spans="4:4" x14ac:dyDescent="0.2">
      <c r="D2199" s="164"/>
    </row>
    <row r="2200" spans="4:4" x14ac:dyDescent="0.2">
      <c r="D2200" s="164"/>
    </row>
    <row r="2201" spans="4:4" x14ac:dyDescent="0.2">
      <c r="D2201" s="164"/>
    </row>
    <row r="2202" spans="4:4" x14ac:dyDescent="0.2">
      <c r="D2202" s="164"/>
    </row>
    <row r="2203" spans="4:4" x14ac:dyDescent="0.2">
      <c r="D2203" s="164"/>
    </row>
    <row r="2204" spans="4:4" x14ac:dyDescent="0.2">
      <c r="D2204" s="164"/>
    </row>
    <row r="2205" spans="4:4" x14ac:dyDescent="0.2">
      <c r="D2205" s="164"/>
    </row>
    <row r="2206" spans="4:4" x14ac:dyDescent="0.2">
      <c r="D2206" s="164"/>
    </row>
    <row r="2207" spans="4:4" x14ac:dyDescent="0.2">
      <c r="D2207" s="164"/>
    </row>
    <row r="2208" spans="4:4" x14ac:dyDescent="0.2">
      <c r="D2208" s="164"/>
    </row>
    <row r="2209" spans="4:4" x14ac:dyDescent="0.2">
      <c r="D2209" s="164"/>
    </row>
    <row r="2210" spans="4:4" x14ac:dyDescent="0.2">
      <c r="D2210" s="164"/>
    </row>
    <row r="2211" spans="4:4" x14ac:dyDescent="0.2">
      <c r="D2211" s="164"/>
    </row>
    <row r="2212" spans="4:4" x14ac:dyDescent="0.2">
      <c r="D2212" s="164"/>
    </row>
    <row r="2213" spans="4:4" x14ac:dyDescent="0.2">
      <c r="D2213" s="164"/>
    </row>
    <row r="2214" spans="4:4" x14ac:dyDescent="0.2">
      <c r="D2214" s="164"/>
    </row>
    <row r="2215" spans="4:4" x14ac:dyDescent="0.2">
      <c r="D2215" s="164"/>
    </row>
    <row r="2216" spans="4:4" x14ac:dyDescent="0.2">
      <c r="D2216" s="164"/>
    </row>
    <row r="2217" spans="4:4" x14ac:dyDescent="0.2">
      <c r="D2217" s="164"/>
    </row>
    <row r="2218" spans="4:4" x14ac:dyDescent="0.2">
      <c r="D2218" s="164"/>
    </row>
    <row r="2219" spans="4:4" x14ac:dyDescent="0.2">
      <c r="D2219" s="164"/>
    </row>
    <row r="2220" spans="4:4" x14ac:dyDescent="0.2">
      <c r="D2220" s="164"/>
    </row>
    <row r="2221" spans="4:4" x14ac:dyDescent="0.2">
      <c r="D2221" s="164"/>
    </row>
    <row r="2222" spans="4:4" x14ac:dyDescent="0.2">
      <c r="D2222" s="164"/>
    </row>
    <row r="2223" spans="4:4" x14ac:dyDescent="0.2">
      <c r="D2223" s="164"/>
    </row>
    <row r="2224" spans="4:4" x14ac:dyDescent="0.2">
      <c r="D2224" s="164"/>
    </row>
    <row r="2225" spans="4:4" x14ac:dyDescent="0.2">
      <c r="D2225" s="164"/>
    </row>
    <row r="2226" spans="4:4" x14ac:dyDescent="0.2">
      <c r="D2226" s="164"/>
    </row>
    <row r="2227" spans="4:4" x14ac:dyDescent="0.2">
      <c r="D2227" s="164"/>
    </row>
    <row r="2228" spans="4:4" x14ac:dyDescent="0.2">
      <c r="D2228" s="164"/>
    </row>
    <row r="2229" spans="4:4" x14ac:dyDescent="0.2">
      <c r="D2229" s="164"/>
    </row>
    <row r="2230" spans="4:4" x14ac:dyDescent="0.2">
      <c r="D2230" s="164"/>
    </row>
    <row r="2231" spans="4:4" x14ac:dyDescent="0.2">
      <c r="D2231" s="164"/>
    </row>
    <row r="2232" spans="4:4" x14ac:dyDescent="0.2">
      <c r="D2232" s="164"/>
    </row>
    <row r="2233" spans="4:4" x14ac:dyDescent="0.2">
      <c r="D2233" s="164"/>
    </row>
    <row r="2234" spans="4:4" x14ac:dyDescent="0.2">
      <c r="D2234" s="164"/>
    </row>
    <row r="2235" spans="4:4" x14ac:dyDescent="0.2">
      <c r="D2235" s="164"/>
    </row>
    <row r="2236" spans="4:4" x14ac:dyDescent="0.2">
      <c r="D2236" s="164"/>
    </row>
    <row r="2237" spans="4:4" x14ac:dyDescent="0.2">
      <c r="D2237" s="164"/>
    </row>
    <row r="2238" spans="4:4" x14ac:dyDescent="0.2">
      <c r="D2238" s="164"/>
    </row>
    <row r="2239" spans="4:4" x14ac:dyDescent="0.2">
      <c r="D2239" s="164"/>
    </row>
    <row r="2240" spans="4:4" x14ac:dyDescent="0.2">
      <c r="D2240" s="164"/>
    </row>
    <row r="2241" spans="4:4" x14ac:dyDescent="0.2">
      <c r="D2241" s="164"/>
    </row>
    <row r="2242" spans="4:4" x14ac:dyDescent="0.2">
      <c r="D2242" s="164"/>
    </row>
    <row r="2243" spans="4:4" x14ac:dyDescent="0.2">
      <c r="D2243" s="164"/>
    </row>
    <row r="2244" spans="4:4" x14ac:dyDescent="0.2">
      <c r="D2244" s="164"/>
    </row>
    <row r="2245" spans="4:4" x14ac:dyDescent="0.2">
      <c r="D2245" s="164"/>
    </row>
    <row r="2246" spans="4:4" x14ac:dyDescent="0.2">
      <c r="D2246" s="164"/>
    </row>
    <row r="2247" spans="4:4" x14ac:dyDescent="0.2">
      <c r="D2247" s="164"/>
    </row>
    <row r="2248" spans="4:4" x14ac:dyDescent="0.2">
      <c r="D2248" s="164"/>
    </row>
    <row r="2249" spans="4:4" x14ac:dyDescent="0.2">
      <c r="D2249" s="164"/>
    </row>
    <row r="2250" spans="4:4" x14ac:dyDescent="0.2">
      <c r="D2250" s="164"/>
    </row>
    <row r="2251" spans="4:4" x14ac:dyDescent="0.2">
      <c r="D2251" s="164"/>
    </row>
    <row r="2252" spans="4:4" x14ac:dyDescent="0.2">
      <c r="D2252" s="164"/>
    </row>
    <row r="2253" spans="4:4" x14ac:dyDescent="0.2">
      <c r="D2253" s="164"/>
    </row>
    <row r="2254" spans="4:4" x14ac:dyDescent="0.2">
      <c r="D2254" s="164"/>
    </row>
    <row r="2255" spans="4:4" x14ac:dyDescent="0.2">
      <c r="D2255" s="164"/>
    </row>
    <row r="2256" spans="4:4" x14ac:dyDescent="0.2">
      <c r="D2256" s="164"/>
    </row>
    <row r="2257" spans="4:4" x14ac:dyDescent="0.2">
      <c r="D2257" s="164"/>
    </row>
    <row r="2258" spans="4:4" x14ac:dyDescent="0.2">
      <c r="D2258" s="164"/>
    </row>
    <row r="2259" spans="4:4" x14ac:dyDescent="0.2">
      <c r="D2259" s="164"/>
    </row>
    <row r="2260" spans="4:4" x14ac:dyDescent="0.2">
      <c r="D2260" s="164"/>
    </row>
    <row r="2261" spans="4:4" x14ac:dyDescent="0.2">
      <c r="D2261" s="164"/>
    </row>
    <row r="2262" spans="4:4" x14ac:dyDescent="0.2">
      <c r="D2262" s="164"/>
    </row>
    <row r="2263" spans="4:4" x14ac:dyDescent="0.2">
      <c r="D2263" s="164"/>
    </row>
    <row r="2264" spans="4:4" x14ac:dyDescent="0.2">
      <c r="D2264" s="164"/>
    </row>
    <row r="2265" spans="4:4" x14ac:dyDescent="0.2">
      <c r="D2265" s="164"/>
    </row>
    <row r="2266" spans="4:4" x14ac:dyDescent="0.2">
      <c r="D2266" s="164"/>
    </row>
    <row r="2267" spans="4:4" x14ac:dyDescent="0.2">
      <c r="D2267" s="164"/>
    </row>
    <row r="2268" spans="4:4" x14ac:dyDescent="0.2">
      <c r="D2268" s="164"/>
    </row>
    <row r="2269" spans="4:4" x14ac:dyDescent="0.2">
      <c r="D2269" s="164"/>
    </row>
    <row r="2270" spans="4:4" x14ac:dyDescent="0.2">
      <c r="D2270" s="164"/>
    </row>
    <row r="2271" spans="4:4" x14ac:dyDescent="0.2">
      <c r="D2271" s="164"/>
    </row>
    <row r="2272" spans="4:4" x14ac:dyDescent="0.2">
      <c r="D2272" s="164"/>
    </row>
    <row r="2273" spans="4:4" x14ac:dyDescent="0.2">
      <c r="D2273" s="164"/>
    </row>
    <row r="2274" spans="4:4" x14ac:dyDescent="0.2">
      <c r="D2274" s="164"/>
    </row>
    <row r="2275" spans="4:4" x14ac:dyDescent="0.2">
      <c r="D2275" s="164"/>
    </row>
    <row r="2276" spans="4:4" x14ac:dyDescent="0.2">
      <c r="D2276" s="164"/>
    </row>
    <row r="2277" spans="4:4" x14ac:dyDescent="0.2">
      <c r="D2277" s="164"/>
    </row>
    <row r="2278" spans="4:4" x14ac:dyDescent="0.2">
      <c r="D2278" s="164"/>
    </row>
    <row r="2279" spans="4:4" x14ac:dyDescent="0.2">
      <c r="D2279" s="164"/>
    </row>
    <row r="2280" spans="4:4" x14ac:dyDescent="0.2">
      <c r="D2280" s="164"/>
    </row>
    <row r="2281" spans="4:4" x14ac:dyDescent="0.2">
      <c r="D2281" s="164"/>
    </row>
    <row r="2282" spans="4:4" x14ac:dyDescent="0.2">
      <c r="D2282" s="164"/>
    </row>
    <row r="2283" spans="4:4" x14ac:dyDescent="0.2">
      <c r="D2283" s="164"/>
    </row>
    <row r="2284" spans="4:4" x14ac:dyDescent="0.2">
      <c r="D2284" s="164"/>
    </row>
    <row r="2285" spans="4:4" x14ac:dyDescent="0.2">
      <c r="D2285" s="164"/>
    </row>
    <row r="2286" spans="4:4" x14ac:dyDescent="0.2">
      <c r="D2286" s="164"/>
    </row>
    <row r="2287" spans="4:4" x14ac:dyDescent="0.2">
      <c r="D2287" s="164"/>
    </row>
    <row r="2288" spans="4:4" x14ac:dyDescent="0.2">
      <c r="D2288" s="164"/>
    </row>
    <row r="2289" spans="4:4" x14ac:dyDescent="0.2">
      <c r="D2289" s="164"/>
    </row>
    <row r="2290" spans="4:4" x14ac:dyDescent="0.2">
      <c r="D2290" s="164"/>
    </row>
    <row r="2291" spans="4:4" x14ac:dyDescent="0.2">
      <c r="D2291" s="164"/>
    </row>
    <row r="2292" spans="4:4" x14ac:dyDescent="0.2">
      <c r="D2292" s="164"/>
    </row>
    <row r="2293" spans="4:4" x14ac:dyDescent="0.2">
      <c r="D2293" s="164"/>
    </row>
    <row r="2294" spans="4:4" x14ac:dyDescent="0.2">
      <c r="D2294" s="164"/>
    </row>
    <row r="2295" spans="4:4" x14ac:dyDescent="0.2">
      <c r="D2295" s="164"/>
    </row>
    <row r="2296" spans="4:4" x14ac:dyDescent="0.2">
      <c r="D2296" s="164"/>
    </row>
    <row r="2297" spans="4:4" x14ac:dyDescent="0.2">
      <c r="D2297" s="164"/>
    </row>
    <row r="2298" spans="4:4" x14ac:dyDescent="0.2">
      <c r="D2298" s="164"/>
    </row>
    <row r="2299" spans="4:4" x14ac:dyDescent="0.2">
      <c r="D2299" s="164"/>
    </row>
    <row r="2300" spans="4:4" x14ac:dyDescent="0.2">
      <c r="D2300" s="164"/>
    </row>
    <row r="2301" spans="4:4" x14ac:dyDescent="0.2">
      <c r="D2301" s="164"/>
    </row>
    <row r="2302" spans="4:4" x14ac:dyDescent="0.2">
      <c r="D2302" s="164"/>
    </row>
    <row r="2303" spans="4:4" x14ac:dyDescent="0.2">
      <c r="D2303" s="164"/>
    </row>
    <row r="2304" spans="4:4" x14ac:dyDescent="0.2">
      <c r="D2304" s="164"/>
    </row>
    <row r="2305" spans="4:4" x14ac:dyDescent="0.2">
      <c r="D2305" s="164"/>
    </row>
    <row r="2306" spans="4:4" x14ac:dyDescent="0.2">
      <c r="D2306" s="164"/>
    </row>
    <row r="2307" spans="4:4" x14ac:dyDescent="0.2">
      <c r="D2307" s="164"/>
    </row>
    <row r="2308" spans="4:4" x14ac:dyDescent="0.2">
      <c r="D2308" s="164"/>
    </row>
    <row r="2309" spans="4:4" x14ac:dyDescent="0.2">
      <c r="D2309" s="164"/>
    </row>
    <row r="2310" spans="4:4" x14ac:dyDescent="0.2">
      <c r="D2310" s="164"/>
    </row>
    <row r="2311" spans="4:4" x14ac:dyDescent="0.2">
      <c r="D2311" s="164"/>
    </row>
    <row r="2312" spans="4:4" x14ac:dyDescent="0.2">
      <c r="D2312" s="164"/>
    </row>
    <row r="2313" spans="4:4" x14ac:dyDescent="0.2">
      <c r="D2313" s="164"/>
    </row>
    <row r="2314" spans="4:4" x14ac:dyDescent="0.2">
      <c r="D2314" s="164"/>
    </row>
    <row r="2315" spans="4:4" x14ac:dyDescent="0.2">
      <c r="D2315" s="164"/>
    </row>
    <row r="2316" spans="4:4" x14ac:dyDescent="0.2">
      <c r="D2316" s="164"/>
    </row>
    <row r="2317" spans="4:4" x14ac:dyDescent="0.2">
      <c r="D2317" s="164"/>
    </row>
    <row r="2318" spans="4:4" x14ac:dyDescent="0.2">
      <c r="D2318" s="164"/>
    </row>
    <row r="2319" spans="4:4" x14ac:dyDescent="0.2">
      <c r="D2319" s="164"/>
    </row>
    <row r="2320" spans="4:4" x14ac:dyDescent="0.2">
      <c r="D2320" s="164"/>
    </row>
    <row r="2321" spans="4:4" x14ac:dyDescent="0.2">
      <c r="D2321" s="164"/>
    </row>
    <row r="2322" spans="4:4" x14ac:dyDescent="0.2">
      <c r="D2322" s="164"/>
    </row>
    <row r="2323" spans="4:4" x14ac:dyDescent="0.2">
      <c r="D2323" s="164"/>
    </row>
    <row r="2324" spans="4:4" x14ac:dyDescent="0.2">
      <c r="D2324" s="164"/>
    </row>
    <row r="2325" spans="4:4" x14ac:dyDescent="0.2">
      <c r="D2325" s="164"/>
    </row>
    <row r="2326" spans="4:4" x14ac:dyDescent="0.2">
      <c r="D2326" s="164"/>
    </row>
    <row r="2327" spans="4:4" x14ac:dyDescent="0.2">
      <c r="D2327" s="164"/>
    </row>
    <row r="2328" spans="4:4" x14ac:dyDescent="0.2">
      <c r="D2328" s="164"/>
    </row>
    <row r="2329" spans="4:4" x14ac:dyDescent="0.2">
      <c r="D2329" s="164"/>
    </row>
    <row r="2330" spans="4:4" x14ac:dyDescent="0.2">
      <c r="D2330" s="164"/>
    </row>
    <row r="2331" spans="4:4" x14ac:dyDescent="0.2">
      <c r="D2331" s="164"/>
    </row>
    <row r="2332" spans="4:4" x14ac:dyDescent="0.2">
      <c r="D2332" s="164"/>
    </row>
    <row r="2333" spans="4:4" x14ac:dyDescent="0.2">
      <c r="D2333" s="164"/>
    </row>
    <row r="2334" spans="4:4" x14ac:dyDescent="0.2">
      <c r="D2334" s="164"/>
    </row>
    <row r="2335" spans="4:4" x14ac:dyDescent="0.2">
      <c r="D2335" s="164"/>
    </row>
    <row r="2336" spans="4:4" x14ac:dyDescent="0.2">
      <c r="D2336" s="164"/>
    </row>
    <row r="2337" spans="4:4" x14ac:dyDescent="0.2">
      <c r="D2337" s="164"/>
    </row>
    <row r="2338" spans="4:4" x14ac:dyDescent="0.2">
      <c r="D2338" s="164"/>
    </row>
    <row r="2339" spans="4:4" x14ac:dyDescent="0.2">
      <c r="D2339" s="164"/>
    </row>
    <row r="2340" spans="4:4" x14ac:dyDescent="0.2">
      <c r="D2340" s="164"/>
    </row>
    <row r="2341" spans="4:4" x14ac:dyDescent="0.2">
      <c r="D2341" s="164"/>
    </row>
    <row r="2342" spans="4:4" x14ac:dyDescent="0.2">
      <c r="D2342" s="164"/>
    </row>
    <row r="2343" spans="4:4" x14ac:dyDescent="0.2">
      <c r="D2343" s="164"/>
    </row>
    <row r="2344" spans="4:4" x14ac:dyDescent="0.2">
      <c r="D2344" s="164"/>
    </row>
    <row r="2345" spans="4:4" x14ac:dyDescent="0.2">
      <c r="D2345" s="164"/>
    </row>
    <row r="2346" spans="4:4" x14ac:dyDescent="0.2">
      <c r="D2346" s="164"/>
    </row>
    <row r="2347" spans="4:4" x14ac:dyDescent="0.2">
      <c r="D2347" s="164"/>
    </row>
    <row r="2348" spans="4:4" x14ac:dyDescent="0.2">
      <c r="D2348" s="164"/>
    </row>
    <row r="2349" spans="4:4" x14ac:dyDescent="0.2">
      <c r="D2349" s="164"/>
    </row>
    <row r="2350" spans="4:4" x14ac:dyDescent="0.2">
      <c r="D2350" s="164"/>
    </row>
    <row r="2351" spans="4:4" x14ac:dyDescent="0.2">
      <c r="D2351" s="164"/>
    </row>
    <row r="2352" spans="4:4" x14ac:dyDescent="0.2">
      <c r="D2352" s="164"/>
    </row>
    <row r="2353" spans="4:4" x14ac:dyDescent="0.2">
      <c r="D2353" s="164"/>
    </row>
    <row r="2354" spans="4:4" x14ac:dyDescent="0.2">
      <c r="D2354" s="164"/>
    </row>
    <row r="2355" spans="4:4" x14ac:dyDescent="0.2">
      <c r="D2355" s="164"/>
    </row>
    <row r="2356" spans="4:4" x14ac:dyDescent="0.2">
      <c r="D2356" s="164"/>
    </row>
    <row r="2357" spans="4:4" x14ac:dyDescent="0.2">
      <c r="D2357" s="164"/>
    </row>
    <row r="2358" spans="4:4" x14ac:dyDescent="0.2">
      <c r="D2358" s="164"/>
    </row>
    <row r="2359" spans="4:4" x14ac:dyDescent="0.2">
      <c r="D2359" s="164"/>
    </row>
    <row r="2360" spans="4:4" x14ac:dyDescent="0.2">
      <c r="D2360" s="164"/>
    </row>
    <row r="2361" spans="4:4" x14ac:dyDescent="0.2">
      <c r="D2361" s="164"/>
    </row>
    <row r="2362" spans="4:4" x14ac:dyDescent="0.2">
      <c r="D2362" s="164"/>
    </row>
    <row r="2363" spans="4:4" x14ac:dyDescent="0.2">
      <c r="D2363" s="164"/>
    </row>
    <row r="2364" spans="4:4" x14ac:dyDescent="0.2">
      <c r="D2364" s="164"/>
    </row>
    <row r="2365" spans="4:4" x14ac:dyDescent="0.2">
      <c r="D2365" s="164"/>
    </row>
    <row r="2366" spans="4:4" x14ac:dyDescent="0.2">
      <c r="D2366" s="164"/>
    </row>
    <row r="2367" spans="4:4" x14ac:dyDescent="0.2">
      <c r="D2367" s="164"/>
    </row>
    <row r="2368" spans="4:4" x14ac:dyDescent="0.2">
      <c r="D2368" s="164"/>
    </row>
    <row r="2369" spans="4:4" x14ac:dyDescent="0.2">
      <c r="D2369" s="164"/>
    </row>
    <row r="2370" spans="4:4" x14ac:dyDescent="0.2">
      <c r="D2370" s="164"/>
    </row>
    <row r="2371" spans="4:4" x14ac:dyDescent="0.2">
      <c r="D2371" s="164"/>
    </row>
    <row r="2372" spans="4:4" x14ac:dyDescent="0.2">
      <c r="D2372" s="164"/>
    </row>
    <row r="2373" spans="4:4" x14ac:dyDescent="0.2">
      <c r="D2373" s="164"/>
    </row>
    <row r="2374" spans="4:4" x14ac:dyDescent="0.2">
      <c r="D2374" s="164"/>
    </row>
    <row r="2375" spans="4:4" x14ac:dyDescent="0.2">
      <c r="D2375" s="164"/>
    </row>
    <row r="2376" spans="4:4" x14ac:dyDescent="0.2">
      <c r="D2376" s="164"/>
    </row>
    <row r="2377" spans="4:4" x14ac:dyDescent="0.2">
      <c r="D2377" s="164"/>
    </row>
    <row r="2378" spans="4:4" x14ac:dyDescent="0.2">
      <c r="D2378" s="164"/>
    </row>
    <row r="2379" spans="4:4" x14ac:dyDescent="0.2">
      <c r="D2379" s="164"/>
    </row>
    <row r="2380" spans="4:4" x14ac:dyDescent="0.2">
      <c r="D2380" s="164"/>
    </row>
    <row r="2381" spans="4:4" x14ac:dyDescent="0.2">
      <c r="D2381" s="164"/>
    </row>
    <row r="2382" spans="4:4" x14ac:dyDescent="0.2">
      <c r="D2382" s="164"/>
    </row>
    <row r="2383" spans="4:4" x14ac:dyDescent="0.2">
      <c r="D2383" s="164"/>
    </row>
    <row r="2384" spans="4:4" x14ac:dyDescent="0.2">
      <c r="D2384" s="164"/>
    </row>
    <row r="2385" spans="4:4" x14ac:dyDescent="0.2">
      <c r="D2385" s="164"/>
    </row>
    <row r="2386" spans="4:4" x14ac:dyDescent="0.2">
      <c r="D2386" s="164"/>
    </row>
    <row r="2387" spans="4:4" x14ac:dyDescent="0.2">
      <c r="D2387" s="164"/>
    </row>
    <row r="2388" spans="4:4" x14ac:dyDescent="0.2">
      <c r="D2388" s="164"/>
    </row>
    <row r="2389" spans="4:4" x14ac:dyDescent="0.2">
      <c r="D2389" s="164"/>
    </row>
    <row r="2390" spans="4:4" x14ac:dyDescent="0.2">
      <c r="D2390" s="164"/>
    </row>
    <row r="2391" spans="4:4" x14ac:dyDescent="0.2">
      <c r="D2391" s="164"/>
    </row>
    <row r="2392" spans="4:4" x14ac:dyDescent="0.2">
      <c r="D2392" s="164"/>
    </row>
    <row r="2393" spans="4:4" x14ac:dyDescent="0.2">
      <c r="D2393" s="164"/>
    </row>
    <row r="2394" spans="4:4" x14ac:dyDescent="0.2">
      <c r="D2394" s="164"/>
    </row>
    <row r="2395" spans="4:4" x14ac:dyDescent="0.2">
      <c r="D2395" s="164"/>
    </row>
    <row r="2396" spans="4:4" x14ac:dyDescent="0.2">
      <c r="D2396" s="164"/>
    </row>
    <row r="2397" spans="4:4" x14ac:dyDescent="0.2">
      <c r="D2397" s="164"/>
    </row>
    <row r="2398" spans="4:4" x14ac:dyDescent="0.2">
      <c r="D2398" s="164"/>
    </row>
    <row r="2399" spans="4:4" x14ac:dyDescent="0.2">
      <c r="D2399" s="164"/>
    </row>
    <row r="2400" spans="4:4" x14ac:dyDescent="0.2">
      <c r="D2400" s="164"/>
    </row>
    <row r="2401" spans="4:4" x14ac:dyDescent="0.2">
      <c r="D2401" s="164"/>
    </row>
    <row r="2402" spans="4:4" x14ac:dyDescent="0.2">
      <c r="D2402" s="164"/>
    </row>
    <row r="2403" spans="4:4" x14ac:dyDescent="0.2">
      <c r="D2403" s="164"/>
    </row>
    <row r="2404" spans="4:4" x14ac:dyDescent="0.2">
      <c r="D2404" s="164"/>
    </row>
    <row r="2405" spans="4:4" x14ac:dyDescent="0.2">
      <c r="D2405" s="164"/>
    </row>
    <row r="2406" spans="4:4" x14ac:dyDescent="0.2">
      <c r="D2406" s="164"/>
    </row>
    <row r="2407" spans="4:4" x14ac:dyDescent="0.2">
      <c r="D2407" s="164"/>
    </row>
    <row r="2408" spans="4:4" x14ac:dyDescent="0.2">
      <c r="D2408" s="164"/>
    </row>
    <row r="2409" spans="4:4" x14ac:dyDescent="0.2">
      <c r="D2409" s="164"/>
    </row>
    <row r="2410" spans="4:4" x14ac:dyDescent="0.2">
      <c r="D2410" s="164"/>
    </row>
    <row r="2411" spans="4:4" x14ac:dyDescent="0.2">
      <c r="D2411" s="164"/>
    </row>
    <row r="2412" spans="4:4" x14ac:dyDescent="0.2">
      <c r="D2412" s="164"/>
    </row>
    <row r="2413" spans="4:4" x14ac:dyDescent="0.2">
      <c r="D2413" s="164"/>
    </row>
    <row r="2414" spans="4:4" x14ac:dyDescent="0.2">
      <c r="D2414" s="164"/>
    </row>
    <row r="2415" spans="4:4" x14ac:dyDescent="0.2">
      <c r="D2415" s="164"/>
    </row>
    <row r="2416" spans="4:4" x14ac:dyDescent="0.2">
      <c r="D2416" s="164"/>
    </row>
    <row r="2417" spans="4:4" x14ac:dyDescent="0.2">
      <c r="D2417" s="164"/>
    </row>
    <row r="2418" spans="4:4" x14ac:dyDescent="0.2">
      <c r="D2418" s="164"/>
    </row>
    <row r="2419" spans="4:4" x14ac:dyDescent="0.2">
      <c r="D2419" s="164"/>
    </row>
    <row r="2420" spans="4:4" x14ac:dyDescent="0.2">
      <c r="D2420" s="164"/>
    </row>
    <row r="2421" spans="4:4" x14ac:dyDescent="0.2">
      <c r="D2421" s="164"/>
    </row>
    <row r="2422" spans="4:4" x14ac:dyDescent="0.2">
      <c r="D2422" s="164"/>
    </row>
    <row r="2423" spans="4:4" x14ac:dyDescent="0.2">
      <c r="D2423" s="164"/>
    </row>
    <row r="2424" spans="4:4" x14ac:dyDescent="0.2">
      <c r="D2424" s="164"/>
    </row>
    <row r="2425" spans="4:4" x14ac:dyDescent="0.2">
      <c r="D2425" s="164"/>
    </row>
    <row r="2426" spans="4:4" x14ac:dyDescent="0.2">
      <c r="D2426" s="164"/>
    </row>
    <row r="2427" spans="4:4" x14ac:dyDescent="0.2">
      <c r="D2427" s="164"/>
    </row>
    <row r="2428" spans="4:4" x14ac:dyDescent="0.2">
      <c r="D2428" s="164"/>
    </row>
    <row r="2429" spans="4:4" x14ac:dyDescent="0.2">
      <c r="D2429" s="164"/>
    </row>
    <row r="2430" spans="4:4" x14ac:dyDescent="0.2">
      <c r="D2430" s="164"/>
    </row>
    <row r="2431" spans="4:4" x14ac:dyDescent="0.2">
      <c r="D2431" s="164"/>
    </row>
    <row r="2432" spans="4:4" x14ac:dyDescent="0.2">
      <c r="D2432" s="164"/>
    </row>
    <row r="2433" spans="4:4" x14ac:dyDescent="0.2">
      <c r="D2433" s="164"/>
    </row>
    <row r="2434" spans="4:4" x14ac:dyDescent="0.2">
      <c r="D2434" s="164"/>
    </row>
    <row r="2435" spans="4:4" x14ac:dyDescent="0.2">
      <c r="D2435" s="164"/>
    </row>
    <row r="2436" spans="4:4" x14ac:dyDescent="0.2">
      <c r="D2436" s="164"/>
    </row>
    <row r="2437" spans="4:4" x14ac:dyDescent="0.2">
      <c r="D2437" s="164"/>
    </row>
    <row r="2438" spans="4:4" x14ac:dyDescent="0.2">
      <c r="D2438" s="164"/>
    </row>
    <row r="2439" spans="4:4" x14ac:dyDescent="0.2">
      <c r="D2439" s="164"/>
    </row>
    <row r="2440" spans="4:4" x14ac:dyDescent="0.2">
      <c r="D2440" s="164"/>
    </row>
    <row r="2441" spans="4:4" x14ac:dyDescent="0.2">
      <c r="D2441" s="164"/>
    </row>
    <row r="2442" spans="4:4" x14ac:dyDescent="0.2">
      <c r="D2442" s="164"/>
    </row>
    <row r="2443" spans="4:4" x14ac:dyDescent="0.2">
      <c r="D2443" s="164"/>
    </row>
    <row r="2444" spans="4:4" x14ac:dyDescent="0.2">
      <c r="D2444" s="164"/>
    </row>
    <row r="2445" spans="4:4" x14ac:dyDescent="0.2">
      <c r="D2445" s="164"/>
    </row>
    <row r="2446" spans="4:4" x14ac:dyDescent="0.2">
      <c r="D2446" s="164"/>
    </row>
    <row r="2447" spans="4:4" x14ac:dyDescent="0.2">
      <c r="D2447" s="164"/>
    </row>
    <row r="2448" spans="4:4" x14ac:dyDescent="0.2">
      <c r="D2448" s="164"/>
    </row>
    <row r="2449" spans="4:4" x14ac:dyDescent="0.2">
      <c r="D2449" s="164"/>
    </row>
    <row r="2450" spans="4:4" x14ac:dyDescent="0.2">
      <c r="D2450" s="164"/>
    </row>
    <row r="2451" spans="4:4" x14ac:dyDescent="0.2">
      <c r="D2451" s="164"/>
    </row>
    <row r="2452" spans="4:4" x14ac:dyDescent="0.2">
      <c r="D2452" s="164"/>
    </row>
    <row r="2453" spans="4:4" x14ac:dyDescent="0.2">
      <c r="D2453" s="164"/>
    </row>
    <row r="2454" spans="4:4" x14ac:dyDescent="0.2">
      <c r="D2454" s="164"/>
    </row>
    <row r="2455" spans="4:4" x14ac:dyDescent="0.2">
      <c r="D2455" s="164"/>
    </row>
    <row r="2456" spans="4:4" x14ac:dyDescent="0.2">
      <c r="D2456" s="164"/>
    </row>
    <row r="2457" spans="4:4" x14ac:dyDescent="0.2">
      <c r="D2457" s="164"/>
    </row>
    <row r="2458" spans="4:4" x14ac:dyDescent="0.2">
      <c r="D2458" s="164"/>
    </row>
    <row r="2459" spans="4:4" x14ac:dyDescent="0.2">
      <c r="D2459" s="164"/>
    </row>
    <row r="2460" spans="4:4" x14ac:dyDescent="0.2">
      <c r="D2460" s="164"/>
    </row>
    <row r="2461" spans="4:4" x14ac:dyDescent="0.2">
      <c r="D2461" s="164"/>
    </row>
    <row r="2462" spans="4:4" x14ac:dyDescent="0.2">
      <c r="D2462" s="164"/>
    </row>
    <row r="2463" spans="4:4" x14ac:dyDescent="0.2">
      <c r="D2463" s="164"/>
    </row>
    <row r="2464" spans="4:4" x14ac:dyDescent="0.2">
      <c r="D2464" s="164"/>
    </row>
    <row r="2465" spans="4:4" x14ac:dyDescent="0.2">
      <c r="D2465" s="164"/>
    </row>
    <row r="2466" spans="4:4" x14ac:dyDescent="0.2">
      <c r="D2466" s="164"/>
    </row>
    <row r="2467" spans="4:4" x14ac:dyDescent="0.2">
      <c r="D2467" s="164"/>
    </row>
    <row r="2468" spans="4:4" x14ac:dyDescent="0.2">
      <c r="D2468" s="164"/>
    </row>
    <row r="2469" spans="4:4" x14ac:dyDescent="0.2">
      <c r="D2469" s="164"/>
    </row>
    <row r="2470" spans="4:4" x14ac:dyDescent="0.2">
      <c r="D2470" s="164"/>
    </row>
    <row r="2471" spans="4:4" x14ac:dyDescent="0.2">
      <c r="D2471" s="164"/>
    </row>
    <row r="2472" spans="4:4" x14ac:dyDescent="0.2">
      <c r="D2472" s="164"/>
    </row>
    <row r="2473" spans="4:4" x14ac:dyDescent="0.2">
      <c r="D2473" s="164"/>
    </row>
    <row r="2474" spans="4:4" x14ac:dyDescent="0.2">
      <c r="D2474" s="164"/>
    </row>
    <row r="2475" spans="4:4" x14ac:dyDescent="0.2">
      <c r="D2475" s="164"/>
    </row>
    <row r="2476" spans="4:4" x14ac:dyDescent="0.2">
      <c r="D2476" s="164"/>
    </row>
    <row r="2477" spans="4:4" x14ac:dyDescent="0.2">
      <c r="D2477" s="164"/>
    </row>
    <row r="2478" spans="4:4" x14ac:dyDescent="0.2">
      <c r="D2478" s="164"/>
    </row>
    <row r="2479" spans="4:4" x14ac:dyDescent="0.2">
      <c r="D2479" s="164"/>
    </row>
    <row r="2480" spans="4:4" x14ac:dyDescent="0.2">
      <c r="D2480" s="164"/>
    </row>
    <row r="2481" spans="4:4" x14ac:dyDescent="0.2">
      <c r="D2481" s="164"/>
    </row>
    <row r="2482" spans="4:4" x14ac:dyDescent="0.2">
      <c r="D2482" s="164"/>
    </row>
    <row r="2483" spans="4:4" x14ac:dyDescent="0.2">
      <c r="D2483" s="164"/>
    </row>
    <row r="2484" spans="4:4" x14ac:dyDescent="0.2">
      <c r="D2484" s="164"/>
    </row>
    <row r="2485" spans="4:4" x14ac:dyDescent="0.2">
      <c r="D2485" s="164"/>
    </row>
    <row r="2486" spans="4:4" x14ac:dyDescent="0.2">
      <c r="D2486" s="164"/>
    </row>
    <row r="2487" spans="4:4" x14ac:dyDescent="0.2">
      <c r="D2487" s="164"/>
    </row>
    <row r="2488" spans="4:4" x14ac:dyDescent="0.2">
      <c r="D2488" s="164"/>
    </row>
    <row r="2489" spans="4:4" x14ac:dyDescent="0.2">
      <c r="D2489" s="164"/>
    </row>
    <row r="2490" spans="4:4" x14ac:dyDescent="0.2">
      <c r="D2490" s="164"/>
    </row>
    <row r="2491" spans="4:4" x14ac:dyDescent="0.2">
      <c r="D2491" s="164"/>
    </row>
    <row r="2492" spans="4:4" x14ac:dyDescent="0.2">
      <c r="D2492" s="164"/>
    </row>
    <row r="2493" spans="4:4" x14ac:dyDescent="0.2">
      <c r="D2493" s="164"/>
    </row>
    <row r="2494" spans="4:4" x14ac:dyDescent="0.2">
      <c r="D2494" s="164"/>
    </row>
    <row r="2495" spans="4:4" x14ac:dyDescent="0.2">
      <c r="D2495" s="164"/>
    </row>
    <row r="2496" spans="4:4" x14ac:dyDescent="0.2">
      <c r="D2496" s="164"/>
    </row>
    <row r="2497" spans="4:4" x14ac:dyDescent="0.2">
      <c r="D2497" s="164"/>
    </row>
    <row r="2498" spans="4:4" x14ac:dyDescent="0.2">
      <c r="D2498" s="164"/>
    </row>
    <row r="2499" spans="4:4" x14ac:dyDescent="0.2">
      <c r="D2499" s="164"/>
    </row>
    <row r="2500" spans="4:4" x14ac:dyDescent="0.2">
      <c r="D2500" s="164"/>
    </row>
    <row r="2501" spans="4:4" x14ac:dyDescent="0.2">
      <c r="D2501" s="164"/>
    </row>
    <row r="2502" spans="4:4" x14ac:dyDescent="0.2">
      <c r="D2502" s="164"/>
    </row>
    <row r="2503" spans="4:4" x14ac:dyDescent="0.2">
      <c r="D2503" s="164"/>
    </row>
    <row r="2504" spans="4:4" x14ac:dyDescent="0.2">
      <c r="D2504" s="164"/>
    </row>
    <row r="2505" spans="4:4" x14ac:dyDescent="0.2">
      <c r="D2505" s="164"/>
    </row>
    <row r="2506" spans="4:4" x14ac:dyDescent="0.2">
      <c r="D2506" s="164"/>
    </row>
    <row r="2507" spans="4:4" x14ac:dyDescent="0.2">
      <c r="D2507" s="164"/>
    </row>
    <row r="2508" spans="4:4" x14ac:dyDescent="0.2">
      <c r="D2508" s="164"/>
    </row>
    <row r="2509" spans="4:4" x14ac:dyDescent="0.2">
      <c r="D2509" s="164"/>
    </row>
    <row r="2510" spans="4:4" x14ac:dyDescent="0.2">
      <c r="D2510" s="164"/>
    </row>
    <row r="2511" spans="4:4" x14ac:dyDescent="0.2">
      <c r="D2511" s="164"/>
    </row>
    <row r="2512" spans="4:4" x14ac:dyDescent="0.2">
      <c r="D2512" s="164"/>
    </row>
    <row r="2513" spans="4:4" x14ac:dyDescent="0.2">
      <c r="D2513" s="164"/>
    </row>
    <row r="2514" spans="4:4" x14ac:dyDescent="0.2">
      <c r="D2514" s="164"/>
    </row>
    <row r="2515" spans="4:4" x14ac:dyDescent="0.2">
      <c r="D2515" s="164"/>
    </row>
    <row r="2516" spans="4:4" x14ac:dyDescent="0.2">
      <c r="D2516" s="164"/>
    </row>
    <row r="2517" spans="4:4" x14ac:dyDescent="0.2">
      <c r="D2517" s="164"/>
    </row>
    <row r="2518" spans="4:4" x14ac:dyDescent="0.2">
      <c r="D2518" s="164"/>
    </row>
    <row r="2519" spans="4:4" x14ac:dyDescent="0.2">
      <c r="D2519" s="164"/>
    </row>
    <row r="2520" spans="4:4" x14ac:dyDescent="0.2">
      <c r="D2520" s="164"/>
    </row>
    <row r="2521" spans="4:4" x14ac:dyDescent="0.2">
      <c r="D2521" s="164"/>
    </row>
    <row r="2522" spans="4:4" x14ac:dyDescent="0.2">
      <c r="D2522" s="164"/>
    </row>
    <row r="2523" spans="4:4" x14ac:dyDescent="0.2">
      <c r="D2523" s="164"/>
    </row>
    <row r="2524" spans="4:4" x14ac:dyDescent="0.2">
      <c r="D2524" s="164"/>
    </row>
    <row r="2525" spans="4:4" x14ac:dyDescent="0.2">
      <c r="D2525" s="164"/>
    </row>
    <row r="2526" spans="4:4" x14ac:dyDescent="0.2">
      <c r="D2526" s="164"/>
    </row>
    <row r="2527" spans="4:4" x14ac:dyDescent="0.2">
      <c r="D2527" s="164"/>
    </row>
    <row r="2528" spans="4:4" x14ac:dyDescent="0.2">
      <c r="D2528" s="164"/>
    </row>
    <row r="2529" spans="4:4" x14ac:dyDescent="0.2">
      <c r="D2529" s="164"/>
    </row>
    <row r="2530" spans="4:4" x14ac:dyDescent="0.2">
      <c r="D2530" s="164"/>
    </row>
    <row r="2531" spans="4:4" x14ac:dyDescent="0.2">
      <c r="D2531" s="164"/>
    </row>
    <row r="2532" spans="4:4" x14ac:dyDescent="0.2">
      <c r="D2532" s="164"/>
    </row>
    <row r="2533" spans="4:4" x14ac:dyDescent="0.2">
      <c r="D2533" s="164"/>
    </row>
    <row r="2534" spans="4:4" x14ac:dyDescent="0.2">
      <c r="D2534" s="164"/>
    </row>
    <row r="2535" spans="4:4" x14ac:dyDescent="0.2">
      <c r="D2535" s="164"/>
    </row>
    <row r="2536" spans="4:4" x14ac:dyDescent="0.2">
      <c r="D2536" s="164"/>
    </row>
    <row r="2537" spans="4:4" x14ac:dyDescent="0.2">
      <c r="D2537" s="164"/>
    </row>
    <row r="2538" spans="4:4" x14ac:dyDescent="0.2">
      <c r="D2538" s="164"/>
    </row>
    <row r="2539" spans="4:4" x14ac:dyDescent="0.2">
      <c r="D2539" s="164"/>
    </row>
    <row r="2540" spans="4:4" x14ac:dyDescent="0.2">
      <c r="D2540" s="164"/>
    </row>
    <row r="2541" spans="4:4" x14ac:dyDescent="0.2">
      <c r="D2541" s="164"/>
    </row>
    <row r="2542" spans="4:4" x14ac:dyDescent="0.2">
      <c r="D2542" s="164"/>
    </row>
    <row r="2543" spans="4:4" x14ac:dyDescent="0.2">
      <c r="D2543" s="164"/>
    </row>
    <row r="2544" spans="4:4" x14ac:dyDescent="0.2">
      <c r="D2544" s="164"/>
    </row>
    <row r="2545" spans="4:4" x14ac:dyDescent="0.2">
      <c r="D2545" s="164"/>
    </row>
    <row r="2546" spans="4:4" x14ac:dyDescent="0.2">
      <c r="D2546" s="164"/>
    </row>
    <row r="2547" spans="4:4" x14ac:dyDescent="0.2">
      <c r="D2547" s="164"/>
    </row>
    <row r="2548" spans="4:4" x14ac:dyDescent="0.2">
      <c r="D2548" s="164"/>
    </row>
    <row r="2549" spans="4:4" x14ac:dyDescent="0.2">
      <c r="D2549" s="164"/>
    </row>
    <row r="2550" spans="4:4" x14ac:dyDescent="0.2">
      <c r="D2550" s="164"/>
    </row>
    <row r="2551" spans="4:4" x14ac:dyDescent="0.2">
      <c r="D2551" s="164"/>
    </row>
    <row r="2552" spans="4:4" x14ac:dyDescent="0.2">
      <c r="D2552" s="164"/>
    </row>
    <row r="2553" spans="4:4" x14ac:dyDescent="0.2">
      <c r="D2553" s="164"/>
    </row>
    <row r="2554" spans="4:4" x14ac:dyDescent="0.2">
      <c r="D2554" s="164"/>
    </row>
    <row r="2555" spans="4:4" x14ac:dyDescent="0.2">
      <c r="D2555" s="164"/>
    </row>
    <row r="2556" spans="4:4" x14ac:dyDescent="0.2">
      <c r="D2556" s="164"/>
    </row>
    <row r="2557" spans="4:4" x14ac:dyDescent="0.2">
      <c r="D2557" s="164"/>
    </row>
    <row r="2558" spans="4:4" x14ac:dyDescent="0.2">
      <c r="D2558" s="164"/>
    </row>
    <row r="2559" spans="4:4" x14ac:dyDescent="0.2">
      <c r="D2559" s="164"/>
    </row>
    <row r="2560" spans="4:4" x14ac:dyDescent="0.2">
      <c r="D2560" s="164"/>
    </row>
    <row r="2561" spans="4:4" x14ac:dyDescent="0.2">
      <c r="D2561" s="164"/>
    </row>
    <row r="2562" spans="4:4" x14ac:dyDescent="0.2">
      <c r="D2562" s="164"/>
    </row>
    <row r="2563" spans="4:4" x14ac:dyDescent="0.2">
      <c r="D2563" s="164"/>
    </row>
    <row r="2564" spans="4:4" x14ac:dyDescent="0.2">
      <c r="D2564" s="164"/>
    </row>
    <row r="2565" spans="4:4" x14ac:dyDescent="0.2">
      <c r="D2565" s="164"/>
    </row>
    <row r="2566" spans="4:4" x14ac:dyDescent="0.2">
      <c r="D2566" s="164"/>
    </row>
    <row r="2567" spans="4:4" x14ac:dyDescent="0.2">
      <c r="D2567" s="164"/>
    </row>
    <row r="2568" spans="4:4" x14ac:dyDescent="0.2">
      <c r="D2568" s="164"/>
    </row>
    <row r="2569" spans="4:4" x14ac:dyDescent="0.2">
      <c r="D2569" s="164"/>
    </row>
    <row r="2570" spans="4:4" x14ac:dyDescent="0.2">
      <c r="D2570" s="164"/>
    </row>
    <row r="2571" spans="4:4" x14ac:dyDescent="0.2">
      <c r="D2571" s="164"/>
    </row>
    <row r="2572" spans="4:4" x14ac:dyDescent="0.2">
      <c r="D2572" s="164"/>
    </row>
    <row r="2573" spans="4:4" x14ac:dyDescent="0.2">
      <c r="D2573" s="164"/>
    </row>
    <row r="2574" spans="4:4" x14ac:dyDescent="0.2">
      <c r="D2574" s="164"/>
    </row>
    <row r="2575" spans="4:4" x14ac:dyDescent="0.2">
      <c r="D2575" s="164"/>
    </row>
    <row r="2576" spans="4:4" x14ac:dyDescent="0.2">
      <c r="D2576" s="164"/>
    </row>
    <row r="2577" spans="4:4" x14ac:dyDescent="0.2">
      <c r="D2577" s="164"/>
    </row>
    <row r="2578" spans="4:4" x14ac:dyDescent="0.2">
      <c r="D2578" s="164"/>
    </row>
    <row r="2579" spans="4:4" x14ac:dyDescent="0.2">
      <c r="D2579" s="164"/>
    </row>
    <row r="2580" spans="4:4" x14ac:dyDescent="0.2">
      <c r="D2580" s="164"/>
    </row>
    <row r="2581" spans="4:4" x14ac:dyDescent="0.2">
      <c r="D2581" s="164"/>
    </row>
    <row r="2582" spans="4:4" x14ac:dyDescent="0.2">
      <c r="D2582" s="164"/>
    </row>
    <row r="2583" spans="4:4" x14ac:dyDescent="0.2">
      <c r="D2583" s="164"/>
    </row>
    <row r="2584" spans="4:4" x14ac:dyDescent="0.2">
      <c r="D2584" s="164"/>
    </row>
    <row r="2585" spans="4:4" x14ac:dyDescent="0.2">
      <c r="D2585" s="164"/>
    </row>
    <row r="2586" spans="4:4" x14ac:dyDescent="0.2">
      <c r="D2586" s="164"/>
    </row>
    <row r="2587" spans="4:4" x14ac:dyDescent="0.2">
      <c r="D2587" s="164"/>
    </row>
    <row r="2588" spans="4:4" x14ac:dyDescent="0.2">
      <c r="D2588" s="164"/>
    </row>
    <row r="2589" spans="4:4" x14ac:dyDescent="0.2">
      <c r="D2589" s="164"/>
    </row>
    <row r="2590" spans="4:4" x14ac:dyDescent="0.2">
      <c r="D2590" s="164"/>
    </row>
    <row r="2591" spans="4:4" x14ac:dyDescent="0.2">
      <c r="D2591" s="164"/>
    </row>
    <row r="2592" spans="4:4" x14ac:dyDescent="0.2">
      <c r="D2592" s="164"/>
    </row>
    <row r="2593" spans="4:4" x14ac:dyDescent="0.2">
      <c r="D2593" s="164"/>
    </row>
    <row r="2594" spans="4:4" x14ac:dyDescent="0.2">
      <c r="D2594" s="164"/>
    </row>
    <row r="2595" spans="4:4" x14ac:dyDescent="0.2">
      <c r="D2595" s="164"/>
    </row>
    <row r="2596" spans="4:4" x14ac:dyDescent="0.2">
      <c r="D2596" s="164"/>
    </row>
    <row r="2597" spans="4:4" x14ac:dyDescent="0.2">
      <c r="D2597" s="164"/>
    </row>
    <row r="2598" spans="4:4" x14ac:dyDescent="0.2">
      <c r="D2598" s="164"/>
    </row>
    <row r="2599" spans="4:4" x14ac:dyDescent="0.2">
      <c r="D2599" s="164"/>
    </row>
    <row r="2600" spans="4:4" x14ac:dyDescent="0.2">
      <c r="D2600" s="164"/>
    </row>
    <row r="2601" spans="4:4" x14ac:dyDescent="0.2">
      <c r="D2601" s="164"/>
    </row>
    <row r="2602" spans="4:4" x14ac:dyDescent="0.2">
      <c r="D2602" s="164"/>
    </row>
    <row r="2603" spans="4:4" x14ac:dyDescent="0.2">
      <c r="D2603" s="164"/>
    </row>
    <row r="2604" spans="4:4" x14ac:dyDescent="0.2">
      <c r="D2604" s="164"/>
    </row>
    <row r="2605" spans="4:4" x14ac:dyDescent="0.2">
      <c r="D2605" s="164"/>
    </row>
    <row r="2606" spans="4:4" x14ac:dyDescent="0.2">
      <c r="D2606" s="164"/>
    </row>
    <row r="2607" spans="4:4" x14ac:dyDescent="0.2">
      <c r="D2607" s="164"/>
    </row>
    <row r="2608" spans="4:4" x14ac:dyDescent="0.2">
      <c r="D2608" s="164"/>
    </row>
    <row r="2609" spans="4:4" x14ac:dyDescent="0.2">
      <c r="D2609" s="164"/>
    </row>
    <row r="2610" spans="4:4" x14ac:dyDescent="0.2">
      <c r="D2610" s="164"/>
    </row>
    <row r="2611" spans="4:4" x14ac:dyDescent="0.2">
      <c r="D2611" s="164"/>
    </row>
    <row r="2612" spans="4:4" x14ac:dyDescent="0.2">
      <c r="D2612" s="164"/>
    </row>
    <row r="2613" spans="4:4" x14ac:dyDescent="0.2">
      <c r="D2613" s="164"/>
    </row>
    <row r="2614" spans="4:4" x14ac:dyDescent="0.2">
      <c r="D2614" s="164"/>
    </row>
    <row r="2615" spans="4:4" x14ac:dyDescent="0.2">
      <c r="D2615" s="164"/>
    </row>
    <row r="2616" spans="4:4" x14ac:dyDescent="0.2">
      <c r="D2616" s="164"/>
    </row>
    <row r="2617" spans="4:4" x14ac:dyDescent="0.2">
      <c r="D2617" s="164"/>
    </row>
    <row r="2618" spans="4:4" x14ac:dyDescent="0.2">
      <c r="D2618" s="164"/>
    </row>
    <row r="2619" spans="4:4" x14ac:dyDescent="0.2">
      <c r="D2619" s="164"/>
    </row>
    <row r="2620" spans="4:4" x14ac:dyDescent="0.2">
      <c r="D2620" s="164"/>
    </row>
    <row r="2621" spans="4:4" x14ac:dyDescent="0.2">
      <c r="D2621" s="164"/>
    </row>
    <row r="2622" spans="4:4" x14ac:dyDescent="0.2">
      <c r="D2622" s="164"/>
    </row>
    <row r="2623" spans="4:4" x14ac:dyDescent="0.2">
      <c r="D2623" s="164"/>
    </row>
    <row r="2624" spans="4:4" x14ac:dyDescent="0.2">
      <c r="D2624" s="164"/>
    </row>
    <row r="2625" spans="4:4" x14ac:dyDescent="0.2">
      <c r="D2625" s="164"/>
    </row>
    <row r="2626" spans="4:4" x14ac:dyDescent="0.2">
      <c r="D2626" s="164"/>
    </row>
    <row r="2627" spans="4:4" x14ac:dyDescent="0.2">
      <c r="D2627" s="164"/>
    </row>
    <row r="2628" spans="4:4" x14ac:dyDescent="0.2">
      <c r="D2628" s="164"/>
    </row>
    <row r="2629" spans="4:4" x14ac:dyDescent="0.2">
      <c r="D2629" s="164"/>
    </row>
    <row r="2630" spans="4:4" x14ac:dyDescent="0.2">
      <c r="D2630" s="164"/>
    </row>
    <row r="2631" spans="4:4" x14ac:dyDescent="0.2">
      <c r="D2631" s="164"/>
    </row>
    <row r="2632" spans="4:4" x14ac:dyDescent="0.2">
      <c r="D2632" s="164"/>
    </row>
    <row r="2633" spans="4:4" x14ac:dyDescent="0.2">
      <c r="D2633" s="164"/>
    </row>
    <row r="2634" spans="4:4" x14ac:dyDescent="0.2">
      <c r="D2634" s="164"/>
    </row>
    <row r="2635" spans="4:4" x14ac:dyDescent="0.2">
      <c r="D2635" s="164"/>
    </row>
    <row r="2636" spans="4:4" x14ac:dyDescent="0.2">
      <c r="D2636" s="164"/>
    </row>
    <row r="2637" spans="4:4" x14ac:dyDescent="0.2">
      <c r="D2637" s="164"/>
    </row>
    <row r="2638" spans="4:4" x14ac:dyDescent="0.2">
      <c r="D2638" s="164"/>
    </row>
    <row r="2639" spans="4:4" x14ac:dyDescent="0.2">
      <c r="D2639" s="164"/>
    </row>
    <row r="2640" spans="4:4" x14ac:dyDescent="0.2">
      <c r="D2640" s="164"/>
    </row>
    <row r="2641" spans="4:4" x14ac:dyDescent="0.2">
      <c r="D2641" s="164"/>
    </row>
    <row r="2642" spans="4:4" x14ac:dyDescent="0.2">
      <c r="D2642" s="164"/>
    </row>
    <row r="2643" spans="4:4" x14ac:dyDescent="0.2">
      <c r="D2643" s="164"/>
    </row>
    <row r="2644" spans="4:4" x14ac:dyDescent="0.2">
      <c r="D2644" s="164"/>
    </row>
    <row r="2645" spans="4:4" x14ac:dyDescent="0.2">
      <c r="D2645" s="164"/>
    </row>
    <row r="2646" spans="4:4" x14ac:dyDescent="0.2">
      <c r="D2646" s="164"/>
    </row>
    <row r="2647" spans="4:4" x14ac:dyDescent="0.2">
      <c r="D2647" s="164"/>
    </row>
    <row r="2648" spans="4:4" x14ac:dyDescent="0.2">
      <c r="D2648" s="164"/>
    </row>
    <row r="2649" spans="4:4" x14ac:dyDescent="0.2">
      <c r="D2649" s="164"/>
    </row>
    <row r="2650" spans="4:4" x14ac:dyDescent="0.2">
      <c r="D2650" s="164"/>
    </row>
    <row r="2651" spans="4:4" x14ac:dyDescent="0.2">
      <c r="D2651" s="164"/>
    </row>
    <row r="2652" spans="4:4" x14ac:dyDescent="0.2">
      <c r="D2652" s="164"/>
    </row>
    <row r="2653" spans="4:4" x14ac:dyDescent="0.2">
      <c r="D2653" s="164"/>
    </row>
    <row r="2654" spans="4:4" x14ac:dyDescent="0.2">
      <c r="D2654" s="164"/>
    </row>
    <row r="2655" spans="4:4" x14ac:dyDescent="0.2">
      <c r="D2655" s="164"/>
    </row>
    <row r="2656" spans="4:4" x14ac:dyDescent="0.2">
      <c r="D2656" s="164"/>
    </row>
    <row r="2657" spans="4:4" x14ac:dyDescent="0.2">
      <c r="D2657" s="164"/>
    </row>
    <row r="2658" spans="4:4" x14ac:dyDescent="0.2">
      <c r="D2658" s="164"/>
    </row>
    <row r="2659" spans="4:4" x14ac:dyDescent="0.2">
      <c r="D2659" s="164"/>
    </row>
    <row r="2660" spans="4:4" x14ac:dyDescent="0.2">
      <c r="D2660" s="164"/>
    </row>
    <row r="2661" spans="4:4" x14ac:dyDescent="0.2">
      <c r="D2661" s="164"/>
    </row>
    <row r="2662" spans="4:4" x14ac:dyDescent="0.2">
      <c r="D2662" s="164"/>
    </row>
    <row r="2663" spans="4:4" x14ac:dyDescent="0.2">
      <c r="D2663" s="164"/>
    </row>
    <row r="2664" spans="4:4" x14ac:dyDescent="0.2">
      <c r="D2664" s="164"/>
    </row>
    <row r="2665" spans="4:4" x14ac:dyDescent="0.2">
      <c r="D2665" s="164"/>
    </row>
    <row r="2666" spans="4:4" x14ac:dyDescent="0.2">
      <c r="D2666" s="164"/>
    </row>
    <row r="2667" spans="4:4" x14ac:dyDescent="0.2">
      <c r="D2667" s="164"/>
    </row>
    <row r="2668" spans="4:4" x14ac:dyDescent="0.2">
      <c r="D2668" s="164"/>
    </row>
    <row r="2669" spans="4:4" x14ac:dyDescent="0.2">
      <c r="D2669" s="164"/>
    </row>
    <row r="2670" spans="4:4" x14ac:dyDescent="0.2">
      <c r="D2670" s="164"/>
    </row>
    <row r="2671" spans="4:4" x14ac:dyDescent="0.2">
      <c r="D2671" s="164"/>
    </row>
    <row r="2672" spans="4:4" x14ac:dyDescent="0.2">
      <c r="D2672" s="164"/>
    </row>
    <row r="2673" spans="4:4" x14ac:dyDescent="0.2">
      <c r="D2673" s="164"/>
    </row>
    <row r="2674" spans="4:4" x14ac:dyDescent="0.2">
      <c r="D2674" s="164"/>
    </row>
    <row r="2675" spans="4:4" x14ac:dyDescent="0.2">
      <c r="D2675" s="164"/>
    </row>
    <row r="2676" spans="4:4" x14ac:dyDescent="0.2">
      <c r="D2676" s="164"/>
    </row>
    <row r="2677" spans="4:4" x14ac:dyDescent="0.2">
      <c r="D2677" s="164"/>
    </row>
    <row r="2678" spans="4:4" x14ac:dyDescent="0.2">
      <c r="D2678" s="164"/>
    </row>
    <row r="2679" spans="4:4" x14ac:dyDescent="0.2">
      <c r="D2679" s="164"/>
    </row>
    <row r="2680" spans="4:4" x14ac:dyDescent="0.2">
      <c r="D2680" s="164"/>
    </row>
    <row r="2681" spans="4:4" x14ac:dyDescent="0.2">
      <c r="D2681" s="164"/>
    </row>
    <row r="2682" spans="4:4" x14ac:dyDescent="0.2">
      <c r="D2682" s="164"/>
    </row>
    <row r="2683" spans="4:4" x14ac:dyDescent="0.2">
      <c r="D2683" s="164"/>
    </row>
    <row r="2684" spans="4:4" x14ac:dyDescent="0.2">
      <c r="D2684" s="164"/>
    </row>
    <row r="2685" spans="4:4" x14ac:dyDescent="0.2">
      <c r="D2685" s="164"/>
    </row>
    <row r="2686" spans="4:4" x14ac:dyDescent="0.2">
      <c r="D2686" s="164"/>
    </row>
    <row r="2687" spans="4:4" x14ac:dyDescent="0.2">
      <c r="D2687" s="164"/>
    </row>
    <row r="2688" spans="4:4" x14ac:dyDescent="0.2">
      <c r="D2688" s="164"/>
    </row>
    <row r="2689" spans="4:4" x14ac:dyDescent="0.2">
      <c r="D2689" s="164"/>
    </row>
    <row r="2690" spans="4:4" x14ac:dyDescent="0.2">
      <c r="D2690" s="164"/>
    </row>
    <row r="2691" spans="4:4" x14ac:dyDescent="0.2">
      <c r="D2691" s="164"/>
    </row>
    <row r="2692" spans="4:4" x14ac:dyDescent="0.2">
      <c r="D2692" s="164"/>
    </row>
    <row r="2693" spans="4:4" x14ac:dyDescent="0.2">
      <c r="D2693" s="164"/>
    </row>
    <row r="2694" spans="4:4" x14ac:dyDescent="0.2">
      <c r="D2694" s="164"/>
    </row>
    <row r="2695" spans="4:4" x14ac:dyDescent="0.2">
      <c r="D2695" s="164"/>
    </row>
    <row r="2696" spans="4:4" x14ac:dyDescent="0.2">
      <c r="D2696" s="164"/>
    </row>
    <row r="2697" spans="4:4" x14ac:dyDescent="0.2">
      <c r="D2697" s="164"/>
    </row>
    <row r="2698" spans="4:4" x14ac:dyDescent="0.2">
      <c r="D2698" s="164"/>
    </row>
    <row r="2699" spans="4:4" x14ac:dyDescent="0.2">
      <c r="D2699" s="164"/>
    </row>
    <row r="2700" spans="4:4" x14ac:dyDescent="0.2">
      <c r="D2700" s="164"/>
    </row>
    <row r="2701" spans="4:4" x14ac:dyDescent="0.2">
      <c r="D2701" s="164"/>
    </row>
    <row r="2702" spans="4:4" x14ac:dyDescent="0.2">
      <c r="D2702" s="164"/>
    </row>
    <row r="2703" spans="4:4" x14ac:dyDescent="0.2">
      <c r="D2703" s="164"/>
    </row>
    <row r="2704" spans="4:4" x14ac:dyDescent="0.2">
      <c r="D2704" s="164"/>
    </row>
    <row r="2705" spans="4:4" x14ac:dyDescent="0.2">
      <c r="D2705" s="164"/>
    </row>
    <row r="2706" spans="4:4" x14ac:dyDescent="0.2">
      <c r="D2706" s="164"/>
    </row>
    <row r="2707" spans="4:4" x14ac:dyDescent="0.2">
      <c r="D2707" s="164"/>
    </row>
    <row r="2708" spans="4:4" x14ac:dyDescent="0.2">
      <c r="D2708" s="164"/>
    </row>
    <row r="2709" spans="4:4" x14ac:dyDescent="0.2">
      <c r="D2709" s="164"/>
    </row>
    <row r="2710" spans="4:4" x14ac:dyDescent="0.2">
      <c r="D2710" s="164"/>
    </row>
    <row r="2711" spans="4:4" x14ac:dyDescent="0.2">
      <c r="D2711" s="164"/>
    </row>
    <row r="2712" spans="4:4" x14ac:dyDescent="0.2">
      <c r="D2712" s="164"/>
    </row>
    <row r="2713" spans="4:4" x14ac:dyDescent="0.2">
      <c r="D2713" s="164"/>
    </row>
    <row r="2714" spans="4:4" x14ac:dyDescent="0.2">
      <c r="D2714" s="164"/>
    </row>
    <row r="2715" spans="4:4" x14ac:dyDescent="0.2">
      <c r="D2715" s="164"/>
    </row>
    <row r="2716" spans="4:4" x14ac:dyDescent="0.2">
      <c r="D2716" s="164"/>
    </row>
    <row r="2717" spans="4:4" x14ac:dyDescent="0.2">
      <c r="D2717" s="164"/>
    </row>
    <row r="2718" spans="4:4" x14ac:dyDescent="0.2">
      <c r="D2718" s="164"/>
    </row>
    <row r="2719" spans="4:4" x14ac:dyDescent="0.2">
      <c r="D2719" s="164"/>
    </row>
    <row r="2720" spans="4:4" x14ac:dyDescent="0.2">
      <c r="D2720" s="164"/>
    </row>
    <row r="2721" spans="4:4" x14ac:dyDescent="0.2">
      <c r="D2721" s="164"/>
    </row>
    <row r="2722" spans="4:4" x14ac:dyDescent="0.2">
      <c r="D2722" s="164"/>
    </row>
    <row r="2723" spans="4:4" x14ac:dyDescent="0.2">
      <c r="D2723" s="164"/>
    </row>
    <row r="2724" spans="4:4" x14ac:dyDescent="0.2">
      <c r="D2724" s="164"/>
    </row>
    <row r="2725" spans="4:4" x14ac:dyDescent="0.2">
      <c r="D2725" s="164"/>
    </row>
    <row r="2726" spans="4:4" x14ac:dyDescent="0.2">
      <c r="D2726" s="164"/>
    </row>
    <row r="2727" spans="4:4" x14ac:dyDescent="0.2">
      <c r="D2727" s="164"/>
    </row>
    <row r="2728" spans="4:4" x14ac:dyDescent="0.2">
      <c r="D2728" s="164"/>
    </row>
    <row r="2729" spans="4:4" x14ac:dyDescent="0.2">
      <c r="D2729" s="164"/>
    </row>
    <row r="2730" spans="4:4" x14ac:dyDescent="0.2">
      <c r="D2730" s="164"/>
    </row>
    <row r="2731" spans="4:4" x14ac:dyDescent="0.2">
      <c r="D2731" s="164"/>
    </row>
    <row r="2732" spans="4:4" x14ac:dyDescent="0.2">
      <c r="D2732" s="164"/>
    </row>
    <row r="2733" spans="4:4" x14ac:dyDescent="0.2">
      <c r="D2733" s="164"/>
    </row>
    <row r="2734" spans="4:4" x14ac:dyDescent="0.2">
      <c r="D2734" s="164"/>
    </row>
    <row r="2735" spans="4:4" x14ac:dyDescent="0.2">
      <c r="D2735" s="164"/>
    </row>
    <row r="2736" spans="4:4" x14ac:dyDescent="0.2">
      <c r="D2736" s="164"/>
    </row>
    <row r="2737" spans="4:4" x14ac:dyDescent="0.2">
      <c r="D2737" s="164"/>
    </row>
    <row r="2738" spans="4:4" x14ac:dyDescent="0.2">
      <c r="D2738" s="164"/>
    </row>
    <row r="2739" spans="4:4" x14ac:dyDescent="0.2">
      <c r="D2739" s="164"/>
    </row>
    <row r="2740" spans="4:4" x14ac:dyDescent="0.2">
      <c r="D2740" s="164"/>
    </row>
    <row r="2741" spans="4:4" x14ac:dyDescent="0.2">
      <c r="D2741" s="164"/>
    </row>
    <row r="2742" spans="4:4" x14ac:dyDescent="0.2">
      <c r="D2742" s="164"/>
    </row>
    <row r="2743" spans="4:4" x14ac:dyDescent="0.2">
      <c r="D2743" s="164"/>
    </row>
    <row r="2744" spans="4:4" x14ac:dyDescent="0.2">
      <c r="D2744" s="164"/>
    </row>
    <row r="2745" spans="4:4" x14ac:dyDescent="0.2">
      <c r="D2745" s="164"/>
    </row>
    <row r="2746" spans="4:4" x14ac:dyDescent="0.2">
      <c r="D2746" s="164"/>
    </row>
    <row r="2747" spans="4:4" x14ac:dyDescent="0.2">
      <c r="D2747" s="164"/>
    </row>
    <row r="2748" spans="4:4" x14ac:dyDescent="0.2">
      <c r="D2748" s="164"/>
    </row>
    <row r="2749" spans="4:4" x14ac:dyDescent="0.2">
      <c r="D2749" s="164"/>
    </row>
    <row r="2750" spans="4:4" x14ac:dyDescent="0.2">
      <c r="D2750" s="164"/>
    </row>
    <row r="2751" spans="4:4" x14ac:dyDescent="0.2">
      <c r="D2751" s="164"/>
    </row>
    <row r="2752" spans="4:4" x14ac:dyDescent="0.2">
      <c r="D2752" s="164"/>
    </row>
    <row r="2753" spans="4:4" x14ac:dyDescent="0.2">
      <c r="D2753" s="164"/>
    </row>
    <row r="2754" spans="4:4" x14ac:dyDescent="0.2">
      <c r="D2754" s="164"/>
    </row>
    <row r="2755" spans="4:4" x14ac:dyDescent="0.2">
      <c r="D2755" s="164"/>
    </row>
    <row r="2756" spans="4:4" x14ac:dyDescent="0.2">
      <c r="D2756" s="164"/>
    </row>
    <row r="2757" spans="4:4" x14ac:dyDescent="0.2">
      <c r="D2757" s="164"/>
    </row>
    <row r="2758" spans="4:4" x14ac:dyDescent="0.2">
      <c r="D2758" s="164"/>
    </row>
    <row r="2759" spans="4:4" x14ac:dyDescent="0.2">
      <c r="D2759" s="164"/>
    </row>
    <row r="2760" spans="4:4" x14ac:dyDescent="0.2">
      <c r="D2760" s="164"/>
    </row>
    <row r="2761" spans="4:4" x14ac:dyDescent="0.2">
      <c r="D2761" s="164"/>
    </row>
    <row r="2762" spans="4:4" x14ac:dyDescent="0.2">
      <c r="D2762" s="164"/>
    </row>
    <row r="2763" spans="4:4" x14ac:dyDescent="0.2">
      <c r="D2763" s="164"/>
    </row>
    <row r="2764" spans="4:4" x14ac:dyDescent="0.2">
      <c r="D2764" s="164"/>
    </row>
    <row r="2765" spans="4:4" x14ac:dyDescent="0.2">
      <c r="D2765" s="164"/>
    </row>
    <row r="2766" spans="4:4" x14ac:dyDescent="0.2">
      <c r="D2766" s="164"/>
    </row>
    <row r="2767" spans="4:4" x14ac:dyDescent="0.2">
      <c r="D2767" s="164"/>
    </row>
    <row r="2768" spans="4:4" x14ac:dyDescent="0.2">
      <c r="D2768" s="164"/>
    </row>
    <row r="2769" spans="4:4" x14ac:dyDescent="0.2">
      <c r="D2769" s="164"/>
    </row>
    <row r="2770" spans="4:4" x14ac:dyDescent="0.2">
      <c r="D2770" s="164"/>
    </row>
    <row r="2771" spans="4:4" x14ac:dyDescent="0.2">
      <c r="D2771" s="164"/>
    </row>
    <row r="2772" spans="4:4" x14ac:dyDescent="0.2">
      <c r="D2772" s="164"/>
    </row>
    <row r="2773" spans="4:4" x14ac:dyDescent="0.2">
      <c r="D2773" s="164"/>
    </row>
    <row r="2774" spans="4:4" x14ac:dyDescent="0.2">
      <c r="D2774" s="164"/>
    </row>
    <row r="2775" spans="4:4" x14ac:dyDescent="0.2">
      <c r="D2775" s="164"/>
    </row>
    <row r="2776" spans="4:4" x14ac:dyDescent="0.2">
      <c r="D2776" s="164"/>
    </row>
    <row r="2777" spans="4:4" x14ac:dyDescent="0.2">
      <c r="D2777" s="164"/>
    </row>
    <row r="2778" spans="4:4" x14ac:dyDescent="0.2">
      <c r="D2778" s="164"/>
    </row>
    <row r="2779" spans="4:4" x14ac:dyDescent="0.2">
      <c r="D2779" s="164"/>
    </row>
    <row r="2780" spans="4:4" x14ac:dyDescent="0.2">
      <c r="D2780" s="164"/>
    </row>
    <row r="2781" spans="4:4" x14ac:dyDescent="0.2">
      <c r="D2781" s="164"/>
    </row>
    <row r="2782" spans="4:4" x14ac:dyDescent="0.2">
      <c r="D2782" s="164"/>
    </row>
    <row r="2783" spans="4:4" x14ac:dyDescent="0.2">
      <c r="D2783" s="164"/>
    </row>
    <row r="2784" spans="4:4" x14ac:dyDescent="0.2">
      <c r="D2784" s="164"/>
    </row>
    <row r="2785" spans="4:4" x14ac:dyDescent="0.2">
      <c r="D2785" s="164"/>
    </row>
    <row r="2786" spans="4:4" x14ac:dyDescent="0.2">
      <c r="D2786" s="164"/>
    </row>
    <row r="2787" spans="4:4" x14ac:dyDescent="0.2">
      <c r="D2787" s="164"/>
    </row>
    <row r="2788" spans="4:4" x14ac:dyDescent="0.2">
      <c r="D2788" s="164"/>
    </row>
    <row r="2789" spans="4:4" x14ac:dyDescent="0.2">
      <c r="D2789" s="164"/>
    </row>
    <row r="2790" spans="4:4" x14ac:dyDescent="0.2">
      <c r="D2790" s="164"/>
    </row>
    <row r="2791" spans="4:4" x14ac:dyDescent="0.2">
      <c r="D2791" s="164"/>
    </row>
    <row r="2792" spans="4:4" x14ac:dyDescent="0.2">
      <c r="D2792" s="164"/>
    </row>
    <row r="2793" spans="4:4" x14ac:dyDescent="0.2">
      <c r="D2793" s="164"/>
    </row>
    <row r="2794" spans="4:4" x14ac:dyDescent="0.2">
      <c r="D2794" s="164"/>
    </row>
    <row r="2795" spans="4:4" x14ac:dyDescent="0.2">
      <c r="D2795" s="164"/>
    </row>
    <row r="2796" spans="4:4" x14ac:dyDescent="0.2">
      <c r="D2796" s="164"/>
    </row>
    <row r="2797" spans="4:4" x14ac:dyDescent="0.2">
      <c r="D2797" s="164"/>
    </row>
    <row r="2798" spans="4:4" x14ac:dyDescent="0.2">
      <c r="D2798" s="164"/>
    </row>
    <row r="2799" spans="4:4" x14ac:dyDescent="0.2">
      <c r="D2799" s="164"/>
    </row>
    <row r="2800" spans="4:4" x14ac:dyDescent="0.2">
      <c r="D2800" s="164"/>
    </row>
    <row r="2801" spans="4:4" x14ac:dyDescent="0.2">
      <c r="D2801" s="164"/>
    </row>
    <row r="2802" spans="4:4" x14ac:dyDescent="0.2">
      <c r="D2802" s="164"/>
    </row>
    <row r="2803" spans="4:4" x14ac:dyDescent="0.2">
      <c r="D2803" s="164"/>
    </row>
    <row r="2804" spans="4:4" x14ac:dyDescent="0.2">
      <c r="D2804" s="164"/>
    </row>
    <row r="2805" spans="4:4" x14ac:dyDescent="0.2">
      <c r="D2805" s="164"/>
    </row>
    <row r="2806" spans="4:4" x14ac:dyDescent="0.2">
      <c r="D2806" s="164"/>
    </row>
    <row r="2807" spans="4:4" x14ac:dyDescent="0.2">
      <c r="D2807" s="164"/>
    </row>
    <row r="2808" spans="4:4" x14ac:dyDescent="0.2">
      <c r="D2808" s="164"/>
    </row>
    <row r="2809" spans="4:4" x14ac:dyDescent="0.2">
      <c r="D2809" s="164"/>
    </row>
    <row r="2810" spans="4:4" x14ac:dyDescent="0.2">
      <c r="D2810" s="164"/>
    </row>
    <row r="2811" spans="4:4" x14ac:dyDescent="0.2">
      <c r="D2811" s="164"/>
    </row>
    <row r="2812" spans="4:4" x14ac:dyDescent="0.2">
      <c r="D2812" s="164"/>
    </row>
    <row r="2813" spans="4:4" x14ac:dyDescent="0.2">
      <c r="D2813" s="164"/>
    </row>
    <row r="2814" spans="4:4" x14ac:dyDescent="0.2">
      <c r="D2814" s="164"/>
    </row>
    <row r="2815" spans="4:4" x14ac:dyDescent="0.2">
      <c r="D2815" s="164"/>
    </row>
    <row r="2816" spans="4:4" x14ac:dyDescent="0.2">
      <c r="D2816" s="164"/>
    </row>
    <row r="2817" spans="4:4" x14ac:dyDescent="0.2">
      <c r="D2817" s="164"/>
    </row>
    <row r="2818" spans="4:4" x14ac:dyDescent="0.2">
      <c r="D2818" s="164"/>
    </row>
    <row r="2819" spans="4:4" x14ac:dyDescent="0.2">
      <c r="D2819" s="164"/>
    </row>
    <row r="2820" spans="4:4" x14ac:dyDescent="0.2">
      <c r="D2820" s="164"/>
    </row>
    <row r="2821" spans="4:4" x14ac:dyDescent="0.2">
      <c r="D2821" s="164"/>
    </row>
    <row r="2822" spans="4:4" x14ac:dyDescent="0.2">
      <c r="D2822" s="164"/>
    </row>
    <row r="2823" spans="4:4" x14ac:dyDescent="0.2">
      <c r="D2823" s="164"/>
    </row>
    <row r="2824" spans="4:4" x14ac:dyDescent="0.2">
      <c r="D2824" s="164"/>
    </row>
    <row r="2825" spans="4:4" x14ac:dyDescent="0.2">
      <c r="D2825" s="164"/>
    </row>
    <row r="2826" spans="4:4" x14ac:dyDescent="0.2">
      <c r="D2826" s="164"/>
    </row>
    <row r="2827" spans="4:4" x14ac:dyDescent="0.2">
      <c r="D2827" s="164"/>
    </row>
    <row r="2828" spans="4:4" x14ac:dyDescent="0.2">
      <c r="D2828" s="164"/>
    </row>
    <row r="2829" spans="4:4" x14ac:dyDescent="0.2">
      <c r="D2829" s="164"/>
    </row>
    <row r="2830" spans="4:4" x14ac:dyDescent="0.2">
      <c r="D2830" s="164"/>
    </row>
    <row r="2831" spans="4:4" x14ac:dyDescent="0.2">
      <c r="D2831" s="164"/>
    </row>
    <row r="2832" spans="4:4" x14ac:dyDescent="0.2">
      <c r="D2832" s="164"/>
    </row>
    <row r="2833" spans="4:4" x14ac:dyDescent="0.2">
      <c r="D2833" s="164"/>
    </row>
    <row r="2834" spans="4:4" x14ac:dyDescent="0.2">
      <c r="D2834" s="164"/>
    </row>
    <row r="2835" spans="4:4" x14ac:dyDescent="0.2">
      <c r="D2835" s="164"/>
    </row>
    <row r="2836" spans="4:4" x14ac:dyDescent="0.2">
      <c r="D2836" s="164"/>
    </row>
    <row r="2837" spans="4:4" x14ac:dyDescent="0.2">
      <c r="D2837" s="164"/>
    </row>
    <row r="2838" spans="4:4" x14ac:dyDescent="0.2">
      <c r="D2838" s="164"/>
    </row>
    <row r="2839" spans="4:4" x14ac:dyDescent="0.2">
      <c r="D2839" s="164"/>
    </row>
    <row r="2840" spans="4:4" x14ac:dyDescent="0.2">
      <c r="D2840" s="164"/>
    </row>
    <row r="2841" spans="4:4" x14ac:dyDescent="0.2">
      <c r="D2841" s="164"/>
    </row>
    <row r="2842" spans="4:4" x14ac:dyDescent="0.2">
      <c r="D2842" s="164"/>
    </row>
    <row r="2843" spans="4:4" x14ac:dyDescent="0.2">
      <c r="D2843" s="164"/>
    </row>
    <row r="2844" spans="4:4" x14ac:dyDescent="0.2">
      <c r="D2844" s="164"/>
    </row>
    <row r="2845" spans="4:4" x14ac:dyDescent="0.2">
      <c r="D2845" s="164"/>
    </row>
    <row r="2846" spans="4:4" x14ac:dyDescent="0.2">
      <c r="D2846" s="164"/>
    </row>
    <row r="2847" spans="4:4" x14ac:dyDescent="0.2">
      <c r="D2847" s="164"/>
    </row>
    <row r="2848" spans="4:4" x14ac:dyDescent="0.2">
      <c r="D2848" s="164"/>
    </row>
    <row r="2849" spans="4:4" x14ac:dyDescent="0.2">
      <c r="D2849" s="164"/>
    </row>
    <row r="2850" spans="4:4" x14ac:dyDescent="0.2">
      <c r="D2850" s="164"/>
    </row>
    <row r="2851" spans="4:4" x14ac:dyDescent="0.2">
      <c r="D2851" s="164"/>
    </row>
    <row r="2852" spans="4:4" x14ac:dyDescent="0.2">
      <c r="D2852" s="164"/>
    </row>
    <row r="2853" spans="4:4" x14ac:dyDescent="0.2">
      <c r="D2853" s="164"/>
    </row>
    <row r="2854" spans="4:4" x14ac:dyDescent="0.2">
      <c r="D2854" s="164"/>
    </row>
    <row r="2855" spans="4:4" x14ac:dyDescent="0.2">
      <c r="D2855" s="164"/>
    </row>
    <row r="2856" spans="4:4" x14ac:dyDescent="0.2">
      <c r="D2856" s="164"/>
    </row>
    <row r="2857" spans="4:4" x14ac:dyDescent="0.2">
      <c r="D2857" s="164"/>
    </row>
    <row r="2858" spans="4:4" x14ac:dyDescent="0.2">
      <c r="D2858" s="164"/>
    </row>
    <row r="2859" spans="4:4" x14ac:dyDescent="0.2">
      <c r="D2859" s="164"/>
    </row>
    <row r="2860" spans="4:4" x14ac:dyDescent="0.2">
      <c r="D2860" s="164"/>
    </row>
    <row r="2861" spans="4:4" x14ac:dyDescent="0.2">
      <c r="D2861" s="164"/>
    </row>
    <row r="2862" spans="4:4" x14ac:dyDescent="0.2">
      <c r="D2862" s="164"/>
    </row>
    <row r="2863" spans="4:4" x14ac:dyDescent="0.2">
      <c r="D2863" s="164"/>
    </row>
    <row r="2864" spans="4:4" x14ac:dyDescent="0.2">
      <c r="D2864" s="164"/>
    </row>
    <row r="2865" spans="4:4" x14ac:dyDescent="0.2">
      <c r="D2865" s="164"/>
    </row>
    <row r="2866" spans="4:4" x14ac:dyDescent="0.2">
      <c r="D2866" s="164"/>
    </row>
    <row r="2867" spans="4:4" x14ac:dyDescent="0.2">
      <c r="D2867" s="164"/>
    </row>
    <row r="2868" spans="4:4" x14ac:dyDescent="0.2">
      <c r="D2868" s="164"/>
    </row>
    <row r="2869" spans="4:4" x14ac:dyDescent="0.2">
      <c r="D2869" s="164"/>
    </row>
    <row r="2870" spans="4:4" x14ac:dyDescent="0.2">
      <c r="D2870" s="164"/>
    </row>
    <row r="2871" spans="4:4" x14ac:dyDescent="0.2">
      <c r="D2871" s="164"/>
    </row>
    <row r="2872" spans="4:4" x14ac:dyDescent="0.2">
      <c r="D2872" s="164"/>
    </row>
    <row r="2873" spans="4:4" x14ac:dyDescent="0.2">
      <c r="D2873" s="164"/>
    </row>
    <row r="2874" spans="4:4" x14ac:dyDescent="0.2">
      <c r="D2874" s="164"/>
    </row>
    <row r="2875" spans="4:4" x14ac:dyDescent="0.2">
      <c r="D2875" s="164"/>
    </row>
    <row r="2876" spans="4:4" x14ac:dyDescent="0.2">
      <c r="D2876" s="164"/>
    </row>
    <row r="2877" spans="4:4" x14ac:dyDescent="0.2">
      <c r="D2877" s="164"/>
    </row>
    <row r="2878" spans="4:4" x14ac:dyDescent="0.2">
      <c r="D2878" s="164"/>
    </row>
    <row r="2879" spans="4:4" x14ac:dyDescent="0.2">
      <c r="D2879" s="164"/>
    </row>
    <row r="2880" spans="4:4" x14ac:dyDescent="0.2">
      <c r="D2880" s="164"/>
    </row>
    <row r="2881" spans="4:4" x14ac:dyDescent="0.2">
      <c r="D2881" s="164"/>
    </row>
    <row r="2882" spans="4:4" x14ac:dyDescent="0.2">
      <c r="D2882" s="164"/>
    </row>
    <row r="2883" spans="4:4" x14ac:dyDescent="0.2">
      <c r="D2883" s="164"/>
    </row>
    <row r="2884" spans="4:4" x14ac:dyDescent="0.2">
      <c r="D2884" s="164"/>
    </row>
    <row r="2885" spans="4:4" x14ac:dyDescent="0.2">
      <c r="D2885" s="164"/>
    </row>
    <row r="2886" spans="4:4" x14ac:dyDescent="0.2">
      <c r="D2886" s="164"/>
    </row>
    <row r="2887" spans="4:4" x14ac:dyDescent="0.2">
      <c r="D2887" s="164"/>
    </row>
    <row r="2888" spans="4:4" x14ac:dyDescent="0.2">
      <c r="D2888" s="164"/>
    </row>
    <row r="2889" spans="4:4" x14ac:dyDescent="0.2">
      <c r="D2889" s="164"/>
    </row>
    <row r="2890" spans="4:4" x14ac:dyDescent="0.2">
      <c r="D2890" s="164"/>
    </row>
    <row r="2891" spans="4:4" x14ac:dyDescent="0.2">
      <c r="D2891" s="164"/>
    </row>
    <row r="2892" spans="4:4" x14ac:dyDescent="0.2">
      <c r="D2892" s="164"/>
    </row>
    <row r="2893" spans="4:4" x14ac:dyDescent="0.2">
      <c r="D2893" s="164"/>
    </row>
    <row r="2894" spans="4:4" x14ac:dyDescent="0.2">
      <c r="D2894" s="164"/>
    </row>
    <row r="2895" spans="4:4" x14ac:dyDescent="0.2">
      <c r="D2895" s="164"/>
    </row>
    <row r="2896" spans="4:4" x14ac:dyDescent="0.2">
      <c r="D2896" s="164"/>
    </row>
    <row r="2897" spans="4:4" x14ac:dyDescent="0.2">
      <c r="D2897" s="164"/>
    </row>
    <row r="2898" spans="4:4" x14ac:dyDescent="0.2">
      <c r="D2898" s="164"/>
    </row>
    <row r="2899" spans="4:4" x14ac:dyDescent="0.2">
      <c r="D2899" s="164"/>
    </row>
    <row r="2900" spans="4:4" x14ac:dyDescent="0.2">
      <c r="D2900" s="164"/>
    </row>
    <row r="2901" spans="4:4" x14ac:dyDescent="0.2">
      <c r="D2901" s="164"/>
    </row>
    <row r="2902" spans="4:4" x14ac:dyDescent="0.2">
      <c r="D2902" s="164"/>
    </row>
    <row r="2903" spans="4:4" x14ac:dyDescent="0.2">
      <c r="D2903" s="164"/>
    </row>
    <row r="2904" spans="4:4" x14ac:dyDescent="0.2">
      <c r="D2904" s="164"/>
    </row>
    <row r="2905" spans="4:4" x14ac:dyDescent="0.2">
      <c r="D2905" s="164"/>
    </row>
    <row r="2906" spans="4:4" x14ac:dyDescent="0.2">
      <c r="D2906" s="164"/>
    </row>
    <row r="2907" spans="4:4" x14ac:dyDescent="0.2">
      <c r="D2907" s="164"/>
    </row>
    <row r="2908" spans="4:4" x14ac:dyDescent="0.2">
      <c r="D2908" s="164"/>
    </row>
    <row r="2909" spans="4:4" x14ac:dyDescent="0.2">
      <c r="D2909" s="164"/>
    </row>
    <row r="2910" spans="4:4" x14ac:dyDescent="0.2">
      <c r="D2910" s="164"/>
    </row>
    <row r="2911" spans="4:4" x14ac:dyDescent="0.2">
      <c r="D2911" s="164"/>
    </row>
    <row r="2912" spans="4:4" x14ac:dyDescent="0.2">
      <c r="D2912" s="164"/>
    </row>
    <row r="2913" spans="4:4" x14ac:dyDescent="0.2">
      <c r="D2913" s="164"/>
    </row>
    <row r="2914" spans="4:4" x14ac:dyDescent="0.2">
      <c r="D2914" s="164"/>
    </row>
    <row r="2915" spans="4:4" x14ac:dyDescent="0.2">
      <c r="D2915" s="164"/>
    </row>
    <row r="2916" spans="4:4" x14ac:dyDescent="0.2">
      <c r="D2916" s="164"/>
    </row>
    <row r="2917" spans="4:4" x14ac:dyDescent="0.2">
      <c r="D2917" s="164"/>
    </row>
    <row r="2918" spans="4:4" x14ac:dyDescent="0.2">
      <c r="D2918" s="164"/>
    </row>
    <row r="2919" spans="4:4" x14ac:dyDescent="0.2">
      <c r="D2919" s="164"/>
    </row>
    <row r="2920" spans="4:4" x14ac:dyDescent="0.2">
      <c r="D2920" s="164"/>
    </row>
    <row r="2921" spans="4:4" x14ac:dyDescent="0.2">
      <c r="D2921" s="164"/>
    </row>
    <row r="2922" spans="4:4" x14ac:dyDescent="0.2">
      <c r="D2922" s="164"/>
    </row>
    <row r="2923" spans="4:4" x14ac:dyDescent="0.2">
      <c r="D2923" s="164"/>
    </row>
    <row r="2924" spans="4:4" x14ac:dyDescent="0.2">
      <c r="D2924" s="164"/>
    </row>
    <row r="2925" spans="4:4" x14ac:dyDescent="0.2">
      <c r="D2925" s="164"/>
    </row>
    <row r="2926" spans="4:4" x14ac:dyDescent="0.2">
      <c r="D2926" s="164"/>
    </row>
    <row r="2927" spans="4:4" x14ac:dyDescent="0.2">
      <c r="D2927" s="164"/>
    </row>
    <row r="2928" spans="4:4" x14ac:dyDescent="0.2">
      <c r="D2928" s="164"/>
    </row>
    <row r="2929" spans="4:4" x14ac:dyDescent="0.2">
      <c r="D2929" s="164"/>
    </row>
    <row r="2930" spans="4:4" x14ac:dyDescent="0.2">
      <c r="D2930" s="164"/>
    </row>
    <row r="2931" spans="4:4" x14ac:dyDescent="0.2">
      <c r="D2931" s="164"/>
    </row>
    <row r="2932" spans="4:4" x14ac:dyDescent="0.2">
      <c r="D2932" s="164"/>
    </row>
    <row r="2933" spans="4:4" x14ac:dyDescent="0.2">
      <c r="D2933" s="164"/>
    </row>
    <row r="2934" spans="4:4" x14ac:dyDescent="0.2">
      <c r="D2934" s="164"/>
    </row>
    <row r="2935" spans="4:4" x14ac:dyDescent="0.2">
      <c r="D2935" s="164"/>
    </row>
    <row r="2936" spans="4:4" x14ac:dyDescent="0.2">
      <c r="D2936" s="164"/>
    </row>
    <row r="2937" spans="4:4" x14ac:dyDescent="0.2">
      <c r="D2937" s="164"/>
    </row>
    <row r="2938" spans="4:4" x14ac:dyDescent="0.2">
      <c r="D2938" s="164"/>
    </row>
    <row r="2939" spans="4:4" x14ac:dyDescent="0.2">
      <c r="D2939" s="164"/>
    </row>
    <row r="2940" spans="4:4" x14ac:dyDescent="0.2">
      <c r="D2940" s="164"/>
    </row>
    <row r="2941" spans="4:4" x14ac:dyDescent="0.2">
      <c r="D2941" s="164"/>
    </row>
    <row r="2942" spans="4:4" x14ac:dyDescent="0.2">
      <c r="D2942" s="164"/>
    </row>
    <row r="2943" spans="4:4" x14ac:dyDescent="0.2">
      <c r="D2943" s="164"/>
    </row>
    <row r="2944" spans="4:4" x14ac:dyDescent="0.2">
      <c r="D2944" s="164"/>
    </row>
    <row r="2945" spans="4:4" x14ac:dyDescent="0.2">
      <c r="D2945" s="164"/>
    </row>
    <row r="2946" spans="4:4" x14ac:dyDescent="0.2">
      <c r="D2946" s="164"/>
    </row>
    <row r="2947" spans="4:4" x14ac:dyDescent="0.2">
      <c r="D2947" s="164"/>
    </row>
    <row r="2948" spans="4:4" x14ac:dyDescent="0.2">
      <c r="D2948" s="164"/>
    </row>
    <row r="2949" spans="4:4" x14ac:dyDescent="0.2">
      <c r="D2949" s="164"/>
    </row>
    <row r="2950" spans="4:4" x14ac:dyDescent="0.2">
      <c r="D2950" s="164"/>
    </row>
    <row r="2951" spans="4:4" x14ac:dyDescent="0.2">
      <c r="D2951" s="164"/>
    </row>
    <row r="2952" spans="4:4" x14ac:dyDescent="0.2">
      <c r="D2952" s="164"/>
    </row>
    <row r="2953" spans="4:4" x14ac:dyDescent="0.2">
      <c r="D2953" s="164"/>
    </row>
    <row r="2954" spans="4:4" x14ac:dyDescent="0.2">
      <c r="D2954" s="164"/>
    </row>
    <row r="2955" spans="4:4" x14ac:dyDescent="0.2">
      <c r="D2955" s="164"/>
    </row>
    <row r="2956" spans="4:4" x14ac:dyDescent="0.2">
      <c r="D2956" s="164"/>
    </row>
    <row r="2957" spans="4:4" x14ac:dyDescent="0.2">
      <c r="D2957" s="164"/>
    </row>
    <row r="2958" spans="4:4" x14ac:dyDescent="0.2">
      <c r="D2958" s="164"/>
    </row>
    <row r="2959" spans="4:4" x14ac:dyDescent="0.2">
      <c r="D2959" s="164"/>
    </row>
    <row r="2960" spans="4:4" x14ac:dyDescent="0.2">
      <c r="D2960" s="164"/>
    </row>
    <row r="2961" spans="4:4" x14ac:dyDescent="0.2">
      <c r="D2961" s="164"/>
    </row>
    <row r="2962" spans="4:4" x14ac:dyDescent="0.2">
      <c r="D2962" s="164"/>
    </row>
    <row r="2963" spans="4:4" x14ac:dyDescent="0.2">
      <c r="D2963" s="164"/>
    </row>
    <row r="2964" spans="4:4" x14ac:dyDescent="0.2">
      <c r="D2964" s="164"/>
    </row>
    <row r="2965" spans="4:4" x14ac:dyDescent="0.2">
      <c r="D2965" s="164"/>
    </row>
    <row r="2966" spans="4:4" x14ac:dyDescent="0.2">
      <c r="D2966" s="164"/>
    </row>
    <row r="2967" spans="4:4" x14ac:dyDescent="0.2">
      <c r="D2967" s="164"/>
    </row>
    <row r="2968" spans="4:4" x14ac:dyDescent="0.2">
      <c r="D2968" s="164"/>
    </row>
    <row r="2969" spans="4:4" x14ac:dyDescent="0.2">
      <c r="D2969" s="164"/>
    </row>
    <row r="2970" spans="4:4" x14ac:dyDescent="0.2">
      <c r="D2970" s="164"/>
    </row>
    <row r="2971" spans="4:4" x14ac:dyDescent="0.2">
      <c r="D2971" s="164"/>
    </row>
    <row r="2972" spans="4:4" x14ac:dyDescent="0.2">
      <c r="D2972" s="164"/>
    </row>
    <row r="2973" spans="4:4" x14ac:dyDescent="0.2">
      <c r="D2973" s="164"/>
    </row>
    <row r="2974" spans="4:4" x14ac:dyDescent="0.2">
      <c r="D2974" s="164"/>
    </row>
    <row r="2975" spans="4:4" x14ac:dyDescent="0.2">
      <c r="D2975" s="164"/>
    </row>
    <row r="2976" spans="4:4" x14ac:dyDescent="0.2">
      <c r="D2976" s="164"/>
    </row>
    <row r="2977" spans="4:4" x14ac:dyDescent="0.2">
      <c r="D2977" s="164"/>
    </row>
    <row r="2978" spans="4:4" x14ac:dyDescent="0.2">
      <c r="D2978" s="164"/>
    </row>
    <row r="2979" spans="4:4" x14ac:dyDescent="0.2">
      <c r="D2979" s="164"/>
    </row>
    <row r="2980" spans="4:4" x14ac:dyDescent="0.2">
      <c r="D2980" s="164"/>
    </row>
    <row r="2981" spans="4:4" x14ac:dyDescent="0.2">
      <c r="D2981" s="164"/>
    </row>
    <row r="2982" spans="4:4" x14ac:dyDescent="0.2">
      <c r="D2982" s="164"/>
    </row>
    <row r="2983" spans="4:4" x14ac:dyDescent="0.2">
      <c r="D2983" s="164"/>
    </row>
    <row r="2984" spans="4:4" x14ac:dyDescent="0.2">
      <c r="D2984" s="164"/>
    </row>
    <row r="2985" spans="4:4" x14ac:dyDescent="0.2">
      <c r="D2985" s="164"/>
    </row>
    <row r="2986" spans="4:4" x14ac:dyDescent="0.2">
      <c r="D2986" s="164"/>
    </row>
    <row r="2987" spans="4:4" x14ac:dyDescent="0.2">
      <c r="D2987" s="164"/>
    </row>
    <row r="2988" spans="4:4" x14ac:dyDescent="0.2">
      <c r="D2988" s="164"/>
    </row>
    <row r="2989" spans="4:4" x14ac:dyDescent="0.2">
      <c r="D2989" s="164"/>
    </row>
    <row r="2990" spans="4:4" x14ac:dyDescent="0.2">
      <c r="D2990" s="164"/>
    </row>
    <row r="2991" spans="4:4" x14ac:dyDescent="0.2">
      <c r="D2991" s="164"/>
    </row>
    <row r="2992" spans="4:4" x14ac:dyDescent="0.2">
      <c r="D2992" s="164"/>
    </row>
    <row r="2993" spans="4:4" x14ac:dyDescent="0.2">
      <c r="D2993" s="164"/>
    </row>
    <row r="2994" spans="4:4" x14ac:dyDescent="0.2">
      <c r="D2994" s="164"/>
    </row>
    <row r="2995" spans="4:4" x14ac:dyDescent="0.2">
      <c r="D2995" s="164"/>
    </row>
    <row r="2996" spans="4:4" x14ac:dyDescent="0.2">
      <c r="D2996" s="164"/>
    </row>
    <row r="2997" spans="4:4" x14ac:dyDescent="0.2">
      <c r="D2997" s="164"/>
    </row>
    <row r="2998" spans="4:4" x14ac:dyDescent="0.2">
      <c r="D2998" s="164"/>
    </row>
    <row r="2999" spans="4:4" x14ac:dyDescent="0.2">
      <c r="D2999" s="164"/>
    </row>
    <row r="3000" spans="4:4" x14ac:dyDescent="0.2">
      <c r="D3000" s="164"/>
    </row>
    <row r="3001" spans="4:4" x14ac:dyDescent="0.2">
      <c r="D3001" s="164"/>
    </row>
    <row r="3002" spans="4:4" x14ac:dyDescent="0.2">
      <c r="D3002" s="164"/>
    </row>
    <row r="3003" spans="4:4" x14ac:dyDescent="0.2">
      <c r="D3003" s="164"/>
    </row>
    <row r="3004" spans="4:4" x14ac:dyDescent="0.2">
      <c r="D3004" s="164"/>
    </row>
    <row r="3005" spans="4:4" x14ac:dyDescent="0.2">
      <c r="D3005" s="164"/>
    </row>
    <row r="3006" spans="4:4" x14ac:dyDescent="0.2">
      <c r="D3006" s="164"/>
    </row>
    <row r="3007" spans="4:4" x14ac:dyDescent="0.2">
      <c r="D3007" s="164"/>
    </row>
    <row r="3008" spans="4:4" x14ac:dyDescent="0.2">
      <c r="D3008" s="164"/>
    </row>
    <row r="3009" spans="4:4" x14ac:dyDescent="0.2">
      <c r="D3009" s="164"/>
    </row>
    <row r="3010" spans="4:4" x14ac:dyDescent="0.2">
      <c r="D3010" s="164"/>
    </row>
    <row r="3011" spans="4:4" x14ac:dyDescent="0.2">
      <c r="D3011" s="164"/>
    </row>
    <row r="3012" spans="4:4" x14ac:dyDescent="0.2">
      <c r="D3012" s="164"/>
    </row>
    <row r="3013" spans="4:4" x14ac:dyDescent="0.2">
      <c r="D3013" s="164"/>
    </row>
    <row r="3014" spans="4:4" x14ac:dyDescent="0.2">
      <c r="D3014" s="164"/>
    </row>
    <row r="3015" spans="4:4" x14ac:dyDescent="0.2">
      <c r="D3015" s="164"/>
    </row>
    <row r="3016" spans="4:4" x14ac:dyDescent="0.2">
      <c r="D3016" s="164"/>
    </row>
    <row r="3017" spans="4:4" x14ac:dyDescent="0.2">
      <c r="D3017" s="164"/>
    </row>
    <row r="3018" spans="4:4" x14ac:dyDescent="0.2">
      <c r="D3018" s="164"/>
    </row>
    <row r="3019" spans="4:4" x14ac:dyDescent="0.2">
      <c r="D3019" s="164"/>
    </row>
    <row r="3020" spans="4:4" x14ac:dyDescent="0.2">
      <c r="D3020" s="164"/>
    </row>
    <row r="3021" spans="4:4" x14ac:dyDescent="0.2">
      <c r="D3021" s="164"/>
    </row>
    <row r="3022" spans="4:4" x14ac:dyDescent="0.2">
      <c r="D3022" s="164"/>
    </row>
    <row r="3023" spans="4:4" x14ac:dyDescent="0.2">
      <c r="D3023" s="164"/>
    </row>
    <row r="3024" spans="4:4" x14ac:dyDescent="0.2">
      <c r="D3024" s="164"/>
    </row>
    <row r="3025" spans="4:4" x14ac:dyDescent="0.2">
      <c r="D3025" s="164"/>
    </row>
    <row r="3026" spans="4:4" x14ac:dyDescent="0.2">
      <c r="D3026" s="164"/>
    </row>
    <row r="3027" spans="4:4" x14ac:dyDescent="0.2">
      <c r="D3027" s="164"/>
    </row>
    <row r="3028" spans="4:4" x14ac:dyDescent="0.2">
      <c r="D3028" s="164"/>
    </row>
    <row r="3029" spans="4:4" x14ac:dyDescent="0.2">
      <c r="D3029" s="164"/>
    </row>
    <row r="3030" spans="4:4" x14ac:dyDescent="0.2">
      <c r="D3030" s="164"/>
    </row>
    <row r="3031" spans="4:4" x14ac:dyDescent="0.2">
      <c r="D3031" s="164"/>
    </row>
    <row r="3032" spans="4:4" x14ac:dyDescent="0.2">
      <c r="D3032" s="164"/>
    </row>
    <row r="3033" spans="4:4" x14ac:dyDescent="0.2">
      <c r="D3033" s="164"/>
    </row>
    <row r="3034" spans="4:4" x14ac:dyDescent="0.2">
      <c r="D3034" s="164"/>
    </row>
    <row r="3035" spans="4:4" x14ac:dyDescent="0.2">
      <c r="D3035" s="164"/>
    </row>
    <row r="3036" spans="4:4" x14ac:dyDescent="0.2">
      <c r="D3036" s="164"/>
    </row>
    <row r="3037" spans="4:4" x14ac:dyDescent="0.2">
      <c r="D3037" s="164"/>
    </row>
    <row r="3038" spans="4:4" x14ac:dyDescent="0.2">
      <c r="D3038" s="164"/>
    </row>
    <row r="3039" spans="4:4" x14ac:dyDescent="0.2">
      <c r="D3039" s="164"/>
    </row>
    <row r="3040" spans="4:4" x14ac:dyDescent="0.2">
      <c r="D3040" s="164"/>
    </row>
    <row r="3041" spans="4:4" x14ac:dyDescent="0.2">
      <c r="D3041" s="164"/>
    </row>
    <row r="3042" spans="4:4" x14ac:dyDescent="0.2">
      <c r="D3042" s="164"/>
    </row>
    <row r="3043" spans="4:4" x14ac:dyDescent="0.2">
      <c r="D3043" s="164"/>
    </row>
    <row r="3044" spans="4:4" x14ac:dyDescent="0.2">
      <c r="D3044" s="164"/>
    </row>
    <row r="3045" spans="4:4" x14ac:dyDescent="0.2">
      <c r="D3045" s="164"/>
    </row>
    <row r="3046" spans="4:4" x14ac:dyDescent="0.2">
      <c r="D3046" s="164"/>
    </row>
    <row r="3047" spans="4:4" x14ac:dyDescent="0.2">
      <c r="D3047" s="164"/>
    </row>
    <row r="3048" spans="4:4" x14ac:dyDescent="0.2">
      <c r="D3048" s="164"/>
    </row>
    <row r="3049" spans="4:4" x14ac:dyDescent="0.2">
      <c r="D3049" s="164"/>
    </row>
    <row r="3050" spans="4:4" x14ac:dyDescent="0.2">
      <c r="D3050" s="164"/>
    </row>
    <row r="3051" spans="4:4" x14ac:dyDescent="0.2">
      <c r="D3051" s="164"/>
    </row>
    <row r="3052" spans="4:4" x14ac:dyDescent="0.2">
      <c r="D3052" s="164"/>
    </row>
    <row r="3053" spans="4:4" x14ac:dyDescent="0.2">
      <c r="D3053" s="164"/>
    </row>
    <row r="3054" spans="4:4" x14ac:dyDescent="0.2">
      <c r="D3054" s="164"/>
    </row>
    <row r="3055" spans="4:4" x14ac:dyDescent="0.2">
      <c r="D3055" s="164"/>
    </row>
    <row r="3056" spans="4:4" x14ac:dyDescent="0.2">
      <c r="D3056" s="164"/>
    </row>
    <row r="3057" spans="4:4" x14ac:dyDescent="0.2">
      <c r="D3057" s="164"/>
    </row>
    <row r="3058" spans="4:4" x14ac:dyDescent="0.2">
      <c r="D3058" s="164"/>
    </row>
    <row r="3059" spans="4:4" x14ac:dyDescent="0.2">
      <c r="D3059" s="164"/>
    </row>
    <row r="3060" spans="4:4" x14ac:dyDescent="0.2">
      <c r="D3060" s="164"/>
    </row>
    <row r="3061" spans="4:4" x14ac:dyDescent="0.2">
      <c r="D3061" s="164"/>
    </row>
    <row r="3062" spans="4:4" x14ac:dyDescent="0.2">
      <c r="D3062" s="164"/>
    </row>
    <row r="3063" spans="4:4" x14ac:dyDescent="0.2">
      <c r="D3063" s="164"/>
    </row>
    <row r="3064" spans="4:4" x14ac:dyDescent="0.2">
      <c r="D3064" s="164"/>
    </row>
    <row r="3065" spans="4:4" x14ac:dyDescent="0.2">
      <c r="D3065" s="164"/>
    </row>
    <row r="3066" spans="4:4" x14ac:dyDescent="0.2">
      <c r="D3066" s="164"/>
    </row>
    <row r="3067" spans="4:4" x14ac:dyDescent="0.2">
      <c r="D3067" s="164"/>
    </row>
    <row r="3068" spans="4:4" x14ac:dyDescent="0.2">
      <c r="D3068" s="164"/>
    </row>
    <row r="3069" spans="4:4" x14ac:dyDescent="0.2">
      <c r="D3069" s="164"/>
    </row>
    <row r="3070" spans="4:4" x14ac:dyDescent="0.2">
      <c r="D3070" s="164"/>
    </row>
    <row r="3071" spans="4:4" x14ac:dyDescent="0.2">
      <c r="D3071" s="164"/>
    </row>
    <row r="3072" spans="4:4" x14ac:dyDescent="0.2">
      <c r="D3072" s="164"/>
    </row>
    <row r="3073" spans="4:4" x14ac:dyDescent="0.2">
      <c r="D3073" s="164"/>
    </row>
    <row r="3074" spans="4:4" x14ac:dyDescent="0.2">
      <c r="D3074" s="164"/>
    </row>
    <row r="3075" spans="4:4" x14ac:dyDescent="0.2">
      <c r="D3075" s="164"/>
    </row>
    <row r="3076" spans="4:4" x14ac:dyDescent="0.2">
      <c r="D3076" s="164"/>
    </row>
    <row r="3077" spans="4:4" x14ac:dyDescent="0.2">
      <c r="D3077" s="164"/>
    </row>
    <row r="3078" spans="4:4" x14ac:dyDescent="0.2">
      <c r="D3078" s="164"/>
    </row>
    <row r="3079" spans="4:4" x14ac:dyDescent="0.2">
      <c r="D3079" s="164"/>
    </row>
    <row r="3080" spans="4:4" x14ac:dyDescent="0.2">
      <c r="D3080" s="164"/>
    </row>
    <row r="3081" spans="4:4" x14ac:dyDescent="0.2">
      <c r="D3081" s="164"/>
    </row>
    <row r="3082" spans="4:4" x14ac:dyDescent="0.2">
      <c r="D3082" s="164"/>
    </row>
    <row r="3083" spans="4:4" x14ac:dyDescent="0.2">
      <c r="D3083" s="164"/>
    </row>
    <row r="3084" spans="4:4" x14ac:dyDescent="0.2">
      <c r="D3084" s="164"/>
    </row>
    <row r="3085" spans="4:4" x14ac:dyDescent="0.2">
      <c r="D3085" s="164"/>
    </row>
    <row r="3086" spans="4:4" x14ac:dyDescent="0.2">
      <c r="D3086" s="164"/>
    </row>
    <row r="3087" spans="4:4" x14ac:dyDescent="0.2">
      <c r="D3087" s="164"/>
    </row>
    <row r="3088" spans="4:4" x14ac:dyDescent="0.2">
      <c r="D3088" s="164"/>
    </row>
    <row r="3089" spans="4:4" x14ac:dyDescent="0.2">
      <c r="D3089" s="164"/>
    </row>
    <row r="3090" spans="4:4" x14ac:dyDescent="0.2">
      <c r="D3090" s="164"/>
    </row>
    <row r="3091" spans="4:4" x14ac:dyDescent="0.2">
      <c r="D3091" s="164"/>
    </row>
    <row r="3092" spans="4:4" x14ac:dyDescent="0.2">
      <c r="D3092" s="164"/>
    </row>
    <row r="3093" spans="4:4" x14ac:dyDescent="0.2">
      <c r="D3093" s="164"/>
    </row>
    <row r="3094" spans="4:4" x14ac:dyDescent="0.2">
      <c r="D3094" s="164"/>
    </row>
    <row r="3095" spans="4:4" x14ac:dyDescent="0.2">
      <c r="D3095" s="164"/>
    </row>
    <row r="3096" spans="4:4" x14ac:dyDescent="0.2">
      <c r="D3096" s="164"/>
    </row>
    <row r="3097" spans="4:4" x14ac:dyDescent="0.2">
      <c r="D3097" s="164"/>
    </row>
    <row r="3098" spans="4:4" x14ac:dyDescent="0.2">
      <c r="D3098" s="164"/>
    </row>
    <row r="3099" spans="4:4" x14ac:dyDescent="0.2">
      <c r="D3099" s="164"/>
    </row>
    <row r="3100" spans="4:4" x14ac:dyDescent="0.2">
      <c r="D3100" s="164"/>
    </row>
    <row r="3101" spans="4:4" x14ac:dyDescent="0.2">
      <c r="D3101" s="164"/>
    </row>
    <row r="3102" spans="4:4" x14ac:dyDescent="0.2">
      <c r="D3102" s="164"/>
    </row>
    <row r="3103" spans="4:4" x14ac:dyDescent="0.2">
      <c r="D3103" s="164"/>
    </row>
    <row r="3104" spans="4:4" x14ac:dyDescent="0.2">
      <c r="D3104" s="164"/>
    </row>
    <row r="3105" spans="4:4" x14ac:dyDescent="0.2">
      <c r="D3105" s="164"/>
    </row>
    <row r="3106" spans="4:4" x14ac:dyDescent="0.2">
      <c r="D3106" s="164"/>
    </row>
    <row r="3107" spans="4:4" x14ac:dyDescent="0.2">
      <c r="D3107" s="164"/>
    </row>
    <row r="3108" spans="4:4" x14ac:dyDescent="0.2">
      <c r="D3108" s="164"/>
    </row>
    <row r="3109" spans="4:4" x14ac:dyDescent="0.2">
      <c r="D3109" s="164"/>
    </row>
    <row r="3110" spans="4:4" x14ac:dyDescent="0.2">
      <c r="D3110" s="164"/>
    </row>
    <row r="3111" spans="4:4" x14ac:dyDescent="0.2">
      <c r="D3111" s="164"/>
    </row>
    <row r="3112" spans="4:4" x14ac:dyDescent="0.2">
      <c r="D3112" s="164"/>
    </row>
    <row r="3113" spans="4:4" x14ac:dyDescent="0.2">
      <c r="D3113" s="164"/>
    </row>
    <row r="3114" spans="4:4" x14ac:dyDescent="0.2">
      <c r="D3114" s="164"/>
    </row>
    <row r="3115" spans="4:4" x14ac:dyDescent="0.2">
      <c r="D3115" s="164"/>
    </row>
    <row r="3116" spans="4:4" x14ac:dyDescent="0.2">
      <c r="D3116" s="164"/>
    </row>
    <row r="3117" spans="4:4" x14ac:dyDescent="0.2">
      <c r="D3117" s="164"/>
    </row>
    <row r="3118" spans="4:4" x14ac:dyDescent="0.2">
      <c r="D3118" s="164"/>
    </row>
    <row r="3119" spans="4:4" x14ac:dyDescent="0.2">
      <c r="D3119" s="164"/>
    </row>
    <row r="3120" spans="4:4" x14ac:dyDescent="0.2">
      <c r="D3120" s="164"/>
    </row>
    <row r="3121" spans="4:4" x14ac:dyDescent="0.2">
      <c r="D3121" s="164"/>
    </row>
    <row r="3122" spans="4:4" x14ac:dyDescent="0.2">
      <c r="D3122" s="164"/>
    </row>
    <row r="3123" spans="4:4" x14ac:dyDescent="0.2">
      <c r="D3123" s="164"/>
    </row>
    <row r="3124" spans="4:4" x14ac:dyDescent="0.2">
      <c r="D3124" s="164"/>
    </row>
    <row r="3125" spans="4:4" x14ac:dyDescent="0.2">
      <c r="D3125" s="164"/>
    </row>
    <row r="3126" spans="4:4" x14ac:dyDescent="0.2">
      <c r="D3126" s="164"/>
    </row>
    <row r="3127" spans="4:4" x14ac:dyDescent="0.2">
      <c r="D3127" s="164"/>
    </row>
    <row r="3128" spans="4:4" x14ac:dyDescent="0.2">
      <c r="D3128" s="164"/>
    </row>
    <row r="3129" spans="4:4" x14ac:dyDescent="0.2">
      <c r="D3129" s="164"/>
    </row>
    <row r="3130" spans="4:4" x14ac:dyDescent="0.2">
      <c r="D3130" s="164"/>
    </row>
    <row r="3131" spans="4:4" x14ac:dyDescent="0.2">
      <c r="D3131" s="164"/>
    </row>
    <row r="3132" spans="4:4" x14ac:dyDescent="0.2">
      <c r="D3132" s="164"/>
    </row>
    <row r="3133" spans="4:4" x14ac:dyDescent="0.2">
      <c r="D3133" s="164"/>
    </row>
    <row r="3134" spans="4:4" x14ac:dyDescent="0.2">
      <c r="D3134" s="164"/>
    </row>
    <row r="3135" spans="4:4" x14ac:dyDescent="0.2">
      <c r="D3135" s="164"/>
    </row>
    <row r="3136" spans="4:4" x14ac:dyDescent="0.2">
      <c r="D3136" s="164"/>
    </row>
    <row r="3137" spans="4:4" x14ac:dyDescent="0.2">
      <c r="D3137" s="164"/>
    </row>
    <row r="3138" spans="4:4" x14ac:dyDescent="0.2">
      <c r="D3138" s="164"/>
    </row>
    <row r="3139" spans="4:4" x14ac:dyDescent="0.2">
      <c r="D3139" s="164"/>
    </row>
    <row r="3140" spans="4:4" x14ac:dyDescent="0.2">
      <c r="D3140" s="164"/>
    </row>
    <row r="3141" spans="4:4" x14ac:dyDescent="0.2">
      <c r="D3141" s="164"/>
    </row>
    <row r="3142" spans="4:4" x14ac:dyDescent="0.2">
      <c r="D3142" s="164"/>
    </row>
    <row r="3143" spans="4:4" x14ac:dyDescent="0.2">
      <c r="D3143" s="164"/>
    </row>
    <row r="3144" spans="4:4" x14ac:dyDescent="0.2">
      <c r="D3144" s="164"/>
    </row>
    <row r="3145" spans="4:4" x14ac:dyDescent="0.2">
      <c r="D3145" s="164"/>
    </row>
    <row r="3146" spans="4:4" x14ac:dyDescent="0.2">
      <c r="D3146" s="164"/>
    </row>
    <row r="3147" spans="4:4" x14ac:dyDescent="0.2">
      <c r="D3147" s="164"/>
    </row>
    <row r="3148" spans="4:4" x14ac:dyDescent="0.2">
      <c r="D3148" s="164"/>
    </row>
    <row r="3149" spans="4:4" x14ac:dyDescent="0.2">
      <c r="D3149" s="164"/>
    </row>
    <row r="3150" spans="4:4" x14ac:dyDescent="0.2">
      <c r="D3150" s="164"/>
    </row>
    <row r="3151" spans="4:4" x14ac:dyDescent="0.2">
      <c r="D3151" s="164"/>
    </row>
    <row r="3152" spans="4:4" x14ac:dyDescent="0.2">
      <c r="D3152" s="164"/>
    </row>
    <row r="3153" spans="4:4" x14ac:dyDescent="0.2">
      <c r="D3153" s="164"/>
    </row>
    <row r="3154" spans="4:4" x14ac:dyDescent="0.2">
      <c r="D3154" s="164"/>
    </row>
    <row r="3155" spans="4:4" x14ac:dyDescent="0.2">
      <c r="D3155" s="164"/>
    </row>
    <row r="3156" spans="4:4" x14ac:dyDescent="0.2">
      <c r="D3156" s="164"/>
    </row>
    <row r="3157" spans="4:4" x14ac:dyDescent="0.2">
      <c r="D3157" s="164"/>
    </row>
    <row r="3158" spans="4:4" x14ac:dyDescent="0.2">
      <c r="D3158" s="164"/>
    </row>
    <row r="3159" spans="4:4" x14ac:dyDescent="0.2">
      <c r="D3159" s="164"/>
    </row>
    <row r="3160" spans="4:4" x14ac:dyDescent="0.2">
      <c r="D3160" s="164"/>
    </row>
    <row r="3161" spans="4:4" x14ac:dyDescent="0.2">
      <c r="D3161" s="164"/>
    </row>
    <row r="3162" spans="4:4" x14ac:dyDescent="0.2">
      <c r="D3162" s="164"/>
    </row>
    <row r="3163" spans="4:4" x14ac:dyDescent="0.2">
      <c r="D3163" s="164"/>
    </row>
    <row r="3164" spans="4:4" x14ac:dyDescent="0.2">
      <c r="D3164" s="164"/>
    </row>
    <row r="3165" spans="4:4" x14ac:dyDescent="0.2">
      <c r="D3165" s="164"/>
    </row>
    <row r="3166" spans="4:4" x14ac:dyDescent="0.2">
      <c r="D3166" s="164"/>
    </row>
    <row r="3167" spans="4:4" x14ac:dyDescent="0.2">
      <c r="D3167" s="164"/>
    </row>
    <row r="3168" spans="4:4" x14ac:dyDescent="0.2">
      <c r="D3168" s="164"/>
    </row>
    <row r="3169" spans="4:4" x14ac:dyDescent="0.2">
      <c r="D3169" s="164"/>
    </row>
    <row r="3170" spans="4:4" x14ac:dyDescent="0.2">
      <c r="D3170" s="164"/>
    </row>
    <row r="3171" spans="4:4" x14ac:dyDescent="0.2">
      <c r="D3171" s="164"/>
    </row>
    <row r="3172" spans="4:4" x14ac:dyDescent="0.2">
      <c r="D3172" s="164"/>
    </row>
    <row r="3173" spans="4:4" x14ac:dyDescent="0.2">
      <c r="D3173" s="164"/>
    </row>
    <row r="3174" spans="4:4" x14ac:dyDescent="0.2">
      <c r="D3174" s="164"/>
    </row>
    <row r="3175" spans="4:4" x14ac:dyDescent="0.2">
      <c r="D3175" s="164"/>
    </row>
    <row r="3176" spans="4:4" x14ac:dyDescent="0.2">
      <c r="D3176" s="164"/>
    </row>
    <row r="3177" spans="4:4" x14ac:dyDescent="0.2">
      <c r="D3177" s="164"/>
    </row>
    <row r="3178" spans="4:4" x14ac:dyDescent="0.2">
      <c r="D3178" s="164"/>
    </row>
    <row r="3179" spans="4:4" x14ac:dyDescent="0.2">
      <c r="D3179" s="164"/>
    </row>
    <row r="3180" spans="4:4" x14ac:dyDescent="0.2">
      <c r="D3180" s="164"/>
    </row>
    <row r="3181" spans="4:4" x14ac:dyDescent="0.2">
      <c r="D3181" s="164"/>
    </row>
    <row r="3182" spans="4:4" x14ac:dyDescent="0.2">
      <c r="D3182" s="164"/>
    </row>
    <row r="3183" spans="4:4" x14ac:dyDescent="0.2">
      <c r="D3183" s="164"/>
    </row>
    <row r="3184" spans="4:4" x14ac:dyDescent="0.2">
      <c r="D3184" s="164"/>
    </row>
    <row r="3185" spans="4:4" x14ac:dyDescent="0.2">
      <c r="D3185" s="164"/>
    </row>
    <row r="3186" spans="4:4" x14ac:dyDescent="0.2">
      <c r="D3186" s="164"/>
    </row>
    <row r="3187" spans="4:4" x14ac:dyDescent="0.2">
      <c r="D3187" s="164"/>
    </row>
    <row r="3188" spans="4:4" x14ac:dyDescent="0.2">
      <c r="D3188" s="164"/>
    </row>
    <row r="3189" spans="4:4" x14ac:dyDescent="0.2">
      <c r="D3189" s="164"/>
    </row>
    <row r="3190" spans="4:4" x14ac:dyDescent="0.2">
      <c r="D3190" s="164"/>
    </row>
    <row r="3191" spans="4:4" x14ac:dyDescent="0.2">
      <c r="D3191" s="164"/>
    </row>
    <row r="3192" spans="4:4" x14ac:dyDescent="0.2">
      <c r="D3192" s="164"/>
    </row>
    <row r="3193" spans="4:4" x14ac:dyDescent="0.2">
      <c r="D3193" s="164"/>
    </row>
    <row r="3194" spans="4:4" x14ac:dyDescent="0.2">
      <c r="D3194" s="164"/>
    </row>
    <row r="3195" spans="4:4" x14ac:dyDescent="0.2">
      <c r="D3195" s="164"/>
    </row>
    <row r="3196" spans="4:4" x14ac:dyDescent="0.2">
      <c r="D3196" s="164"/>
    </row>
    <row r="3197" spans="4:4" x14ac:dyDescent="0.2">
      <c r="D3197" s="164"/>
    </row>
    <row r="3198" spans="4:4" x14ac:dyDescent="0.2">
      <c r="D3198" s="164"/>
    </row>
    <row r="3199" spans="4:4" x14ac:dyDescent="0.2">
      <c r="D3199" s="164"/>
    </row>
    <row r="3200" spans="4:4" x14ac:dyDescent="0.2">
      <c r="D3200" s="164"/>
    </row>
    <row r="3201" spans="4:4" x14ac:dyDescent="0.2">
      <c r="D3201" s="164"/>
    </row>
    <row r="3202" spans="4:4" x14ac:dyDescent="0.2">
      <c r="D3202" s="164"/>
    </row>
    <row r="3203" spans="4:4" x14ac:dyDescent="0.2">
      <c r="D3203" s="164"/>
    </row>
    <row r="3204" spans="4:4" x14ac:dyDescent="0.2">
      <c r="D3204" s="164"/>
    </row>
    <row r="3205" spans="4:4" x14ac:dyDescent="0.2">
      <c r="D3205" s="164"/>
    </row>
    <row r="3206" spans="4:4" x14ac:dyDescent="0.2">
      <c r="D3206" s="164"/>
    </row>
    <row r="3207" spans="4:4" x14ac:dyDescent="0.2">
      <c r="D3207" s="164"/>
    </row>
    <row r="3208" spans="4:4" x14ac:dyDescent="0.2">
      <c r="D3208" s="164"/>
    </row>
    <row r="3209" spans="4:4" x14ac:dyDescent="0.2">
      <c r="D3209" s="164"/>
    </row>
    <row r="3210" spans="4:4" x14ac:dyDescent="0.2">
      <c r="D3210" s="164"/>
    </row>
    <row r="3211" spans="4:4" x14ac:dyDescent="0.2">
      <c r="D3211" s="164"/>
    </row>
    <row r="3212" spans="4:4" x14ac:dyDescent="0.2">
      <c r="D3212" s="164"/>
    </row>
    <row r="3213" spans="4:4" x14ac:dyDescent="0.2">
      <c r="D3213" s="164"/>
    </row>
    <row r="3214" spans="4:4" x14ac:dyDescent="0.2">
      <c r="D3214" s="164"/>
    </row>
    <row r="3215" spans="4:4" x14ac:dyDescent="0.2">
      <c r="D3215" s="164"/>
    </row>
    <row r="3216" spans="4:4" x14ac:dyDescent="0.2">
      <c r="D3216" s="164"/>
    </row>
    <row r="3217" spans="4:4" x14ac:dyDescent="0.2">
      <c r="D3217" s="164"/>
    </row>
    <row r="3218" spans="4:4" x14ac:dyDescent="0.2">
      <c r="D3218" s="164"/>
    </row>
    <row r="3219" spans="4:4" x14ac:dyDescent="0.2">
      <c r="D3219" s="164"/>
    </row>
    <row r="3220" spans="4:4" x14ac:dyDescent="0.2">
      <c r="D3220" s="164"/>
    </row>
    <row r="3221" spans="4:4" x14ac:dyDescent="0.2">
      <c r="D3221" s="164"/>
    </row>
    <row r="3222" spans="4:4" x14ac:dyDescent="0.2">
      <c r="D3222" s="164"/>
    </row>
    <row r="3223" spans="4:4" x14ac:dyDescent="0.2">
      <c r="D3223" s="164"/>
    </row>
    <row r="3224" spans="4:4" x14ac:dyDescent="0.2">
      <c r="D3224" s="164"/>
    </row>
    <row r="3225" spans="4:4" x14ac:dyDescent="0.2">
      <c r="D3225" s="164"/>
    </row>
    <row r="3226" spans="4:4" x14ac:dyDescent="0.2">
      <c r="D3226" s="164"/>
    </row>
    <row r="3227" spans="4:4" x14ac:dyDescent="0.2">
      <c r="D3227" s="164"/>
    </row>
    <row r="3228" spans="4:4" x14ac:dyDescent="0.2">
      <c r="D3228" s="164"/>
    </row>
    <row r="3229" spans="4:4" x14ac:dyDescent="0.2">
      <c r="D3229" s="164"/>
    </row>
    <row r="3230" spans="4:4" x14ac:dyDescent="0.2">
      <c r="D3230" s="164"/>
    </row>
    <row r="3231" spans="4:4" x14ac:dyDescent="0.2">
      <c r="D3231" s="164"/>
    </row>
    <row r="3232" spans="4:4" x14ac:dyDescent="0.2">
      <c r="D3232" s="164"/>
    </row>
    <row r="3233" spans="4:4" x14ac:dyDescent="0.2">
      <c r="D3233" s="164"/>
    </row>
    <row r="3234" spans="4:4" x14ac:dyDescent="0.2">
      <c r="D3234" s="164"/>
    </row>
    <row r="3235" spans="4:4" x14ac:dyDescent="0.2">
      <c r="D3235" s="164"/>
    </row>
    <row r="3236" spans="4:4" x14ac:dyDescent="0.2">
      <c r="D3236" s="164"/>
    </row>
    <row r="3237" spans="4:4" x14ac:dyDescent="0.2">
      <c r="D3237" s="164"/>
    </row>
    <row r="3238" spans="4:4" x14ac:dyDescent="0.2">
      <c r="D3238" s="164"/>
    </row>
    <row r="3239" spans="4:4" x14ac:dyDescent="0.2">
      <c r="D3239" s="164"/>
    </row>
    <row r="3240" spans="4:4" x14ac:dyDescent="0.2">
      <c r="D3240" s="164"/>
    </row>
    <row r="3241" spans="4:4" x14ac:dyDescent="0.2">
      <c r="D3241" s="164"/>
    </row>
    <row r="3242" spans="4:4" x14ac:dyDescent="0.2">
      <c r="D3242" s="164"/>
    </row>
    <row r="3243" spans="4:4" x14ac:dyDescent="0.2">
      <c r="D3243" s="164"/>
    </row>
    <row r="3244" spans="4:4" x14ac:dyDescent="0.2">
      <c r="D3244" s="164"/>
    </row>
    <row r="3245" spans="4:4" x14ac:dyDescent="0.2">
      <c r="D3245" s="164"/>
    </row>
    <row r="3246" spans="4:4" x14ac:dyDescent="0.2">
      <c r="D3246" s="164"/>
    </row>
    <row r="3247" spans="4:4" x14ac:dyDescent="0.2">
      <c r="D3247" s="164"/>
    </row>
    <row r="3248" spans="4:4" x14ac:dyDescent="0.2">
      <c r="D3248" s="164"/>
    </row>
    <row r="3249" spans="4:4" x14ac:dyDescent="0.2">
      <c r="D3249" s="164"/>
    </row>
    <row r="3250" spans="4:4" x14ac:dyDescent="0.2">
      <c r="D3250" s="164"/>
    </row>
    <row r="3251" spans="4:4" x14ac:dyDescent="0.2">
      <c r="D3251" s="164"/>
    </row>
    <row r="3252" spans="4:4" x14ac:dyDescent="0.2">
      <c r="D3252" s="164"/>
    </row>
    <row r="3253" spans="4:4" x14ac:dyDescent="0.2">
      <c r="D3253" s="164"/>
    </row>
    <row r="3254" spans="4:4" x14ac:dyDescent="0.2">
      <c r="D3254" s="164"/>
    </row>
    <row r="3255" spans="4:4" x14ac:dyDescent="0.2">
      <c r="D3255" s="164"/>
    </row>
    <row r="3256" spans="4:4" x14ac:dyDescent="0.2">
      <c r="D3256" s="164"/>
    </row>
    <row r="3257" spans="4:4" x14ac:dyDescent="0.2">
      <c r="D3257" s="164"/>
    </row>
    <row r="3258" spans="4:4" x14ac:dyDescent="0.2">
      <c r="D3258" s="164"/>
    </row>
    <row r="3259" spans="4:4" x14ac:dyDescent="0.2">
      <c r="D3259" s="164"/>
    </row>
    <row r="3260" spans="4:4" x14ac:dyDescent="0.2">
      <c r="D3260" s="164"/>
    </row>
    <row r="3261" spans="4:4" x14ac:dyDescent="0.2">
      <c r="D3261" s="164"/>
    </row>
    <row r="3262" spans="4:4" x14ac:dyDescent="0.2">
      <c r="D3262" s="164"/>
    </row>
    <row r="3263" spans="4:4" x14ac:dyDescent="0.2">
      <c r="D3263" s="164"/>
    </row>
    <row r="3264" spans="4:4" x14ac:dyDescent="0.2">
      <c r="D3264" s="164"/>
    </row>
    <row r="3265" spans="4:4" x14ac:dyDescent="0.2">
      <c r="D3265" s="164"/>
    </row>
    <row r="3266" spans="4:4" x14ac:dyDescent="0.2">
      <c r="D3266" s="164"/>
    </row>
    <row r="3267" spans="4:4" x14ac:dyDescent="0.2">
      <c r="D3267" s="164"/>
    </row>
    <row r="3268" spans="4:4" x14ac:dyDescent="0.2">
      <c r="D3268" s="164"/>
    </row>
    <row r="3269" spans="4:4" x14ac:dyDescent="0.2">
      <c r="D3269" s="164"/>
    </row>
    <row r="3270" spans="4:4" x14ac:dyDescent="0.2">
      <c r="D3270" s="164"/>
    </row>
    <row r="3271" spans="4:4" x14ac:dyDescent="0.2">
      <c r="D3271" s="164"/>
    </row>
    <row r="3272" spans="4:4" x14ac:dyDescent="0.2">
      <c r="D3272" s="164"/>
    </row>
    <row r="3273" spans="4:4" x14ac:dyDescent="0.2">
      <c r="D3273" s="164"/>
    </row>
    <row r="3274" spans="4:4" x14ac:dyDescent="0.2">
      <c r="D3274" s="164"/>
    </row>
    <row r="3275" spans="4:4" x14ac:dyDescent="0.2">
      <c r="D3275" s="164"/>
    </row>
    <row r="3276" spans="4:4" x14ac:dyDescent="0.2">
      <c r="D3276" s="164"/>
    </row>
    <row r="3277" spans="4:4" x14ac:dyDescent="0.2">
      <c r="D3277" s="164"/>
    </row>
    <row r="3278" spans="4:4" x14ac:dyDescent="0.2">
      <c r="D3278" s="164"/>
    </row>
    <row r="3279" spans="4:4" x14ac:dyDescent="0.2">
      <c r="D3279" s="164"/>
    </row>
    <row r="3280" spans="4:4" x14ac:dyDescent="0.2">
      <c r="D3280" s="164"/>
    </row>
    <row r="3281" spans="4:4" x14ac:dyDescent="0.2">
      <c r="D3281" s="164"/>
    </row>
    <row r="3282" spans="4:4" x14ac:dyDescent="0.2">
      <c r="D3282" s="164"/>
    </row>
    <row r="3283" spans="4:4" x14ac:dyDescent="0.2">
      <c r="D3283" s="164"/>
    </row>
    <row r="3284" spans="4:4" x14ac:dyDescent="0.2">
      <c r="D3284" s="164"/>
    </row>
    <row r="3285" spans="4:4" x14ac:dyDescent="0.2">
      <c r="D3285" s="164"/>
    </row>
    <row r="3286" spans="4:4" x14ac:dyDescent="0.2">
      <c r="D3286" s="164"/>
    </row>
    <row r="3287" spans="4:4" x14ac:dyDescent="0.2">
      <c r="D3287" s="164"/>
    </row>
    <row r="3288" spans="4:4" x14ac:dyDescent="0.2">
      <c r="D3288" s="164"/>
    </row>
    <row r="3289" spans="4:4" x14ac:dyDescent="0.2">
      <c r="D3289" s="164"/>
    </row>
    <row r="3290" spans="4:4" x14ac:dyDescent="0.2">
      <c r="D3290" s="164"/>
    </row>
    <row r="3291" spans="4:4" x14ac:dyDescent="0.2">
      <c r="D3291" s="164"/>
    </row>
    <row r="3292" spans="4:4" x14ac:dyDescent="0.2">
      <c r="D3292" s="164"/>
    </row>
    <row r="3293" spans="4:4" x14ac:dyDescent="0.2">
      <c r="D3293" s="164"/>
    </row>
    <row r="3294" spans="4:4" x14ac:dyDescent="0.2">
      <c r="D3294" s="164"/>
    </row>
    <row r="3295" spans="4:4" x14ac:dyDescent="0.2">
      <c r="D3295" s="164"/>
    </row>
    <row r="3296" spans="4:4" x14ac:dyDescent="0.2">
      <c r="D3296" s="164"/>
    </row>
    <row r="3297" spans="4:4" x14ac:dyDescent="0.2">
      <c r="D3297" s="164"/>
    </row>
    <row r="3298" spans="4:4" x14ac:dyDescent="0.2">
      <c r="D3298" s="164"/>
    </row>
    <row r="3299" spans="4:4" x14ac:dyDescent="0.2">
      <c r="D3299" s="164"/>
    </row>
    <row r="3300" spans="4:4" x14ac:dyDescent="0.2">
      <c r="D3300" s="164"/>
    </row>
    <row r="3301" spans="4:4" x14ac:dyDescent="0.2">
      <c r="D3301" s="164"/>
    </row>
    <row r="3302" spans="4:4" x14ac:dyDescent="0.2">
      <c r="D3302" s="164"/>
    </row>
    <row r="3303" spans="4:4" x14ac:dyDescent="0.2">
      <c r="D3303" s="164"/>
    </row>
    <row r="3304" spans="4:4" x14ac:dyDescent="0.2">
      <c r="D3304" s="164"/>
    </row>
    <row r="3305" spans="4:4" x14ac:dyDescent="0.2">
      <c r="D3305" s="164"/>
    </row>
    <row r="3306" spans="4:4" x14ac:dyDescent="0.2">
      <c r="D3306" s="164"/>
    </row>
    <row r="3307" spans="4:4" x14ac:dyDescent="0.2">
      <c r="D3307" s="164"/>
    </row>
    <row r="3308" spans="4:4" x14ac:dyDescent="0.2">
      <c r="D3308" s="164"/>
    </row>
    <row r="3309" spans="4:4" x14ac:dyDescent="0.2">
      <c r="D3309" s="164"/>
    </row>
    <row r="3310" spans="4:4" x14ac:dyDescent="0.2">
      <c r="D3310" s="164"/>
    </row>
    <row r="3311" spans="4:4" x14ac:dyDescent="0.2">
      <c r="D3311" s="164"/>
    </row>
    <row r="3312" spans="4:4" x14ac:dyDescent="0.2">
      <c r="D3312" s="164"/>
    </row>
    <row r="3313" spans="4:4" x14ac:dyDescent="0.2">
      <c r="D3313" s="164"/>
    </row>
    <row r="3314" spans="4:4" x14ac:dyDescent="0.2">
      <c r="D3314" s="164"/>
    </row>
    <row r="3315" spans="4:4" x14ac:dyDescent="0.2">
      <c r="D3315" s="164"/>
    </row>
    <row r="3316" spans="4:4" x14ac:dyDescent="0.2">
      <c r="D3316" s="164"/>
    </row>
    <row r="3317" spans="4:4" x14ac:dyDescent="0.2">
      <c r="D3317" s="164"/>
    </row>
    <row r="3318" spans="4:4" x14ac:dyDescent="0.2">
      <c r="D3318" s="164"/>
    </row>
    <row r="3319" spans="4:4" x14ac:dyDescent="0.2">
      <c r="D3319" s="164"/>
    </row>
    <row r="3320" spans="4:4" x14ac:dyDescent="0.2">
      <c r="D3320" s="164"/>
    </row>
    <row r="3321" spans="4:4" x14ac:dyDescent="0.2">
      <c r="D3321" s="164"/>
    </row>
    <row r="3322" spans="4:4" x14ac:dyDescent="0.2">
      <c r="D3322" s="164"/>
    </row>
    <row r="3323" spans="4:4" x14ac:dyDescent="0.2">
      <c r="D3323" s="164"/>
    </row>
    <row r="3324" spans="4:4" x14ac:dyDescent="0.2">
      <c r="D3324" s="164"/>
    </row>
    <row r="3325" spans="4:4" x14ac:dyDescent="0.2">
      <c r="D3325" s="164"/>
    </row>
    <row r="3326" spans="4:4" x14ac:dyDescent="0.2">
      <c r="D3326" s="164"/>
    </row>
    <row r="3327" spans="4:4" x14ac:dyDescent="0.2">
      <c r="D3327" s="164"/>
    </row>
    <row r="3328" spans="4:4" x14ac:dyDescent="0.2">
      <c r="D3328" s="164"/>
    </row>
    <row r="3329" spans="4:4" x14ac:dyDescent="0.2">
      <c r="D3329" s="164"/>
    </row>
    <row r="3330" spans="4:4" x14ac:dyDescent="0.2">
      <c r="D3330" s="164"/>
    </row>
    <row r="3331" spans="4:4" x14ac:dyDescent="0.2">
      <c r="D3331" s="164"/>
    </row>
    <row r="3332" spans="4:4" x14ac:dyDescent="0.2">
      <c r="D3332" s="164"/>
    </row>
    <row r="3333" spans="4:4" x14ac:dyDescent="0.2">
      <c r="D3333" s="164"/>
    </row>
    <row r="3334" spans="4:4" x14ac:dyDescent="0.2">
      <c r="D3334" s="164"/>
    </row>
    <row r="3335" spans="4:4" x14ac:dyDescent="0.2">
      <c r="D3335" s="164"/>
    </row>
    <row r="3336" spans="4:4" x14ac:dyDescent="0.2">
      <c r="D3336" s="164"/>
    </row>
    <row r="3337" spans="4:4" x14ac:dyDescent="0.2">
      <c r="D3337" s="164"/>
    </row>
    <row r="3338" spans="4:4" x14ac:dyDescent="0.2">
      <c r="D3338" s="164"/>
    </row>
    <row r="3339" spans="4:4" x14ac:dyDescent="0.2">
      <c r="D3339" s="164"/>
    </row>
    <row r="3340" spans="4:4" x14ac:dyDescent="0.2">
      <c r="D3340" s="164"/>
    </row>
    <row r="3341" spans="4:4" x14ac:dyDescent="0.2">
      <c r="D3341" s="164"/>
    </row>
    <row r="3342" spans="4:4" x14ac:dyDescent="0.2">
      <c r="D3342" s="164"/>
    </row>
    <row r="3343" spans="4:4" x14ac:dyDescent="0.2">
      <c r="D3343" s="164"/>
    </row>
    <row r="3344" spans="4:4" x14ac:dyDescent="0.2">
      <c r="D3344" s="164"/>
    </row>
    <row r="3345" spans="4:4" x14ac:dyDescent="0.2">
      <c r="D3345" s="164"/>
    </row>
    <row r="3346" spans="4:4" x14ac:dyDescent="0.2">
      <c r="D3346" s="164"/>
    </row>
    <row r="3347" spans="4:4" x14ac:dyDescent="0.2">
      <c r="D3347" s="164"/>
    </row>
    <row r="3348" spans="4:4" x14ac:dyDescent="0.2">
      <c r="D3348" s="164"/>
    </row>
    <row r="3349" spans="4:4" x14ac:dyDescent="0.2">
      <c r="D3349" s="164"/>
    </row>
    <row r="3350" spans="4:4" x14ac:dyDescent="0.2">
      <c r="D3350" s="164"/>
    </row>
    <row r="3351" spans="4:4" x14ac:dyDescent="0.2">
      <c r="D3351" s="164"/>
    </row>
    <row r="3352" spans="4:4" x14ac:dyDescent="0.2">
      <c r="D3352" s="164"/>
    </row>
    <row r="3353" spans="4:4" x14ac:dyDescent="0.2">
      <c r="D3353" s="164"/>
    </row>
    <row r="3354" spans="4:4" x14ac:dyDescent="0.2">
      <c r="D3354" s="164"/>
    </row>
    <row r="3355" spans="4:4" x14ac:dyDescent="0.2">
      <c r="D3355" s="164"/>
    </row>
    <row r="3356" spans="4:4" x14ac:dyDescent="0.2">
      <c r="D3356" s="164"/>
    </row>
    <row r="3357" spans="4:4" x14ac:dyDescent="0.2">
      <c r="D3357" s="164"/>
    </row>
    <row r="3358" spans="4:4" x14ac:dyDescent="0.2">
      <c r="D3358" s="164"/>
    </row>
    <row r="3359" spans="4:4" x14ac:dyDescent="0.2">
      <c r="D3359" s="164"/>
    </row>
    <row r="3360" spans="4:4" x14ac:dyDescent="0.2">
      <c r="D3360" s="164"/>
    </row>
    <row r="3361" spans="4:4" x14ac:dyDescent="0.2">
      <c r="D3361" s="164"/>
    </row>
    <row r="3362" spans="4:4" x14ac:dyDescent="0.2">
      <c r="D3362" s="164"/>
    </row>
    <row r="3363" spans="4:4" x14ac:dyDescent="0.2">
      <c r="D3363" s="164"/>
    </row>
    <row r="3364" spans="4:4" x14ac:dyDescent="0.2">
      <c r="D3364" s="164"/>
    </row>
    <row r="3365" spans="4:4" x14ac:dyDescent="0.2">
      <c r="D3365" s="164"/>
    </row>
    <row r="3366" spans="4:4" x14ac:dyDescent="0.2">
      <c r="D3366" s="164"/>
    </row>
    <row r="3367" spans="4:4" x14ac:dyDescent="0.2">
      <c r="D3367" s="164"/>
    </row>
    <row r="3368" spans="4:4" x14ac:dyDescent="0.2">
      <c r="D3368" s="164"/>
    </row>
    <row r="3369" spans="4:4" x14ac:dyDescent="0.2">
      <c r="D3369" s="164"/>
    </row>
    <row r="3370" spans="4:4" x14ac:dyDescent="0.2">
      <c r="D3370" s="164"/>
    </row>
    <row r="3371" spans="4:4" x14ac:dyDescent="0.2">
      <c r="D3371" s="164"/>
    </row>
    <row r="3372" spans="4:4" x14ac:dyDescent="0.2">
      <c r="D3372" s="164"/>
    </row>
    <row r="3373" spans="4:4" x14ac:dyDescent="0.2">
      <c r="D3373" s="164"/>
    </row>
    <row r="3374" spans="4:4" x14ac:dyDescent="0.2">
      <c r="D3374" s="164"/>
    </row>
    <row r="3375" spans="4:4" x14ac:dyDescent="0.2">
      <c r="D3375" s="164"/>
    </row>
    <row r="3376" spans="4:4" x14ac:dyDescent="0.2">
      <c r="D3376" s="164"/>
    </row>
    <row r="3377" spans="4:4" x14ac:dyDescent="0.2">
      <c r="D3377" s="164"/>
    </row>
    <row r="3378" spans="4:4" x14ac:dyDescent="0.2">
      <c r="D3378" s="164"/>
    </row>
    <row r="3379" spans="4:4" x14ac:dyDescent="0.2">
      <c r="D3379" s="164"/>
    </row>
    <row r="3380" spans="4:4" x14ac:dyDescent="0.2">
      <c r="D3380" s="164"/>
    </row>
    <row r="3381" spans="4:4" x14ac:dyDescent="0.2">
      <c r="D3381" s="164"/>
    </row>
    <row r="3382" spans="4:4" x14ac:dyDescent="0.2">
      <c r="D3382" s="164"/>
    </row>
    <row r="3383" spans="4:4" x14ac:dyDescent="0.2">
      <c r="D3383" s="164"/>
    </row>
    <row r="3384" spans="4:4" x14ac:dyDescent="0.2">
      <c r="D3384" s="164"/>
    </row>
    <row r="3385" spans="4:4" x14ac:dyDescent="0.2">
      <c r="D3385" s="164"/>
    </row>
    <row r="3386" spans="4:4" x14ac:dyDescent="0.2">
      <c r="D3386" s="164"/>
    </row>
    <row r="3387" spans="4:4" x14ac:dyDescent="0.2">
      <c r="D3387" s="164"/>
    </row>
    <row r="3388" spans="4:4" x14ac:dyDescent="0.2">
      <c r="D3388" s="164"/>
    </row>
    <row r="3389" spans="4:4" x14ac:dyDescent="0.2">
      <c r="D3389" s="164"/>
    </row>
    <row r="3390" spans="4:4" x14ac:dyDescent="0.2">
      <c r="D3390" s="164"/>
    </row>
    <row r="3391" spans="4:4" x14ac:dyDescent="0.2">
      <c r="D3391" s="164"/>
    </row>
    <row r="3392" spans="4:4" x14ac:dyDescent="0.2">
      <c r="D3392" s="164"/>
    </row>
    <row r="3393" spans="4:4" x14ac:dyDescent="0.2">
      <c r="D3393" s="164"/>
    </row>
    <row r="3394" spans="4:4" x14ac:dyDescent="0.2">
      <c r="D3394" s="164"/>
    </row>
    <row r="3395" spans="4:4" x14ac:dyDescent="0.2">
      <c r="D3395" s="164"/>
    </row>
    <row r="3396" spans="4:4" x14ac:dyDescent="0.2">
      <c r="D3396" s="164"/>
    </row>
    <row r="3397" spans="4:4" x14ac:dyDescent="0.2">
      <c r="D3397" s="164"/>
    </row>
    <row r="3398" spans="4:4" x14ac:dyDescent="0.2">
      <c r="D3398" s="164"/>
    </row>
    <row r="3399" spans="4:4" x14ac:dyDescent="0.2">
      <c r="D3399" s="164"/>
    </row>
    <row r="3400" spans="4:4" x14ac:dyDescent="0.2">
      <c r="D3400" s="164"/>
    </row>
    <row r="3401" spans="4:4" x14ac:dyDescent="0.2">
      <c r="D3401" s="164"/>
    </row>
    <row r="3402" spans="4:4" x14ac:dyDescent="0.2">
      <c r="D3402" s="164"/>
    </row>
    <row r="3403" spans="4:4" x14ac:dyDescent="0.2">
      <c r="D3403" s="164"/>
    </row>
    <row r="3404" spans="4:4" x14ac:dyDescent="0.2">
      <c r="D3404" s="164"/>
    </row>
    <row r="3405" spans="4:4" x14ac:dyDescent="0.2">
      <c r="D3405" s="164"/>
    </row>
    <row r="3406" spans="4:4" x14ac:dyDescent="0.2">
      <c r="D3406" s="164"/>
    </row>
    <row r="3407" spans="4:4" x14ac:dyDescent="0.2">
      <c r="D3407" s="164"/>
    </row>
    <row r="3408" spans="4:4" x14ac:dyDescent="0.2">
      <c r="D3408" s="164"/>
    </row>
    <row r="3409" spans="4:4" x14ac:dyDescent="0.2">
      <c r="D3409" s="164"/>
    </row>
    <row r="3410" spans="4:4" x14ac:dyDescent="0.2">
      <c r="D3410" s="164"/>
    </row>
    <row r="3411" spans="4:4" x14ac:dyDescent="0.2">
      <c r="D3411" s="164"/>
    </row>
    <row r="3412" spans="4:4" x14ac:dyDescent="0.2">
      <c r="D3412" s="164"/>
    </row>
    <row r="3413" spans="4:4" x14ac:dyDescent="0.2">
      <c r="D3413" s="164"/>
    </row>
    <row r="3414" spans="4:4" x14ac:dyDescent="0.2">
      <c r="D3414" s="164"/>
    </row>
    <row r="3415" spans="4:4" x14ac:dyDescent="0.2">
      <c r="D3415" s="164"/>
    </row>
    <row r="3416" spans="4:4" x14ac:dyDescent="0.2">
      <c r="D3416" s="164"/>
    </row>
    <row r="3417" spans="4:4" x14ac:dyDescent="0.2">
      <c r="D3417" s="164"/>
    </row>
    <row r="3418" spans="4:4" x14ac:dyDescent="0.2">
      <c r="D3418" s="164"/>
    </row>
    <row r="3419" spans="4:4" x14ac:dyDescent="0.2">
      <c r="D3419" s="164"/>
    </row>
    <row r="3420" spans="4:4" x14ac:dyDescent="0.2">
      <c r="D3420" s="164"/>
    </row>
    <row r="3421" spans="4:4" x14ac:dyDescent="0.2">
      <c r="D3421" s="164"/>
    </row>
    <row r="3422" spans="4:4" x14ac:dyDescent="0.2">
      <c r="D3422" s="164"/>
    </row>
    <row r="3423" spans="4:4" x14ac:dyDescent="0.2">
      <c r="D3423" s="164"/>
    </row>
    <row r="3424" spans="4:4" x14ac:dyDescent="0.2">
      <c r="D3424" s="164"/>
    </row>
    <row r="3425" spans="4:4" x14ac:dyDescent="0.2">
      <c r="D3425" s="164"/>
    </row>
    <row r="3426" spans="4:4" x14ac:dyDescent="0.2">
      <c r="D3426" s="164"/>
    </row>
    <row r="3427" spans="4:4" x14ac:dyDescent="0.2">
      <c r="D3427" s="164"/>
    </row>
    <row r="3428" spans="4:4" x14ac:dyDescent="0.2">
      <c r="D3428" s="164"/>
    </row>
    <row r="3429" spans="4:4" x14ac:dyDescent="0.2">
      <c r="D3429" s="164"/>
    </row>
    <row r="3430" spans="4:4" x14ac:dyDescent="0.2">
      <c r="D3430" s="164"/>
    </row>
    <row r="3431" spans="4:4" x14ac:dyDescent="0.2">
      <c r="D3431" s="164"/>
    </row>
    <row r="3432" spans="4:4" x14ac:dyDescent="0.2">
      <c r="D3432" s="164"/>
    </row>
    <row r="3433" spans="4:4" x14ac:dyDescent="0.2">
      <c r="D3433" s="164"/>
    </row>
    <row r="3434" spans="4:4" x14ac:dyDescent="0.2">
      <c r="D3434" s="164"/>
    </row>
    <row r="3435" spans="4:4" x14ac:dyDescent="0.2">
      <c r="D3435" s="164"/>
    </row>
    <row r="3436" spans="4:4" x14ac:dyDescent="0.2">
      <c r="D3436" s="164"/>
    </row>
    <row r="3437" spans="4:4" x14ac:dyDescent="0.2">
      <c r="D3437" s="164"/>
    </row>
    <row r="3438" spans="4:4" x14ac:dyDescent="0.2">
      <c r="D3438" s="164"/>
    </row>
    <row r="3439" spans="4:4" x14ac:dyDescent="0.2">
      <c r="D3439" s="164"/>
    </row>
    <row r="3440" spans="4:4" x14ac:dyDescent="0.2">
      <c r="D3440" s="164"/>
    </row>
    <row r="3441" spans="4:4" x14ac:dyDescent="0.2">
      <c r="D3441" s="164"/>
    </row>
    <row r="3442" spans="4:4" x14ac:dyDescent="0.2">
      <c r="D3442" s="164"/>
    </row>
    <row r="3443" spans="4:4" x14ac:dyDescent="0.2">
      <c r="D3443" s="164"/>
    </row>
    <row r="3444" spans="4:4" x14ac:dyDescent="0.2">
      <c r="D3444" s="164"/>
    </row>
    <row r="3445" spans="4:4" x14ac:dyDescent="0.2">
      <c r="D3445" s="164"/>
    </row>
    <row r="3446" spans="4:4" x14ac:dyDescent="0.2">
      <c r="D3446" s="164"/>
    </row>
    <row r="3447" spans="4:4" x14ac:dyDescent="0.2">
      <c r="D3447" s="164"/>
    </row>
    <row r="3448" spans="4:4" x14ac:dyDescent="0.2">
      <c r="D3448" s="164"/>
    </row>
    <row r="3449" spans="4:4" x14ac:dyDescent="0.2">
      <c r="D3449" s="164"/>
    </row>
    <row r="3450" spans="4:4" x14ac:dyDescent="0.2">
      <c r="D3450" s="164"/>
    </row>
    <row r="3451" spans="4:4" x14ac:dyDescent="0.2">
      <c r="D3451" s="164"/>
    </row>
    <row r="3452" spans="4:4" x14ac:dyDescent="0.2">
      <c r="D3452" s="164"/>
    </row>
    <row r="3453" spans="4:4" x14ac:dyDescent="0.2">
      <c r="D3453" s="164"/>
    </row>
    <row r="3454" spans="4:4" x14ac:dyDescent="0.2">
      <c r="D3454" s="164"/>
    </row>
    <row r="3455" spans="4:4" x14ac:dyDescent="0.2">
      <c r="D3455" s="164"/>
    </row>
    <row r="3456" spans="4:4" x14ac:dyDescent="0.2">
      <c r="D3456" s="164"/>
    </row>
    <row r="3457" spans="4:4" x14ac:dyDescent="0.2">
      <c r="D3457" s="164"/>
    </row>
    <row r="3458" spans="4:4" x14ac:dyDescent="0.2">
      <c r="D3458" s="164"/>
    </row>
    <row r="3459" spans="4:4" x14ac:dyDescent="0.2">
      <c r="D3459" s="164"/>
    </row>
    <row r="3460" spans="4:4" x14ac:dyDescent="0.2">
      <c r="D3460" s="164"/>
    </row>
    <row r="3461" spans="4:4" x14ac:dyDescent="0.2">
      <c r="D3461" s="164"/>
    </row>
    <row r="3462" spans="4:4" x14ac:dyDescent="0.2">
      <c r="D3462" s="164"/>
    </row>
    <row r="3463" spans="4:4" x14ac:dyDescent="0.2">
      <c r="D3463" s="164"/>
    </row>
    <row r="3464" spans="4:4" x14ac:dyDescent="0.2">
      <c r="D3464" s="164"/>
    </row>
    <row r="3465" spans="4:4" x14ac:dyDescent="0.2">
      <c r="D3465" s="164"/>
    </row>
    <row r="3466" spans="4:4" x14ac:dyDescent="0.2">
      <c r="D3466" s="164"/>
    </row>
    <row r="3467" spans="4:4" x14ac:dyDescent="0.2">
      <c r="D3467" s="164"/>
    </row>
    <row r="3468" spans="4:4" x14ac:dyDescent="0.2">
      <c r="D3468" s="164"/>
    </row>
    <row r="3469" spans="4:4" x14ac:dyDescent="0.2">
      <c r="D3469" s="164"/>
    </row>
    <row r="3470" spans="4:4" x14ac:dyDescent="0.2">
      <c r="D3470" s="164"/>
    </row>
    <row r="3471" spans="4:4" x14ac:dyDescent="0.2">
      <c r="D3471" s="164"/>
    </row>
    <row r="3472" spans="4:4" x14ac:dyDescent="0.2">
      <c r="D3472" s="164"/>
    </row>
    <row r="3473" spans="4:4" x14ac:dyDescent="0.2">
      <c r="D3473" s="164"/>
    </row>
    <row r="3474" spans="4:4" x14ac:dyDescent="0.2">
      <c r="D3474" s="164"/>
    </row>
    <row r="3475" spans="4:4" x14ac:dyDescent="0.2">
      <c r="D3475" s="164"/>
    </row>
    <row r="3476" spans="4:4" x14ac:dyDescent="0.2">
      <c r="D3476" s="164"/>
    </row>
    <row r="3477" spans="4:4" x14ac:dyDescent="0.2">
      <c r="D3477" s="164"/>
    </row>
    <row r="3478" spans="4:4" x14ac:dyDescent="0.2">
      <c r="D3478" s="164"/>
    </row>
    <row r="3479" spans="4:4" x14ac:dyDescent="0.2">
      <c r="D3479" s="164"/>
    </row>
    <row r="3480" spans="4:4" x14ac:dyDescent="0.2">
      <c r="D3480" s="164"/>
    </row>
    <row r="3481" spans="4:4" x14ac:dyDescent="0.2">
      <c r="D3481" s="164"/>
    </row>
    <row r="3482" spans="4:4" x14ac:dyDescent="0.2">
      <c r="D3482" s="164"/>
    </row>
    <row r="3483" spans="4:4" x14ac:dyDescent="0.2">
      <c r="D3483" s="164"/>
    </row>
    <row r="3484" spans="4:4" x14ac:dyDescent="0.2">
      <c r="D3484" s="164"/>
    </row>
    <row r="3485" spans="4:4" x14ac:dyDescent="0.2">
      <c r="D3485" s="164"/>
    </row>
    <row r="3486" spans="4:4" x14ac:dyDescent="0.2">
      <c r="D3486" s="164"/>
    </row>
    <row r="3487" spans="4:4" x14ac:dyDescent="0.2">
      <c r="D3487" s="164"/>
    </row>
    <row r="3488" spans="4:4" x14ac:dyDescent="0.2">
      <c r="D3488" s="164"/>
    </row>
    <row r="3489" spans="4:4" x14ac:dyDescent="0.2">
      <c r="D3489" s="164"/>
    </row>
    <row r="3490" spans="4:4" x14ac:dyDescent="0.2">
      <c r="D3490" s="164"/>
    </row>
    <row r="3491" spans="4:4" x14ac:dyDescent="0.2">
      <c r="D3491" s="164"/>
    </row>
    <row r="3492" spans="4:4" x14ac:dyDescent="0.2">
      <c r="D3492" s="164"/>
    </row>
    <row r="3493" spans="4:4" x14ac:dyDescent="0.2">
      <c r="D3493" s="164"/>
    </row>
    <row r="3494" spans="4:4" x14ac:dyDescent="0.2">
      <c r="D3494" s="164"/>
    </row>
    <row r="3495" spans="4:4" x14ac:dyDescent="0.2">
      <c r="D3495" s="164"/>
    </row>
    <row r="3496" spans="4:4" x14ac:dyDescent="0.2">
      <c r="D3496" s="164"/>
    </row>
    <row r="3497" spans="4:4" x14ac:dyDescent="0.2">
      <c r="D3497" s="164"/>
    </row>
    <row r="3498" spans="4:4" x14ac:dyDescent="0.2">
      <c r="D3498" s="164"/>
    </row>
    <row r="3499" spans="4:4" x14ac:dyDescent="0.2">
      <c r="D3499" s="164"/>
    </row>
    <row r="3500" spans="4:4" x14ac:dyDescent="0.2">
      <c r="D3500" s="164"/>
    </row>
    <row r="3501" spans="4:4" x14ac:dyDescent="0.2">
      <c r="D3501" s="164"/>
    </row>
    <row r="3502" spans="4:4" x14ac:dyDescent="0.2">
      <c r="D3502" s="164"/>
    </row>
    <row r="3503" spans="4:4" x14ac:dyDescent="0.2">
      <c r="D3503" s="164"/>
    </row>
    <row r="3504" spans="4:4" x14ac:dyDescent="0.2">
      <c r="D3504" s="164"/>
    </row>
    <row r="3505" spans="4:4" x14ac:dyDescent="0.2">
      <c r="D3505" s="164"/>
    </row>
    <row r="3506" spans="4:4" x14ac:dyDescent="0.2">
      <c r="D3506" s="164"/>
    </row>
    <row r="3507" spans="4:4" x14ac:dyDescent="0.2">
      <c r="D3507" s="164"/>
    </row>
    <row r="3508" spans="4:4" x14ac:dyDescent="0.2">
      <c r="D3508" s="164"/>
    </row>
    <row r="3509" spans="4:4" x14ac:dyDescent="0.2">
      <c r="D3509" s="164"/>
    </row>
    <row r="3510" spans="4:4" x14ac:dyDescent="0.2">
      <c r="D3510" s="164"/>
    </row>
    <row r="3511" spans="4:4" x14ac:dyDescent="0.2">
      <c r="D3511" s="164"/>
    </row>
    <row r="3512" spans="4:4" x14ac:dyDescent="0.2">
      <c r="D3512" s="164"/>
    </row>
    <row r="3513" spans="4:4" x14ac:dyDescent="0.2">
      <c r="D3513" s="164"/>
    </row>
    <row r="3514" spans="4:4" x14ac:dyDescent="0.2">
      <c r="D3514" s="164"/>
    </row>
    <row r="3515" spans="4:4" x14ac:dyDescent="0.2">
      <c r="D3515" s="164"/>
    </row>
    <row r="3516" spans="4:4" x14ac:dyDescent="0.2">
      <c r="D3516" s="164"/>
    </row>
    <row r="3517" spans="4:4" x14ac:dyDescent="0.2">
      <c r="D3517" s="164"/>
    </row>
    <row r="3518" spans="4:4" x14ac:dyDescent="0.2">
      <c r="D3518" s="164"/>
    </row>
    <row r="3519" spans="4:4" x14ac:dyDescent="0.2">
      <c r="D3519" s="164"/>
    </row>
    <row r="3520" spans="4:4" x14ac:dyDescent="0.2">
      <c r="D3520" s="164"/>
    </row>
    <row r="3521" spans="4:4" x14ac:dyDescent="0.2">
      <c r="D3521" s="164"/>
    </row>
    <row r="3522" spans="4:4" x14ac:dyDescent="0.2">
      <c r="D3522" s="164"/>
    </row>
    <row r="3523" spans="4:4" x14ac:dyDescent="0.2">
      <c r="D3523" s="164"/>
    </row>
    <row r="3524" spans="4:4" x14ac:dyDescent="0.2">
      <c r="D3524" s="164"/>
    </row>
    <row r="3525" spans="4:4" x14ac:dyDescent="0.2">
      <c r="D3525" s="164"/>
    </row>
    <row r="3526" spans="4:4" x14ac:dyDescent="0.2">
      <c r="D3526" s="164"/>
    </row>
    <row r="3527" spans="4:4" x14ac:dyDescent="0.2">
      <c r="D3527" s="164"/>
    </row>
    <row r="3528" spans="4:4" x14ac:dyDescent="0.2">
      <c r="D3528" s="164"/>
    </row>
    <row r="3529" spans="4:4" x14ac:dyDescent="0.2">
      <c r="D3529" s="164"/>
    </row>
    <row r="3530" spans="4:4" x14ac:dyDescent="0.2">
      <c r="D3530" s="164"/>
    </row>
    <row r="3531" spans="4:4" x14ac:dyDescent="0.2">
      <c r="D3531" s="164"/>
    </row>
    <row r="3532" spans="4:4" x14ac:dyDescent="0.2">
      <c r="D3532" s="164"/>
    </row>
    <row r="3533" spans="4:4" x14ac:dyDescent="0.2">
      <c r="D3533" s="164"/>
    </row>
    <row r="3534" spans="4:4" x14ac:dyDescent="0.2">
      <c r="D3534" s="164"/>
    </row>
    <row r="3535" spans="4:4" x14ac:dyDescent="0.2">
      <c r="D3535" s="164"/>
    </row>
    <row r="3536" spans="4:4" x14ac:dyDescent="0.2">
      <c r="D3536" s="164"/>
    </row>
    <row r="3537" spans="4:4" x14ac:dyDescent="0.2">
      <c r="D3537" s="164"/>
    </row>
    <row r="3538" spans="4:4" x14ac:dyDescent="0.2">
      <c r="D3538" s="164"/>
    </row>
    <row r="3539" spans="4:4" x14ac:dyDescent="0.2">
      <c r="D3539" s="164"/>
    </row>
    <row r="3540" spans="4:4" x14ac:dyDescent="0.2">
      <c r="D3540" s="164"/>
    </row>
    <row r="3541" spans="4:4" x14ac:dyDescent="0.2">
      <c r="D3541" s="164"/>
    </row>
    <row r="3542" spans="4:4" x14ac:dyDescent="0.2">
      <c r="D3542" s="164"/>
    </row>
    <row r="3543" spans="4:4" x14ac:dyDescent="0.2">
      <c r="D3543" s="164"/>
    </row>
    <row r="3544" spans="4:4" x14ac:dyDescent="0.2">
      <c r="D3544" s="164"/>
    </row>
    <row r="3545" spans="4:4" x14ac:dyDescent="0.2">
      <c r="D3545" s="164"/>
    </row>
    <row r="3546" spans="4:4" x14ac:dyDescent="0.2">
      <c r="D3546" s="164"/>
    </row>
    <row r="3547" spans="4:4" x14ac:dyDescent="0.2">
      <c r="D3547" s="164"/>
    </row>
    <row r="3548" spans="4:4" x14ac:dyDescent="0.2">
      <c r="D3548" s="164"/>
    </row>
    <row r="3549" spans="4:4" x14ac:dyDescent="0.2">
      <c r="D3549" s="164"/>
    </row>
    <row r="3550" spans="4:4" x14ac:dyDescent="0.2">
      <c r="D3550" s="164"/>
    </row>
    <row r="3551" spans="4:4" x14ac:dyDescent="0.2">
      <c r="D3551" s="164"/>
    </row>
    <row r="3552" spans="4:4" x14ac:dyDescent="0.2">
      <c r="D3552" s="164"/>
    </row>
    <row r="3553" spans="4:4" x14ac:dyDescent="0.2">
      <c r="D3553" s="164"/>
    </row>
    <row r="3554" spans="4:4" x14ac:dyDescent="0.2">
      <c r="D3554" s="164"/>
    </row>
    <row r="3555" spans="4:4" x14ac:dyDescent="0.2">
      <c r="D3555" s="164"/>
    </row>
    <row r="3556" spans="4:4" x14ac:dyDescent="0.2">
      <c r="D3556" s="164"/>
    </row>
    <row r="3557" spans="4:4" x14ac:dyDescent="0.2">
      <c r="D3557" s="164"/>
    </row>
    <row r="3558" spans="4:4" x14ac:dyDescent="0.2">
      <c r="D3558" s="164"/>
    </row>
    <row r="3559" spans="4:4" x14ac:dyDescent="0.2">
      <c r="D3559" s="164"/>
    </row>
    <row r="3560" spans="4:4" x14ac:dyDescent="0.2">
      <c r="D3560" s="164"/>
    </row>
    <row r="3561" spans="4:4" x14ac:dyDescent="0.2">
      <c r="D3561" s="164"/>
    </row>
    <row r="3562" spans="4:4" x14ac:dyDescent="0.2">
      <c r="D3562" s="164"/>
    </row>
    <row r="3563" spans="4:4" x14ac:dyDescent="0.2">
      <c r="D3563" s="164"/>
    </row>
    <row r="3564" spans="4:4" x14ac:dyDescent="0.2">
      <c r="D3564" s="164"/>
    </row>
    <row r="3565" spans="4:4" x14ac:dyDescent="0.2">
      <c r="D3565" s="164"/>
    </row>
    <row r="3566" spans="4:4" x14ac:dyDescent="0.2">
      <c r="D3566" s="164"/>
    </row>
    <row r="3567" spans="4:4" x14ac:dyDescent="0.2">
      <c r="D3567" s="164"/>
    </row>
    <row r="3568" spans="4:4" x14ac:dyDescent="0.2">
      <c r="D3568" s="164"/>
    </row>
    <row r="3569" spans="4:4" x14ac:dyDescent="0.2">
      <c r="D3569" s="164"/>
    </row>
    <row r="3570" spans="4:4" x14ac:dyDescent="0.2">
      <c r="D3570" s="164"/>
    </row>
    <row r="3571" spans="4:4" x14ac:dyDescent="0.2">
      <c r="D3571" s="164"/>
    </row>
    <row r="3572" spans="4:4" x14ac:dyDescent="0.2">
      <c r="D3572" s="164"/>
    </row>
    <row r="3573" spans="4:4" x14ac:dyDescent="0.2">
      <c r="D3573" s="164"/>
    </row>
    <row r="3574" spans="4:4" x14ac:dyDescent="0.2">
      <c r="D3574" s="164"/>
    </row>
    <row r="3575" spans="4:4" x14ac:dyDescent="0.2">
      <c r="D3575" s="164"/>
    </row>
    <row r="3576" spans="4:4" x14ac:dyDescent="0.2">
      <c r="D3576" s="164"/>
    </row>
    <row r="3577" spans="4:4" x14ac:dyDescent="0.2">
      <c r="D3577" s="164"/>
    </row>
    <row r="3578" spans="4:4" x14ac:dyDescent="0.2">
      <c r="D3578" s="164"/>
    </row>
    <row r="3579" spans="4:4" x14ac:dyDescent="0.2">
      <c r="D3579" s="164"/>
    </row>
    <row r="3580" spans="4:4" x14ac:dyDescent="0.2">
      <c r="D3580" s="164"/>
    </row>
    <row r="3581" spans="4:4" x14ac:dyDescent="0.2">
      <c r="D3581" s="164"/>
    </row>
    <row r="3582" spans="4:4" x14ac:dyDescent="0.2">
      <c r="D3582" s="164"/>
    </row>
    <row r="3583" spans="4:4" x14ac:dyDescent="0.2">
      <c r="D3583" s="164"/>
    </row>
    <row r="3584" spans="4:4" x14ac:dyDescent="0.2">
      <c r="D3584" s="164"/>
    </row>
    <row r="3585" spans="4:4" x14ac:dyDescent="0.2">
      <c r="D3585" s="164"/>
    </row>
    <row r="3586" spans="4:4" x14ac:dyDescent="0.2">
      <c r="D3586" s="164"/>
    </row>
    <row r="3587" spans="4:4" x14ac:dyDescent="0.2">
      <c r="D3587" s="164"/>
    </row>
    <row r="3588" spans="4:4" x14ac:dyDescent="0.2">
      <c r="D3588" s="164"/>
    </row>
    <row r="3589" spans="4:4" x14ac:dyDescent="0.2">
      <c r="D3589" s="164"/>
    </row>
    <row r="3590" spans="4:4" x14ac:dyDescent="0.2">
      <c r="D3590" s="164"/>
    </row>
    <row r="3591" spans="4:4" x14ac:dyDescent="0.2">
      <c r="D3591" s="164"/>
    </row>
    <row r="3592" spans="4:4" x14ac:dyDescent="0.2">
      <c r="D3592" s="164"/>
    </row>
    <row r="3593" spans="4:4" x14ac:dyDescent="0.2">
      <c r="D3593" s="164"/>
    </row>
    <row r="3594" spans="4:4" x14ac:dyDescent="0.2">
      <c r="D3594" s="164"/>
    </row>
    <row r="3595" spans="4:4" x14ac:dyDescent="0.2">
      <c r="D3595" s="164"/>
    </row>
    <row r="3596" spans="4:4" x14ac:dyDescent="0.2">
      <c r="D3596" s="164"/>
    </row>
    <row r="3597" spans="4:4" x14ac:dyDescent="0.2">
      <c r="D3597" s="164"/>
    </row>
    <row r="3598" spans="4:4" x14ac:dyDescent="0.2">
      <c r="D3598" s="164"/>
    </row>
    <row r="3599" spans="4:4" x14ac:dyDescent="0.2">
      <c r="D3599" s="164"/>
    </row>
    <row r="3600" spans="4:4" x14ac:dyDescent="0.2">
      <c r="D3600" s="164"/>
    </row>
    <row r="3601" spans="4:4" x14ac:dyDescent="0.2">
      <c r="D3601" s="164"/>
    </row>
    <row r="3602" spans="4:4" x14ac:dyDescent="0.2">
      <c r="D3602" s="164"/>
    </row>
    <row r="3603" spans="4:4" x14ac:dyDescent="0.2">
      <c r="D3603" s="164"/>
    </row>
    <row r="3604" spans="4:4" x14ac:dyDescent="0.2">
      <c r="D3604" s="164"/>
    </row>
    <row r="3605" spans="4:4" x14ac:dyDescent="0.2">
      <c r="D3605" s="164"/>
    </row>
    <row r="3606" spans="4:4" x14ac:dyDescent="0.2">
      <c r="D3606" s="164"/>
    </row>
    <row r="3607" spans="4:4" x14ac:dyDescent="0.2">
      <c r="D3607" s="164"/>
    </row>
    <row r="3608" spans="4:4" x14ac:dyDescent="0.2">
      <c r="D3608" s="164"/>
    </row>
    <row r="3609" spans="4:4" x14ac:dyDescent="0.2">
      <c r="D3609" s="164"/>
    </row>
    <row r="3610" spans="4:4" x14ac:dyDescent="0.2">
      <c r="D3610" s="164"/>
    </row>
    <row r="3611" spans="4:4" x14ac:dyDescent="0.2">
      <c r="D3611" s="164"/>
    </row>
    <row r="3612" spans="4:4" x14ac:dyDescent="0.2">
      <c r="D3612" s="164"/>
    </row>
    <row r="3613" spans="4:4" x14ac:dyDescent="0.2">
      <c r="D3613" s="164"/>
    </row>
    <row r="3614" spans="4:4" x14ac:dyDescent="0.2">
      <c r="D3614" s="164"/>
    </row>
    <row r="3615" spans="4:4" x14ac:dyDescent="0.2">
      <c r="D3615" s="164"/>
    </row>
    <row r="3616" spans="4:4" x14ac:dyDescent="0.2">
      <c r="D3616" s="164"/>
    </row>
    <row r="3617" spans="4:4" x14ac:dyDescent="0.2">
      <c r="D3617" s="164"/>
    </row>
    <row r="3618" spans="4:4" x14ac:dyDescent="0.2">
      <c r="D3618" s="164"/>
    </row>
    <row r="3619" spans="4:4" x14ac:dyDescent="0.2">
      <c r="D3619" s="164"/>
    </row>
    <row r="3620" spans="4:4" x14ac:dyDescent="0.2">
      <c r="D3620" s="164"/>
    </row>
    <row r="3621" spans="4:4" x14ac:dyDescent="0.2">
      <c r="D3621" s="164"/>
    </row>
    <row r="3622" spans="4:4" x14ac:dyDescent="0.2">
      <c r="D3622" s="164"/>
    </row>
    <row r="3623" spans="4:4" x14ac:dyDescent="0.2">
      <c r="D3623" s="164"/>
    </row>
    <row r="3624" spans="4:4" x14ac:dyDescent="0.2">
      <c r="D3624" s="164"/>
    </row>
    <row r="3625" spans="4:4" x14ac:dyDescent="0.2">
      <c r="D3625" s="164"/>
    </row>
    <row r="3626" spans="4:4" x14ac:dyDescent="0.2">
      <c r="D3626" s="164"/>
    </row>
    <row r="3627" spans="4:4" x14ac:dyDescent="0.2">
      <c r="D3627" s="164"/>
    </row>
    <row r="3628" spans="4:4" x14ac:dyDescent="0.2">
      <c r="D3628" s="164"/>
    </row>
    <row r="3629" spans="4:4" x14ac:dyDescent="0.2">
      <c r="D3629" s="164"/>
    </row>
    <row r="3630" spans="4:4" x14ac:dyDescent="0.2">
      <c r="D3630" s="164"/>
    </row>
    <row r="3631" spans="4:4" x14ac:dyDescent="0.2">
      <c r="D3631" s="164"/>
    </row>
    <row r="3632" spans="4:4" x14ac:dyDescent="0.2">
      <c r="D3632" s="164"/>
    </row>
    <row r="3633" spans="4:4" x14ac:dyDescent="0.2">
      <c r="D3633" s="164"/>
    </row>
    <row r="3634" spans="4:4" x14ac:dyDescent="0.2">
      <c r="D3634" s="164"/>
    </row>
    <row r="3635" spans="4:4" x14ac:dyDescent="0.2">
      <c r="D3635" s="164"/>
    </row>
    <row r="3636" spans="4:4" x14ac:dyDescent="0.2">
      <c r="D3636" s="164"/>
    </row>
    <row r="3637" spans="4:4" x14ac:dyDescent="0.2">
      <c r="D3637" s="164"/>
    </row>
    <row r="3638" spans="4:4" x14ac:dyDescent="0.2">
      <c r="D3638" s="164"/>
    </row>
    <row r="3639" spans="4:4" x14ac:dyDescent="0.2">
      <c r="D3639" s="164"/>
    </row>
    <row r="3640" spans="4:4" x14ac:dyDescent="0.2">
      <c r="D3640" s="164"/>
    </row>
    <row r="3641" spans="4:4" x14ac:dyDescent="0.2">
      <c r="D3641" s="164"/>
    </row>
    <row r="3642" spans="4:4" x14ac:dyDescent="0.2">
      <c r="D3642" s="164"/>
    </row>
    <row r="3643" spans="4:4" x14ac:dyDescent="0.2">
      <c r="D3643" s="164"/>
    </row>
    <row r="3644" spans="4:4" x14ac:dyDescent="0.2">
      <c r="D3644" s="164"/>
    </row>
    <row r="3645" spans="4:4" x14ac:dyDescent="0.2">
      <c r="D3645" s="164"/>
    </row>
    <row r="3646" spans="4:4" x14ac:dyDescent="0.2">
      <c r="D3646" s="164"/>
    </row>
    <row r="3647" spans="4:4" x14ac:dyDescent="0.2">
      <c r="D3647" s="164"/>
    </row>
    <row r="3648" spans="4:4" x14ac:dyDescent="0.2">
      <c r="D3648" s="164"/>
    </row>
    <row r="3649" spans="4:4" x14ac:dyDescent="0.2">
      <c r="D3649" s="164"/>
    </row>
    <row r="3650" spans="4:4" x14ac:dyDescent="0.2">
      <c r="D3650" s="164"/>
    </row>
    <row r="3651" spans="4:4" x14ac:dyDescent="0.2">
      <c r="D3651" s="164"/>
    </row>
    <row r="3652" spans="4:4" x14ac:dyDescent="0.2">
      <c r="D3652" s="164"/>
    </row>
    <row r="3653" spans="4:4" x14ac:dyDescent="0.2">
      <c r="D3653" s="164"/>
    </row>
    <row r="3654" spans="4:4" x14ac:dyDescent="0.2">
      <c r="D3654" s="164"/>
    </row>
    <row r="3655" spans="4:4" x14ac:dyDescent="0.2">
      <c r="D3655" s="164"/>
    </row>
    <row r="3656" spans="4:4" x14ac:dyDescent="0.2">
      <c r="D3656" s="164"/>
    </row>
    <row r="3657" spans="4:4" x14ac:dyDescent="0.2">
      <c r="D3657" s="164"/>
    </row>
    <row r="3658" spans="4:4" x14ac:dyDescent="0.2">
      <c r="D3658" s="164"/>
    </row>
    <row r="3659" spans="4:4" x14ac:dyDescent="0.2">
      <c r="D3659" s="164"/>
    </row>
    <row r="3660" spans="4:4" x14ac:dyDescent="0.2">
      <c r="D3660" s="164"/>
    </row>
    <row r="3661" spans="4:4" x14ac:dyDescent="0.2">
      <c r="D3661" s="164"/>
    </row>
    <row r="3662" spans="4:4" x14ac:dyDescent="0.2">
      <c r="D3662" s="164"/>
    </row>
    <row r="3663" spans="4:4" x14ac:dyDescent="0.2">
      <c r="D3663" s="164"/>
    </row>
    <row r="3664" spans="4:4" x14ac:dyDescent="0.2">
      <c r="D3664" s="164"/>
    </row>
    <row r="3665" spans="4:4" x14ac:dyDescent="0.2">
      <c r="D3665" s="164"/>
    </row>
    <row r="3666" spans="4:4" x14ac:dyDescent="0.2">
      <c r="D3666" s="164"/>
    </row>
    <row r="3667" spans="4:4" x14ac:dyDescent="0.2">
      <c r="D3667" s="164"/>
    </row>
    <row r="3668" spans="4:4" x14ac:dyDescent="0.2">
      <c r="D3668" s="164"/>
    </row>
    <row r="3669" spans="4:4" x14ac:dyDescent="0.2">
      <c r="D3669" s="164"/>
    </row>
    <row r="3670" spans="4:4" x14ac:dyDescent="0.2">
      <c r="D3670" s="164"/>
    </row>
    <row r="3671" spans="4:4" x14ac:dyDescent="0.2">
      <c r="D3671" s="164"/>
    </row>
    <row r="3672" spans="4:4" x14ac:dyDescent="0.2">
      <c r="D3672" s="164"/>
    </row>
    <row r="3673" spans="4:4" x14ac:dyDescent="0.2">
      <c r="D3673" s="164"/>
    </row>
    <row r="3674" spans="4:4" x14ac:dyDescent="0.2">
      <c r="D3674" s="164"/>
    </row>
    <row r="3675" spans="4:4" x14ac:dyDescent="0.2">
      <c r="D3675" s="164"/>
    </row>
    <row r="3676" spans="4:4" x14ac:dyDescent="0.2">
      <c r="D3676" s="164"/>
    </row>
    <row r="3677" spans="4:4" x14ac:dyDescent="0.2">
      <c r="D3677" s="164"/>
    </row>
    <row r="3678" spans="4:4" x14ac:dyDescent="0.2">
      <c r="D3678" s="164"/>
    </row>
    <row r="3679" spans="4:4" x14ac:dyDescent="0.2">
      <c r="D3679" s="164"/>
    </row>
    <row r="3680" spans="4:4" x14ac:dyDescent="0.2">
      <c r="D3680" s="164"/>
    </row>
    <row r="3681" spans="4:4" x14ac:dyDescent="0.2">
      <c r="D3681" s="164"/>
    </row>
    <row r="3682" spans="4:4" x14ac:dyDescent="0.2">
      <c r="D3682" s="164"/>
    </row>
    <row r="3683" spans="4:4" x14ac:dyDescent="0.2">
      <c r="D3683" s="164"/>
    </row>
    <row r="3684" spans="4:4" x14ac:dyDescent="0.2">
      <c r="D3684" s="164"/>
    </row>
    <row r="3685" spans="4:4" x14ac:dyDescent="0.2">
      <c r="D3685" s="164"/>
    </row>
    <row r="3686" spans="4:4" x14ac:dyDescent="0.2">
      <c r="D3686" s="164"/>
    </row>
    <row r="3687" spans="4:4" x14ac:dyDescent="0.2">
      <c r="D3687" s="164"/>
    </row>
    <row r="3688" spans="4:4" x14ac:dyDescent="0.2">
      <c r="D3688" s="164"/>
    </row>
    <row r="3689" spans="4:4" x14ac:dyDescent="0.2">
      <c r="D3689" s="164"/>
    </row>
    <row r="3690" spans="4:4" x14ac:dyDescent="0.2">
      <c r="D3690" s="164"/>
    </row>
    <row r="3691" spans="4:4" x14ac:dyDescent="0.2">
      <c r="D3691" s="164"/>
    </row>
    <row r="3692" spans="4:4" x14ac:dyDescent="0.2">
      <c r="D3692" s="164"/>
    </row>
    <row r="3693" spans="4:4" x14ac:dyDescent="0.2">
      <c r="D3693" s="164"/>
    </row>
    <row r="3694" spans="4:4" x14ac:dyDescent="0.2">
      <c r="D3694" s="164"/>
    </row>
    <row r="3695" spans="4:4" x14ac:dyDescent="0.2">
      <c r="D3695" s="164"/>
    </row>
    <row r="3696" spans="4:4" x14ac:dyDescent="0.2">
      <c r="D3696" s="164"/>
    </row>
    <row r="3697" spans="4:4" x14ac:dyDescent="0.2">
      <c r="D3697" s="164"/>
    </row>
    <row r="3698" spans="4:4" x14ac:dyDescent="0.2">
      <c r="D3698" s="164"/>
    </row>
    <row r="3699" spans="4:4" x14ac:dyDescent="0.2">
      <c r="D3699" s="164"/>
    </row>
    <row r="3700" spans="4:4" x14ac:dyDescent="0.2">
      <c r="D3700" s="164"/>
    </row>
    <row r="3701" spans="4:4" x14ac:dyDescent="0.2">
      <c r="D3701" s="164"/>
    </row>
    <row r="3702" spans="4:4" x14ac:dyDescent="0.2">
      <c r="D3702" s="164"/>
    </row>
    <row r="3703" spans="4:4" x14ac:dyDescent="0.2">
      <c r="D3703" s="164"/>
    </row>
    <row r="3704" spans="4:4" x14ac:dyDescent="0.2">
      <c r="D3704" s="164"/>
    </row>
    <row r="3705" spans="4:4" x14ac:dyDescent="0.2">
      <c r="D3705" s="164"/>
    </row>
    <row r="3706" spans="4:4" x14ac:dyDescent="0.2">
      <c r="D3706" s="164"/>
    </row>
    <row r="3707" spans="4:4" x14ac:dyDescent="0.2">
      <c r="D3707" s="164"/>
    </row>
    <row r="3708" spans="4:4" x14ac:dyDescent="0.2">
      <c r="D3708" s="164"/>
    </row>
    <row r="3709" spans="4:4" x14ac:dyDescent="0.2">
      <c r="D3709" s="164"/>
    </row>
    <row r="3710" spans="4:4" x14ac:dyDescent="0.2">
      <c r="D3710" s="164"/>
    </row>
    <row r="3711" spans="4:4" x14ac:dyDescent="0.2">
      <c r="D3711" s="164"/>
    </row>
    <row r="3712" spans="4:4" x14ac:dyDescent="0.2">
      <c r="D3712" s="164"/>
    </row>
    <row r="3713" spans="4:4" x14ac:dyDescent="0.2">
      <c r="D3713" s="164"/>
    </row>
    <row r="3714" spans="4:4" x14ac:dyDescent="0.2">
      <c r="D3714" s="164"/>
    </row>
    <row r="3715" spans="4:4" x14ac:dyDescent="0.2">
      <c r="D3715" s="164"/>
    </row>
    <row r="3716" spans="4:4" x14ac:dyDescent="0.2">
      <c r="D3716" s="164"/>
    </row>
    <row r="3717" spans="4:4" x14ac:dyDescent="0.2">
      <c r="D3717" s="164"/>
    </row>
    <row r="3718" spans="4:4" x14ac:dyDescent="0.2">
      <c r="D3718" s="164"/>
    </row>
    <row r="3719" spans="4:4" x14ac:dyDescent="0.2">
      <c r="D3719" s="164"/>
    </row>
    <row r="3720" spans="4:4" x14ac:dyDescent="0.2">
      <c r="D3720" s="164"/>
    </row>
    <row r="3721" spans="4:4" x14ac:dyDescent="0.2">
      <c r="D3721" s="164"/>
    </row>
    <row r="3722" spans="4:4" x14ac:dyDescent="0.2">
      <c r="D3722" s="164"/>
    </row>
    <row r="3723" spans="4:4" x14ac:dyDescent="0.2">
      <c r="D3723" s="164"/>
    </row>
    <row r="3724" spans="4:4" x14ac:dyDescent="0.2">
      <c r="D3724" s="164"/>
    </row>
    <row r="3725" spans="4:4" x14ac:dyDescent="0.2">
      <c r="D3725" s="164"/>
    </row>
    <row r="3726" spans="4:4" x14ac:dyDescent="0.2">
      <c r="D3726" s="164"/>
    </row>
    <row r="3727" spans="4:4" x14ac:dyDescent="0.2">
      <c r="D3727" s="164"/>
    </row>
    <row r="3728" spans="4:4" x14ac:dyDescent="0.2">
      <c r="D3728" s="164"/>
    </row>
    <row r="3729" spans="4:4" x14ac:dyDescent="0.2">
      <c r="D3729" s="164"/>
    </row>
    <row r="3730" spans="4:4" x14ac:dyDescent="0.2">
      <c r="D3730" s="164"/>
    </row>
    <row r="3731" spans="4:4" x14ac:dyDescent="0.2">
      <c r="D3731" s="164"/>
    </row>
    <row r="3732" spans="4:4" x14ac:dyDescent="0.2">
      <c r="D3732" s="164"/>
    </row>
    <row r="3733" spans="4:4" x14ac:dyDescent="0.2">
      <c r="D3733" s="164"/>
    </row>
    <row r="3734" spans="4:4" x14ac:dyDescent="0.2">
      <c r="D3734" s="164"/>
    </row>
    <row r="3735" spans="4:4" x14ac:dyDescent="0.2">
      <c r="D3735" s="164"/>
    </row>
    <row r="3736" spans="4:4" x14ac:dyDescent="0.2">
      <c r="D3736" s="164"/>
    </row>
    <row r="3737" spans="4:4" x14ac:dyDescent="0.2">
      <c r="D3737" s="164"/>
    </row>
    <row r="3738" spans="4:4" x14ac:dyDescent="0.2">
      <c r="D3738" s="164"/>
    </row>
    <row r="3739" spans="4:4" x14ac:dyDescent="0.2">
      <c r="D3739" s="164"/>
    </row>
    <row r="3740" spans="4:4" x14ac:dyDescent="0.2">
      <c r="D3740" s="164"/>
    </row>
    <row r="3741" spans="4:4" x14ac:dyDescent="0.2">
      <c r="D3741" s="164"/>
    </row>
    <row r="3742" spans="4:4" x14ac:dyDescent="0.2">
      <c r="D3742" s="164"/>
    </row>
    <row r="3743" spans="4:4" x14ac:dyDescent="0.2">
      <c r="D3743" s="164"/>
    </row>
    <row r="3744" spans="4:4" x14ac:dyDescent="0.2">
      <c r="D3744" s="164"/>
    </row>
    <row r="3745" spans="4:4" x14ac:dyDescent="0.2">
      <c r="D3745" s="164"/>
    </row>
    <row r="3746" spans="4:4" x14ac:dyDescent="0.2">
      <c r="D3746" s="164"/>
    </row>
    <row r="3747" spans="4:4" x14ac:dyDescent="0.2">
      <c r="D3747" s="164"/>
    </row>
    <row r="3748" spans="4:4" x14ac:dyDescent="0.2">
      <c r="D3748" s="164"/>
    </row>
    <row r="3749" spans="4:4" x14ac:dyDescent="0.2">
      <c r="D3749" s="164"/>
    </row>
    <row r="3750" spans="4:4" x14ac:dyDescent="0.2">
      <c r="D3750" s="164"/>
    </row>
    <row r="3751" spans="4:4" x14ac:dyDescent="0.2">
      <c r="D3751" s="164"/>
    </row>
    <row r="3752" spans="4:4" x14ac:dyDescent="0.2">
      <c r="D3752" s="164"/>
    </row>
    <row r="3753" spans="4:4" x14ac:dyDescent="0.2">
      <c r="D3753" s="164"/>
    </row>
    <row r="3754" spans="4:4" x14ac:dyDescent="0.2">
      <c r="D3754" s="164"/>
    </row>
    <row r="3755" spans="4:4" x14ac:dyDescent="0.2">
      <c r="D3755" s="164"/>
    </row>
    <row r="3756" spans="4:4" x14ac:dyDescent="0.2">
      <c r="D3756" s="164"/>
    </row>
    <row r="3757" spans="4:4" x14ac:dyDescent="0.2">
      <c r="D3757" s="164"/>
    </row>
    <row r="3758" spans="4:4" x14ac:dyDescent="0.2">
      <c r="D3758" s="164"/>
    </row>
    <row r="3759" spans="4:4" x14ac:dyDescent="0.2">
      <c r="D3759" s="164"/>
    </row>
    <row r="3760" spans="4:4" x14ac:dyDescent="0.2">
      <c r="D3760" s="164"/>
    </row>
    <row r="3761" spans="4:4" x14ac:dyDescent="0.2">
      <c r="D3761" s="164"/>
    </row>
    <row r="3762" spans="4:4" x14ac:dyDescent="0.2">
      <c r="D3762" s="164"/>
    </row>
    <row r="3763" spans="4:4" x14ac:dyDescent="0.2">
      <c r="D3763" s="164"/>
    </row>
    <row r="3764" spans="4:4" x14ac:dyDescent="0.2">
      <c r="D3764" s="164"/>
    </row>
    <row r="3765" spans="4:4" x14ac:dyDescent="0.2">
      <c r="D3765" s="164"/>
    </row>
    <row r="3766" spans="4:4" x14ac:dyDescent="0.2">
      <c r="D3766" s="164"/>
    </row>
    <row r="3767" spans="4:4" x14ac:dyDescent="0.2">
      <c r="D3767" s="164"/>
    </row>
    <row r="3768" spans="4:4" x14ac:dyDescent="0.2">
      <c r="D3768" s="164"/>
    </row>
    <row r="3769" spans="4:4" x14ac:dyDescent="0.2">
      <c r="D3769" s="164"/>
    </row>
    <row r="3770" spans="4:4" x14ac:dyDescent="0.2">
      <c r="D3770" s="164"/>
    </row>
    <row r="3771" spans="4:4" x14ac:dyDescent="0.2">
      <c r="D3771" s="164"/>
    </row>
    <row r="3772" spans="4:4" x14ac:dyDescent="0.2">
      <c r="D3772" s="164"/>
    </row>
    <row r="3773" spans="4:4" x14ac:dyDescent="0.2">
      <c r="D3773" s="164"/>
    </row>
    <row r="3774" spans="4:4" x14ac:dyDescent="0.2">
      <c r="D3774" s="164"/>
    </row>
    <row r="3775" spans="4:4" x14ac:dyDescent="0.2">
      <c r="D3775" s="164"/>
    </row>
    <row r="3776" spans="4:4" x14ac:dyDescent="0.2">
      <c r="D3776" s="164"/>
    </row>
    <row r="3777" spans="4:4" x14ac:dyDescent="0.2">
      <c r="D3777" s="164"/>
    </row>
    <row r="3778" spans="4:4" x14ac:dyDescent="0.2">
      <c r="D3778" s="164"/>
    </row>
    <row r="3779" spans="4:4" x14ac:dyDescent="0.2">
      <c r="D3779" s="164"/>
    </row>
    <row r="3780" spans="4:4" x14ac:dyDescent="0.2">
      <c r="D3780" s="164"/>
    </row>
    <row r="3781" spans="4:4" x14ac:dyDescent="0.2">
      <c r="D3781" s="164"/>
    </row>
    <row r="3782" spans="4:4" x14ac:dyDescent="0.2">
      <c r="D3782" s="164"/>
    </row>
    <row r="3783" spans="4:4" x14ac:dyDescent="0.2">
      <c r="D3783" s="164"/>
    </row>
    <row r="3784" spans="4:4" x14ac:dyDescent="0.2">
      <c r="D3784" s="164"/>
    </row>
    <row r="3785" spans="4:4" x14ac:dyDescent="0.2">
      <c r="D3785" s="164"/>
    </row>
    <row r="3786" spans="4:4" x14ac:dyDescent="0.2">
      <c r="D3786" s="164"/>
    </row>
    <row r="3787" spans="4:4" x14ac:dyDescent="0.2">
      <c r="D3787" s="164"/>
    </row>
    <row r="3788" spans="4:4" x14ac:dyDescent="0.2">
      <c r="D3788" s="164"/>
    </row>
    <row r="3789" spans="4:4" x14ac:dyDescent="0.2">
      <c r="D3789" s="164"/>
    </row>
    <row r="3790" spans="4:4" x14ac:dyDescent="0.2">
      <c r="D3790" s="164"/>
    </row>
    <row r="3791" spans="4:4" x14ac:dyDescent="0.2">
      <c r="D3791" s="164"/>
    </row>
    <row r="3792" spans="4:4" x14ac:dyDescent="0.2">
      <c r="D3792" s="164"/>
    </row>
    <row r="3793" spans="4:4" x14ac:dyDescent="0.2">
      <c r="D3793" s="164"/>
    </row>
    <row r="3794" spans="4:4" x14ac:dyDescent="0.2">
      <c r="D3794" s="164"/>
    </row>
    <row r="3795" spans="4:4" x14ac:dyDescent="0.2">
      <c r="D3795" s="164"/>
    </row>
    <row r="3796" spans="4:4" x14ac:dyDescent="0.2">
      <c r="D3796" s="164"/>
    </row>
    <row r="3797" spans="4:4" x14ac:dyDescent="0.2">
      <c r="D3797" s="164"/>
    </row>
    <row r="3798" spans="4:4" x14ac:dyDescent="0.2">
      <c r="D3798" s="164"/>
    </row>
    <row r="3799" spans="4:4" x14ac:dyDescent="0.2">
      <c r="D3799" s="164"/>
    </row>
    <row r="3800" spans="4:4" x14ac:dyDescent="0.2">
      <c r="D3800" s="164"/>
    </row>
    <row r="3801" spans="4:4" x14ac:dyDescent="0.2">
      <c r="D3801" s="164"/>
    </row>
    <row r="3802" spans="4:4" x14ac:dyDescent="0.2">
      <c r="D3802" s="164"/>
    </row>
    <row r="3803" spans="4:4" x14ac:dyDescent="0.2">
      <c r="D3803" s="164"/>
    </row>
    <row r="3804" spans="4:4" x14ac:dyDescent="0.2">
      <c r="D3804" s="164"/>
    </row>
    <row r="3805" spans="4:4" x14ac:dyDescent="0.2">
      <c r="D3805" s="164"/>
    </row>
    <row r="3806" spans="4:4" x14ac:dyDescent="0.2">
      <c r="D3806" s="164"/>
    </row>
    <row r="3807" spans="4:4" x14ac:dyDescent="0.2">
      <c r="D3807" s="164"/>
    </row>
    <row r="3808" spans="4:4" x14ac:dyDescent="0.2">
      <c r="D3808" s="164"/>
    </row>
    <row r="3809" spans="4:4" x14ac:dyDescent="0.2">
      <c r="D3809" s="164"/>
    </row>
    <row r="3810" spans="4:4" x14ac:dyDescent="0.2">
      <c r="D3810" s="164"/>
    </row>
    <row r="3811" spans="4:4" x14ac:dyDescent="0.2">
      <c r="D3811" s="164"/>
    </row>
    <row r="3812" spans="4:4" x14ac:dyDescent="0.2">
      <c r="D3812" s="164"/>
    </row>
    <row r="3813" spans="4:4" x14ac:dyDescent="0.2">
      <c r="D3813" s="164"/>
    </row>
    <row r="3814" spans="4:4" x14ac:dyDescent="0.2">
      <c r="D3814" s="164"/>
    </row>
    <row r="3815" spans="4:4" x14ac:dyDescent="0.2">
      <c r="D3815" s="164"/>
    </row>
    <row r="3816" spans="4:4" x14ac:dyDescent="0.2">
      <c r="D3816" s="164"/>
    </row>
    <row r="3817" spans="4:4" x14ac:dyDescent="0.2">
      <c r="D3817" s="164"/>
    </row>
    <row r="3818" spans="4:4" x14ac:dyDescent="0.2">
      <c r="D3818" s="164"/>
    </row>
    <row r="3819" spans="4:4" x14ac:dyDescent="0.2">
      <c r="D3819" s="164"/>
    </row>
    <row r="3820" spans="4:4" x14ac:dyDescent="0.2">
      <c r="D3820" s="164"/>
    </row>
    <row r="3821" spans="4:4" x14ac:dyDescent="0.2">
      <c r="D3821" s="164"/>
    </row>
    <row r="3822" spans="4:4" x14ac:dyDescent="0.2">
      <c r="D3822" s="164"/>
    </row>
    <row r="3823" spans="4:4" x14ac:dyDescent="0.2">
      <c r="D3823" s="164"/>
    </row>
    <row r="3824" spans="4:4" x14ac:dyDescent="0.2">
      <c r="D3824" s="164"/>
    </row>
    <row r="3825" spans="4:4" x14ac:dyDescent="0.2">
      <c r="D3825" s="164"/>
    </row>
    <row r="3826" spans="4:4" x14ac:dyDescent="0.2">
      <c r="D3826" s="164"/>
    </row>
    <row r="3827" spans="4:4" x14ac:dyDescent="0.2">
      <c r="D3827" s="164"/>
    </row>
    <row r="3828" spans="4:4" x14ac:dyDescent="0.2">
      <c r="D3828" s="164"/>
    </row>
    <row r="3829" spans="4:4" x14ac:dyDescent="0.2">
      <c r="D3829" s="164"/>
    </row>
    <row r="3830" spans="4:4" x14ac:dyDescent="0.2">
      <c r="D3830" s="164"/>
    </row>
    <row r="3831" spans="4:4" x14ac:dyDescent="0.2">
      <c r="D3831" s="164"/>
    </row>
    <row r="3832" spans="4:4" x14ac:dyDescent="0.2">
      <c r="D3832" s="164"/>
    </row>
    <row r="3833" spans="4:4" x14ac:dyDescent="0.2">
      <c r="D3833" s="164"/>
    </row>
    <row r="3834" spans="4:4" x14ac:dyDescent="0.2">
      <c r="D3834" s="164"/>
    </row>
    <row r="3835" spans="4:4" x14ac:dyDescent="0.2">
      <c r="D3835" s="164"/>
    </row>
    <row r="3836" spans="4:4" x14ac:dyDescent="0.2">
      <c r="D3836" s="164"/>
    </row>
    <row r="3837" spans="4:4" x14ac:dyDescent="0.2">
      <c r="D3837" s="164"/>
    </row>
    <row r="3838" spans="4:4" x14ac:dyDescent="0.2">
      <c r="D3838" s="164"/>
    </row>
    <row r="3839" spans="4:4" x14ac:dyDescent="0.2">
      <c r="D3839" s="164"/>
    </row>
    <row r="3840" spans="4:4" x14ac:dyDescent="0.2">
      <c r="D3840" s="164"/>
    </row>
    <row r="3841" spans="4:4" x14ac:dyDescent="0.2">
      <c r="D3841" s="164"/>
    </row>
    <row r="3842" spans="4:4" x14ac:dyDescent="0.2">
      <c r="D3842" s="164"/>
    </row>
    <row r="3843" spans="4:4" x14ac:dyDescent="0.2">
      <c r="D3843" s="164"/>
    </row>
    <row r="3844" spans="4:4" x14ac:dyDescent="0.2">
      <c r="D3844" s="164"/>
    </row>
    <row r="3845" spans="4:4" x14ac:dyDescent="0.2">
      <c r="D3845" s="164"/>
    </row>
    <row r="3846" spans="4:4" x14ac:dyDescent="0.2">
      <c r="D3846" s="164"/>
    </row>
    <row r="3847" spans="4:4" x14ac:dyDescent="0.2">
      <c r="D3847" s="164"/>
    </row>
    <row r="3848" spans="4:4" x14ac:dyDescent="0.2">
      <c r="D3848" s="164"/>
    </row>
    <row r="3849" spans="4:4" x14ac:dyDescent="0.2">
      <c r="D3849" s="164"/>
    </row>
    <row r="3850" spans="4:4" x14ac:dyDescent="0.2">
      <c r="D3850" s="164"/>
    </row>
    <row r="3851" spans="4:4" x14ac:dyDescent="0.2">
      <c r="D3851" s="164"/>
    </row>
    <row r="3852" spans="4:4" x14ac:dyDescent="0.2">
      <c r="D3852" s="164"/>
    </row>
    <row r="3853" spans="4:4" x14ac:dyDescent="0.2">
      <c r="D3853" s="164"/>
    </row>
    <row r="3854" spans="4:4" x14ac:dyDescent="0.2">
      <c r="D3854" s="164"/>
    </row>
    <row r="3855" spans="4:4" x14ac:dyDescent="0.2">
      <c r="D3855" s="164"/>
    </row>
    <row r="3856" spans="4:4" x14ac:dyDescent="0.2">
      <c r="D3856" s="164"/>
    </row>
    <row r="3857" spans="4:4" x14ac:dyDescent="0.2">
      <c r="D3857" s="164"/>
    </row>
    <row r="3858" spans="4:4" x14ac:dyDescent="0.2">
      <c r="D3858" s="164"/>
    </row>
    <row r="3859" spans="4:4" x14ac:dyDescent="0.2">
      <c r="D3859" s="164"/>
    </row>
    <row r="3860" spans="4:4" x14ac:dyDescent="0.2">
      <c r="D3860" s="164"/>
    </row>
    <row r="3861" spans="4:4" x14ac:dyDescent="0.2">
      <c r="D3861" s="164"/>
    </row>
    <row r="3862" spans="4:4" x14ac:dyDescent="0.2">
      <c r="D3862" s="164"/>
    </row>
    <row r="3863" spans="4:4" x14ac:dyDescent="0.2">
      <c r="D3863" s="164"/>
    </row>
    <row r="3864" spans="4:4" x14ac:dyDescent="0.2">
      <c r="D3864" s="164"/>
    </row>
    <row r="3865" spans="4:4" x14ac:dyDescent="0.2">
      <c r="D3865" s="164"/>
    </row>
    <row r="3866" spans="4:4" x14ac:dyDescent="0.2">
      <c r="D3866" s="164"/>
    </row>
    <row r="3867" spans="4:4" x14ac:dyDescent="0.2">
      <c r="D3867" s="164"/>
    </row>
    <row r="3868" spans="4:4" x14ac:dyDescent="0.2">
      <c r="D3868" s="164"/>
    </row>
    <row r="3869" spans="4:4" x14ac:dyDescent="0.2">
      <c r="D3869" s="164"/>
    </row>
    <row r="3870" spans="4:4" x14ac:dyDescent="0.2">
      <c r="D3870" s="164"/>
    </row>
    <row r="3871" spans="4:4" x14ac:dyDescent="0.2">
      <c r="D3871" s="164"/>
    </row>
    <row r="3872" spans="4:4" x14ac:dyDescent="0.2">
      <c r="D3872" s="164"/>
    </row>
    <row r="3873" spans="4:4" x14ac:dyDescent="0.2">
      <c r="D3873" s="164"/>
    </row>
    <row r="3874" spans="4:4" x14ac:dyDescent="0.2">
      <c r="D3874" s="164"/>
    </row>
    <row r="3875" spans="4:4" x14ac:dyDescent="0.2">
      <c r="D3875" s="164"/>
    </row>
    <row r="3876" spans="4:4" x14ac:dyDescent="0.2">
      <c r="D3876" s="164"/>
    </row>
    <row r="3877" spans="4:4" x14ac:dyDescent="0.2">
      <c r="D3877" s="164"/>
    </row>
    <row r="3878" spans="4:4" x14ac:dyDescent="0.2">
      <c r="D3878" s="164"/>
    </row>
    <row r="3879" spans="4:4" x14ac:dyDescent="0.2">
      <c r="D3879" s="164"/>
    </row>
    <row r="3880" spans="4:4" x14ac:dyDescent="0.2">
      <c r="D3880" s="164"/>
    </row>
    <row r="3881" spans="4:4" x14ac:dyDescent="0.2">
      <c r="D3881" s="164"/>
    </row>
    <row r="3882" spans="4:4" x14ac:dyDescent="0.2">
      <c r="D3882" s="164"/>
    </row>
    <row r="3883" spans="4:4" x14ac:dyDescent="0.2">
      <c r="D3883" s="164"/>
    </row>
    <row r="3884" spans="4:4" x14ac:dyDescent="0.2">
      <c r="D3884" s="164"/>
    </row>
    <row r="3885" spans="4:4" x14ac:dyDescent="0.2">
      <c r="D3885" s="164"/>
    </row>
    <row r="3886" spans="4:4" x14ac:dyDescent="0.2">
      <c r="D3886" s="164"/>
    </row>
    <row r="3887" spans="4:4" x14ac:dyDescent="0.2">
      <c r="D3887" s="164"/>
    </row>
    <row r="3888" spans="4:4" x14ac:dyDescent="0.2">
      <c r="D3888" s="164"/>
    </row>
    <row r="3889" spans="4:4" x14ac:dyDescent="0.2">
      <c r="D3889" s="164"/>
    </row>
    <row r="3890" spans="4:4" x14ac:dyDescent="0.2">
      <c r="D3890" s="164"/>
    </row>
    <row r="3891" spans="4:4" x14ac:dyDescent="0.2">
      <c r="D3891" s="164"/>
    </row>
    <row r="3892" spans="4:4" x14ac:dyDescent="0.2">
      <c r="D3892" s="164"/>
    </row>
    <row r="3893" spans="4:4" x14ac:dyDescent="0.2">
      <c r="D3893" s="164"/>
    </row>
    <row r="3894" spans="4:4" x14ac:dyDescent="0.2">
      <c r="D3894" s="164"/>
    </row>
    <row r="3895" spans="4:4" x14ac:dyDescent="0.2">
      <c r="D3895" s="164"/>
    </row>
    <row r="3896" spans="4:4" x14ac:dyDescent="0.2">
      <c r="D3896" s="164"/>
    </row>
    <row r="3897" spans="4:4" x14ac:dyDescent="0.2">
      <c r="D3897" s="164"/>
    </row>
    <row r="3898" spans="4:4" x14ac:dyDescent="0.2">
      <c r="D3898" s="164"/>
    </row>
    <row r="3899" spans="4:4" x14ac:dyDescent="0.2">
      <c r="D3899" s="164"/>
    </row>
    <row r="3900" spans="4:4" x14ac:dyDescent="0.2">
      <c r="D3900" s="164"/>
    </row>
    <row r="3901" spans="4:4" x14ac:dyDescent="0.2">
      <c r="D3901" s="164"/>
    </row>
    <row r="3902" spans="4:4" x14ac:dyDescent="0.2">
      <c r="D3902" s="164"/>
    </row>
    <row r="3903" spans="4:4" x14ac:dyDescent="0.2">
      <c r="D3903" s="164"/>
    </row>
    <row r="3904" spans="4:4" x14ac:dyDescent="0.2">
      <c r="D3904" s="164"/>
    </row>
    <row r="3905" spans="4:4" x14ac:dyDescent="0.2">
      <c r="D3905" s="164"/>
    </row>
    <row r="3906" spans="4:4" x14ac:dyDescent="0.2">
      <c r="D3906" s="164"/>
    </row>
    <row r="3907" spans="4:4" x14ac:dyDescent="0.2">
      <c r="D3907" s="164"/>
    </row>
    <row r="3908" spans="4:4" x14ac:dyDescent="0.2">
      <c r="D3908" s="164"/>
    </row>
    <row r="3909" spans="4:4" x14ac:dyDescent="0.2">
      <c r="D3909" s="164"/>
    </row>
    <row r="3910" spans="4:4" x14ac:dyDescent="0.2">
      <c r="D3910" s="164"/>
    </row>
    <row r="3911" spans="4:4" x14ac:dyDescent="0.2">
      <c r="D3911" s="164"/>
    </row>
    <row r="3912" spans="4:4" x14ac:dyDescent="0.2">
      <c r="D3912" s="164"/>
    </row>
    <row r="3913" spans="4:4" x14ac:dyDescent="0.2">
      <c r="D3913" s="164"/>
    </row>
    <row r="3914" spans="4:4" x14ac:dyDescent="0.2">
      <c r="D3914" s="164"/>
    </row>
    <row r="3915" spans="4:4" x14ac:dyDescent="0.2">
      <c r="D3915" s="164"/>
    </row>
    <row r="3916" spans="4:4" x14ac:dyDescent="0.2">
      <c r="D3916" s="164"/>
    </row>
    <row r="3917" spans="4:4" x14ac:dyDescent="0.2">
      <c r="D3917" s="164"/>
    </row>
    <row r="3918" spans="4:4" x14ac:dyDescent="0.2">
      <c r="D3918" s="164"/>
    </row>
    <row r="3919" spans="4:4" x14ac:dyDescent="0.2">
      <c r="D3919" s="164"/>
    </row>
    <row r="3920" spans="4:4" x14ac:dyDescent="0.2">
      <c r="D3920" s="164"/>
    </row>
    <row r="3921" spans="4:4" x14ac:dyDescent="0.2">
      <c r="D3921" s="164"/>
    </row>
    <row r="3922" spans="4:4" x14ac:dyDescent="0.2">
      <c r="D3922" s="164"/>
    </row>
    <row r="3923" spans="4:4" x14ac:dyDescent="0.2">
      <c r="D3923" s="164"/>
    </row>
    <row r="3924" spans="4:4" x14ac:dyDescent="0.2">
      <c r="D3924" s="164"/>
    </row>
    <row r="3925" spans="4:4" x14ac:dyDescent="0.2">
      <c r="D3925" s="164"/>
    </row>
    <row r="3926" spans="4:4" x14ac:dyDescent="0.2">
      <c r="D3926" s="164"/>
    </row>
    <row r="3927" spans="4:4" x14ac:dyDescent="0.2">
      <c r="D3927" s="164"/>
    </row>
    <row r="3928" spans="4:4" x14ac:dyDescent="0.2">
      <c r="D3928" s="164"/>
    </row>
    <row r="3929" spans="4:4" x14ac:dyDescent="0.2">
      <c r="D3929" s="164"/>
    </row>
    <row r="3930" spans="4:4" x14ac:dyDescent="0.2">
      <c r="D3930" s="164"/>
    </row>
    <row r="3931" spans="4:4" x14ac:dyDescent="0.2">
      <c r="D3931" s="164"/>
    </row>
    <row r="3932" spans="4:4" x14ac:dyDescent="0.2">
      <c r="D3932" s="164"/>
    </row>
    <row r="3933" spans="4:4" x14ac:dyDescent="0.2">
      <c r="D3933" s="164"/>
    </row>
    <row r="3934" spans="4:4" x14ac:dyDescent="0.2">
      <c r="D3934" s="164"/>
    </row>
    <row r="3935" spans="4:4" x14ac:dyDescent="0.2">
      <c r="D3935" s="164"/>
    </row>
    <row r="3936" spans="4:4" x14ac:dyDescent="0.2">
      <c r="D3936" s="164"/>
    </row>
    <row r="3937" spans="4:4" x14ac:dyDescent="0.2">
      <c r="D3937" s="164"/>
    </row>
    <row r="3938" spans="4:4" x14ac:dyDescent="0.2">
      <c r="D3938" s="164"/>
    </row>
    <row r="3939" spans="4:4" x14ac:dyDescent="0.2">
      <c r="D3939" s="164"/>
    </row>
    <row r="3940" spans="4:4" x14ac:dyDescent="0.2">
      <c r="D3940" s="164"/>
    </row>
    <row r="3941" spans="4:4" x14ac:dyDescent="0.2">
      <c r="D3941" s="164"/>
    </row>
    <row r="3942" spans="4:4" x14ac:dyDescent="0.2">
      <c r="D3942" s="164"/>
    </row>
    <row r="3943" spans="4:4" x14ac:dyDescent="0.2">
      <c r="D3943" s="164"/>
    </row>
    <row r="3944" spans="4:4" x14ac:dyDescent="0.2">
      <c r="D3944" s="164"/>
    </row>
    <row r="3945" spans="4:4" x14ac:dyDescent="0.2">
      <c r="D3945" s="164"/>
    </row>
    <row r="3946" spans="4:4" x14ac:dyDescent="0.2">
      <c r="D3946" s="164"/>
    </row>
    <row r="3947" spans="4:4" x14ac:dyDescent="0.2">
      <c r="D3947" s="164"/>
    </row>
    <row r="3948" spans="4:4" x14ac:dyDescent="0.2">
      <c r="D3948" s="164"/>
    </row>
    <row r="3949" spans="4:4" x14ac:dyDescent="0.2">
      <c r="D3949" s="164"/>
    </row>
    <row r="3950" spans="4:4" x14ac:dyDescent="0.2">
      <c r="D3950" s="164"/>
    </row>
    <row r="3951" spans="4:4" x14ac:dyDescent="0.2">
      <c r="D3951" s="164"/>
    </row>
    <row r="3952" spans="4:4" x14ac:dyDescent="0.2">
      <c r="D3952" s="164"/>
    </row>
    <row r="3953" spans="4:4" x14ac:dyDescent="0.2">
      <c r="D3953" s="164"/>
    </row>
    <row r="3954" spans="4:4" x14ac:dyDescent="0.2">
      <c r="D3954" s="164"/>
    </row>
    <row r="3955" spans="4:4" x14ac:dyDescent="0.2">
      <c r="D3955" s="164"/>
    </row>
    <row r="3956" spans="4:4" x14ac:dyDescent="0.2">
      <c r="D3956" s="164"/>
    </row>
    <row r="3957" spans="4:4" x14ac:dyDescent="0.2">
      <c r="D3957" s="164"/>
    </row>
    <row r="3958" spans="4:4" x14ac:dyDescent="0.2">
      <c r="D3958" s="164"/>
    </row>
    <row r="3959" spans="4:4" x14ac:dyDescent="0.2">
      <c r="D3959" s="164"/>
    </row>
    <row r="3960" spans="4:4" x14ac:dyDescent="0.2">
      <c r="D3960" s="164"/>
    </row>
    <row r="3961" spans="4:4" x14ac:dyDescent="0.2">
      <c r="D3961" s="164"/>
    </row>
    <row r="3962" spans="4:4" x14ac:dyDescent="0.2">
      <c r="D3962" s="164"/>
    </row>
    <row r="3963" spans="4:4" x14ac:dyDescent="0.2">
      <c r="D3963" s="164"/>
    </row>
    <row r="3964" spans="4:4" x14ac:dyDescent="0.2">
      <c r="D3964" s="164"/>
    </row>
    <row r="3965" spans="4:4" x14ac:dyDescent="0.2">
      <c r="D3965" s="164"/>
    </row>
    <row r="3966" spans="4:4" x14ac:dyDescent="0.2">
      <c r="D3966" s="164"/>
    </row>
    <row r="3967" spans="4:4" x14ac:dyDescent="0.2">
      <c r="D3967" s="164"/>
    </row>
    <row r="3968" spans="4:4" x14ac:dyDescent="0.2">
      <c r="D3968" s="164"/>
    </row>
    <row r="3969" spans="4:4" x14ac:dyDescent="0.2">
      <c r="D3969" s="164"/>
    </row>
    <row r="3970" spans="4:4" x14ac:dyDescent="0.2">
      <c r="D3970" s="164"/>
    </row>
    <row r="3971" spans="4:4" x14ac:dyDescent="0.2">
      <c r="D3971" s="164"/>
    </row>
    <row r="3972" spans="4:4" x14ac:dyDescent="0.2">
      <c r="D3972" s="164"/>
    </row>
    <row r="3973" spans="4:4" x14ac:dyDescent="0.2">
      <c r="D3973" s="164"/>
    </row>
    <row r="3974" spans="4:4" x14ac:dyDescent="0.2">
      <c r="D3974" s="164"/>
    </row>
    <row r="3975" spans="4:4" x14ac:dyDescent="0.2">
      <c r="D3975" s="164"/>
    </row>
    <row r="3976" spans="4:4" x14ac:dyDescent="0.2">
      <c r="D3976" s="164"/>
    </row>
    <row r="3977" spans="4:4" x14ac:dyDescent="0.2">
      <c r="D3977" s="164"/>
    </row>
    <row r="3978" spans="4:4" x14ac:dyDescent="0.2">
      <c r="D3978" s="164"/>
    </row>
    <row r="3979" spans="4:4" x14ac:dyDescent="0.2">
      <c r="D3979" s="164"/>
    </row>
    <row r="3980" spans="4:4" x14ac:dyDescent="0.2">
      <c r="D3980" s="164"/>
    </row>
    <row r="3981" spans="4:4" x14ac:dyDescent="0.2">
      <c r="D3981" s="164"/>
    </row>
    <row r="3982" spans="4:4" x14ac:dyDescent="0.2">
      <c r="D3982" s="164"/>
    </row>
    <row r="3983" spans="4:4" x14ac:dyDescent="0.2">
      <c r="D3983" s="164"/>
    </row>
    <row r="3984" spans="4:4" x14ac:dyDescent="0.2">
      <c r="D3984" s="164"/>
    </row>
    <row r="3985" spans="4:4" x14ac:dyDescent="0.2">
      <c r="D3985" s="164"/>
    </row>
    <row r="3986" spans="4:4" x14ac:dyDescent="0.2">
      <c r="D3986" s="164"/>
    </row>
    <row r="3987" spans="4:4" x14ac:dyDescent="0.2">
      <c r="D3987" s="164"/>
    </row>
    <row r="3988" spans="4:4" x14ac:dyDescent="0.2">
      <c r="D3988" s="164"/>
    </row>
    <row r="3989" spans="4:4" x14ac:dyDescent="0.2">
      <c r="D3989" s="164"/>
    </row>
    <row r="3990" spans="4:4" x14ac:dyDescent="0.2">
      <c r="D3990" s="164"/>
    </row>
    <row r="3991" spans="4:4" x14ac:dyDescent="0.2">
      <c r="D3991" s="164"/>
    </row>
    <row r="3992" spans="4:4" x14ac:dyDescent="0.2">
      <c r="D3992" s="164"/>
    </row>
    <row r="3993" spans="4:4" x14ac:dyDescent="0.2">
      <c r="D3993" s="164"/>
    </row>
    <row r="3994" spans="4:4" x14ac:dyDescent="0.2">
      <c r="D3994" s="164"/>
    </row>
    <row r="3995" spans="4:4" x14ac:dyDescent="0.2">
      <c r="D3995" s="164"/>
    </row>
    <row r="3996" spans="4:4" x14ac:dyDescent="0.2">
      <c r="D3996" s="164"/>
    </row>
    <row r="3997" spans="4:4" x14ac:dyDescent="0.2">
      <c r="D3997" s="164"/>
    </row>
    <row r="3998" spans="4:4" x14ac:dyDescent="0.2">
      <c r="D3998" s="164"/>
    </row>
    <row r="3999" spans="4:4" x14ac:dyDescent="0.2">
      <c r="D3999" s="164"/>
    </row>
    <row r="4000" spans="4:4" x14ac:dyDescent="0.2">
      <c r="D4000" s="164"/>
    </row>
    <row r="4001" spans="4:4" x14ac:dyDescent="0.2">
      <c r="D4001" s="164"/>
    </row>
    <row r="4002" spans="4:4" x14ac:dyDescent="0.2">
      <c r="D4002" s="164"/>
    </row>
    <row r="4003" spans="4:4" x14ac:dyDescent="0.2">
      <c r="D4003" s="164"/>
    </row>
    <row r="4004" spans="4:4" x14ac:dyDescent="0.2">
      <c r="D4004" s="164"/>
    </row>
    <row r="4005" spans="4:4" x14ac:dyDescent="0.2">
      <c r="D4005" s="164"/>
    </row>
    <row r="4006" spans="4:4" x14ac:dyDescent="0.2">
      <c r="D4006" s="164"/>
    </row>
    <row r="4007" spans="4:4" x14ac:dyDescent="0.2">
      <c r="D4007" s="164"/>
    </row>
    <row r="4008" spans="4:4" x14ac:dyDescent="0.2">
      <c r="D4008" s="164"/>
    </row>
    <row r="4009" spans="4:4" x14ac:dyDescent="0.2">
      <c r="D4009" s="164"/>
    </row>
    <row r="4010" spans="4:4" x14ac:dyDescent="0.2">
      <c r="D4010" s="164"/>
    </row>
    <row r="4011" spans="4:4" x14ac:dyDescent="0.2">
      <c r="D4011" s="164"/>
    </row>
    <row r="4012" spans="4:4" x14ac:dyDescent="0.2">
      <c r="D4012" s="164"/>
    </row>
    <row r="4013" spans="4:4" x14ac:dyDescent="0.2">
      <c r="D4013" s="164"/>
    </row>
    <row r="4014" spans="4:4" x14ac:dyDescent="0.2">
      <c r="D4014" s="164"/>
    </row>
    <row r="4015" spans="4:4" x14ac:dyDescent="0.2">
      <c r="D4015" s="164"/>
    </row>
    <row r="4016" spans="4:4" x14ac:dyDescent="0.2">
      <c r="D4016" s="164"/>
    </row>
    <row r="4017" spans="4:4" x14ac:dyDescent="0.2">
      <c r="D4017" s="164"/>
    </row>
    <row r="4018" spans="4:4" x14ac:dyDescent="0.2">
      <c r="D4018" s="164"/>
    </row>
    <row r="4019" spans="4:4" x14ac:dyDescent="0.2">
      <c r="D4019" s="164"/>
    </row>
    <row r="4020" spans="4:4" x14ac:dyDescent="0.2">
      <c r="D4020" s="164"/>
    </row>
    <row r="4021" spans="4:4" x14ac:dyDescent="0.2">
      <c r="D4021" s="164"/>
    </row>
    <row r="4022" spans="4:4" x14ac:dyDescent="0.2">
      <c r="D4022" s="164"/>
    </row>
    <row r="4023" spans="4:4" x14ac:dyDescent="0.2">
      <c r="D4023" s="164"/>
    </row>
    <row r="4024" spans="4:4" x14ac:dyDescent="0.2">
      <c r="D4024" s="164"/>
    </row>
    <row r="4025" spans="4:4" x14ac:dyDescent="0.2">
      <c r="D4025" s="164"/>
    </row>
    <row r="4026" spans="4:4" x14ac:dyDescent="0.2">
      <c r="D4026" s="164"/>
    </row>
    <row r="4027" spans="4:4" x14ac:dyDescent="0.2">
      <c r="D4027" s="164"/>
    </row>
    <row r="4028" spans="4:4" x14ac:dyDescent="0.2">
      <c r="D4028" s="164"/>
    </row>
    <row r="4029" spans="4:4" x14ac:dyDescent="0.2">
      <c r="D4029" s="164"/>
    </row>
    <row r="4030" spans="4:4" x14ac:dyDescent="0.2">
      <c r="D4030" s="164"/>
    </row>
    <row r="4031" spans="4:4" x14ac:dyDescent="0.2">
      <c r="D4031" s="164"/>
    </row>
    <row r="4032" spans="4:4" x14ac:dyDescent="0.2">
      <c r="D4032" s="164"/>
    </row>
    <row r="4033" spans="4:4" x14ac:dyDescent="0.2">
      <c r="D4033" s="164"/>
    </row>
    <row r="4034" spans="4:4" x14ac:dyDescent="0.2">
      <c r="D4034" s="164"/>
    </row>
    <row r="4035" spans="4:4" x14ac:dyDescent="0.2">
      <c r="D4035" s="164"/>
    </row>
    <row r="4036" spans="4:4" x14ac:dyDescent="0.2">
      <c r="D4036" s="164"/>
    </row>
    <row r="4037" spans="4:4" x14ac:dyDescent="0.2">
      <c r="D4037" s="164"/>
    </row>
    <row r="4038" spans="4:4" x14ac:dyDescent="0.2">
      <c r="D4038" s="164"/>
    </row>
    <row r="4039" spans="4:4" x14ac:dyDescent="0.2">
      <c r="D4039" s="164"/>
    </row>
    <row r="4040" spans="4:4" x14ac:dyDescent="0.2">
      <c r="D4040" s="164"/>
    </row>
    <row r="4041" spans="4:4" x14ac:dyDescent="0.2">
      <c r="D4041" s="164"/>
    </row>
    <row r="4042" spans="4:4" x14ac:dyDescent="0.2">
      <c r="D4042" s="164"/>
    </row>
    <row r="4043" spans="4:4" x14ac:dyDescent="0.2">
      <c r="D4043" s="164"/>
    </row>
    <row r="4044" spans="4:4" x14ac:dyDescent="0.2">
      <c r="D4044" s="164"/>
    </row>
    <row r="4045" spans="4:4" x14ac:dyDescent="0.2">
      <c r="D4045" s="164"/>
    </row>
    <row r="4046" spans="4:4" x14ac:dyDescent="0.2">
      <c r="D4046" s="164"/>
    </row>
    <row r="4047" spans="4:4" x14ac:dyDescent="0.2">
      <c r="D4047" s="164"/>
    </row>
    <row r="4048" spans="4:4" x14ac:dyDescent="0.2">
      <c r="D4048" s="164"/>
    </row>
    <row r="4049" spans="4:4" x14ac:dyDescent="0.2">
      <c r="D4049" s="164"/>
    </row>
    <row r="4050" spans="4:4" x14ac:dyDescent="0.2">
      <c r="D4050" s="164"/>
    </row>
    <row r="4051" spans="4:4" x14ac:dyDescent="0.2">
      <c r="D4051" s="164"/>
    </row>
    <row r="4052" spans="4:4" x14ac:dyDescent="0.2">
      <c r="D4052" s="164"/>
    </row>
    <row r="4053" spans="4:4" x14ac:dyDescent="0.2">
      <c r="D4053" s="164"/>
    </row>
    <row r="4054" spans="4:4" x14ac:dyDescent="0.2">
      <c r="D4054" s="164"/>
    </row>
    <row r="4055" spans="4:4" x14ac:dyDescent="0.2">
      <c r="D4055" s="164"/>
    </row>
    <row r="4056" spans="4:4" x14ac:dyDescent="0.2">
      <c r="D4056" s="164"/>
    </row>
    <row r="4057" spans="4:4" x14ac:dyDescent="0.2">
      <c r="D4057" s="164"/>
    </row>
    <row r="4058" spans="4:4" x14ac:dyDescent="0.2">
      <c r="D4058" s="164"/>
    </row>
    <row r="4059" spans="4:4" x14ac:dyDescent="0.2">
      <c r="D4059" s="164"/>
    </row>
    <row r="4060" spans="4:4" x14ac:dyDescent="0.2">
      <c r="D4060" s="164"/>
    </row>
    <row r="4061" spans="4:4" x14ac:dyDescent="0.2">
      <c r="D4061" s="164"/>
    </row>
    <row r="4062" spans="4:4" x14ac:dyDescent="0.2">
      <c r="D4062" s="164"/>
    </row>
    <row r="4063" spans="4:4" x14ac:dyDescent="0.2">
      <c r="D4063" s="164"/>
    </row>
    <row r="4064" spans="4:4" x14ac:dyDescent="0.2">
      <c r="D4064" s="164"/>
    </row>
    <row r="4065" spans="4:4" x14ac:dyDescent="0.2">
      <c r="D4065" s="164"/>
    </row>
    <row r="4066" spans="4:4" x14ac:dyDescent="0.2">
      <c r="D4066" s="164"/>
    </row>
    <row r="4067" spans="4:4" x14ac:dyDescent="0.2">
      <c r="D4067" s="164"/>
    </row>
    <row r="4068" spans="4:4" x14ac:dyDescent="0.2">
      <c r="D4068" s="164"/>
    </row>
    <row r="4069" spans="4:4" x14ac:dyDescent="0.2">
      <c r="D4069" s="164"/>
    </row>
    <row r="4070" spans="4:4" x14ac:dyDescent="0.2">
      <c r="D4070" s="164"/>
    </row>
    <row r="4071" spans="4:4" x14ac:dyDescent="0.2">
      <c r="D4071" s="164"/>
    </row>
    <row r="4072" spans="4:4" x14ac:dyDescent="0.2">
      <c r="D4072" s="164"/>
    </row>
    <row r="4073" spans="4:4" x14ac:dyDescent="0.2">
      <c r="D4073" s="164"/>
    </row>
    <row r="4074" spans="4:4" x14ac:dyDescent="0.2">
      <c r="D4074" s="164"/>
    </row>
    <row r="4075" spans="4:4" x14ac:dyDescent="0.2">
      <c r="D4075" s="164"/>
    </row>
    <row r="4076" spans="4:4" x14ac:dyDescent="0.2">
      <c r="D4076" s="164"/>
    </row>
    <row r="4077" spans="4:4" x14ac:dyDescent="0.2">
      <c r="D4077" s="164"/>
    </row>
    <row r="4078" spans="4:4" x14ac:dyDescent="0.2">
      <c r="D4078" s="164"/>
    </row>
    <row r="4079" spans="4:4" x14ac:dyDescent="0.2">
      <c r="D4079" s="164"/>
    </row>
    <row r="4080" spans="4:4" x14ac:dyDescent="0.2">
      <c r="D4080" s="164"/>
    </row>
    <row r="4081" spans="4:4" x14ac:dyDescent="0.2">
      <c r="D4081" s="164"/>
    </row>
    <row r="4082" spans="4:4" x14ac:dyDescent="0.2">
      <c r="D4082" s="164"/>
    </row>
    <row r="4083" spans="4:4" x14ac:dyDescent="0.2">
      <c r="D4083" s="164"/>
    </row>
    <row r="4084" spans="4:4" x14ac:dyDescent="0.2">
      <c r="D4084" s="164"/>
    </row>
    <row r="4085" spans="4:4" x14ac:dyDescent="0.2">
      <c r="D4085" s="164"/>
    </row>
    <row r="4086" spans="4:4" x14ac:dyDescent="0.2">
      <c r="D4086" s="164"/>
    </row>
    <row r="4087" spans="4:4" x14ac:dyDescent="0.2">
      <c r="D4087" s="164"/>
    </row>
    <row r="4088" spans="4:4" x14ac:dyDescent="0.2">
      <c r="D4088" s="164"/>
    </row>
    <row r="4089" spans="4:4" x14ac:dyDescent="0.2">
      <c r="D4089" s="164"/>
    </row>
    <row r="4090" spans="4:4" x14ac:dyDescent="0.2">
      <c r="D4090" s="164"/>
    </row>
    <row r="4091" spans="4:4" x14ac:dyDescent="0.2">
      <c r="D4091" s="164"/>
    </row>
    <row r="4092" spans="4:4" x14ac:dyDescent="0.2">
      <c r="D4092" s="164"/>
    </row>
    <row r="4093" spans="4:4" x14ac:dyDescent="0.2">
      <c r="D4093" s="164"/>
    </row>
    <row r="4094" spans="4:4" x14ac:dyDescent="0.2">
      <c r="D4094" s="164"/>
    </row>
    <row r="4095" spans="4:4" x14ac:dyDescent="0.2">
      <c r="D4095" s="164"/>
    </row>
    <row r="4096" spans="4:4" x14ac:dyDescent="0.2">
      <c r="D4096" s="164"/>
    </row>
    <row r="4097" spans="4:4" x14ac:dyDescent="0.2">
      <c r="D4097" s="164"/>
    </row>
    <row r="4098" spans="4:4" x14ac:dyDescent="0.2">
      <c r="D4098" s="164"/>
    </row>
    <row r="4099" spans="4:4" x14ac:dyDescent="0.2">
      <c r="D4099" s="164"/>
    </row>
    <row r="4100" spans="4:4" x14ac:dyDescent="0.2">
      <c r="D4100" s="164"/>
    </row>
    <row r="4101" spans="4:4" x14ac:dyDescent="0.2">
      <c r="D4101" s="164"/>
    </row>
    <row r="4102" spans="4:4" x14ac:dyDescent="0.2">
      <c r="D4102" s="164"/>
    </row>
    <row r="4103" spans="4:4" x14ac:dyDescent="0.2">
      <c r="D4103" s="164"/>
    </row>
    <row r="4104" spans="4:4" x14ac:dyDescent="0.2">
      <c r="D4104" s="164"/>
    </row>
    <row r="4105" spans="4:4" x14ac:dyDescent="0.2">
      <c r="D4105" s="164"/>
    </row>
    <row r="4106" spans="4:4" x14ac:dyDescent="0.2">
      <c r="D4106" s="164"/>
    </row>
    <row r="4107" spans="4:4" x14ac:dyDescent="0.2">
      <c r="D4107" s="164"/>
    </row>
    <row r="4108" spans="4:4" x14ac:dyDescent="0.2">
      <c r="D4108" s="164"/>
    </row>
    <row r="4109" spans="4:4" x14ac:dyDescent="0.2">
      <c r="D4109" s="164"/>
    </row>
    <row r="4110" spans="4:4" x14ac:dyDescent="0.2">
      <c r="D4110" s="164"/>
    </row>
    <row r="4111" spans="4:4" x14ac:dyDescent="0.2">
      <c r="D4111" s="164"/>
    </row>
    <row r="4112" spans="4:4" x14ac:dyDescent="0.2">
      <c r="D4112" s="164"/>
    </row>
    <row r="4113" spans="4:4" x14ac:dyDescent="0.2">
      <c r="D4113" s="164"/>
    </row>
    <row r="4114" spans="4:4" x14ac:dyDescent="0.2">
      <c r="D4114" s="164"/>
    </row>
    <row r="4115" spans="4:4" x14ac:dyDescent="0.2">
      <c r="D4115" s="164"/>
    </row>
    <row r="4116" spans="4:4" x14ac:dyDescent="0.2">
      <c r="D4116" s="164"/>
    </row>
    <row r="4117" spans="4:4" x14ac:dyDescent="0.2">
      <c r="D4117" s="164"/>
    </row>
    <row r="4118" spans="4:4" x14ac:dyDescent="0.2">
      <c r="D4118" s="164"/>
    </row>
    <row r="4119" spans="4:4" x14ac:dyDescent="0.2">
      <c r="D4119" s="164"/>
    </row>
    <row r="4120" spans="4:4" x14ac:dyDescent="0.2">
      <c r="D4120" s="164"/>
    </row>
    <row r="4121" spans="4:4" x14ac:dyDescent="0.2">
      <c r="D4121" s="164"/>
    </row>
    <row r="4122" spans="4:4" x14ac:dyDescent="0.2">
      <c r="D4122" s="164"/>
    </row>
    <row r="4123" spans="4:4" x14ac:dyDescent="0.2">
      <c r="D4123" s="164"/>
    </row>
    <row r="4124" spans="4:4" x14ac:dyDescent="0.2">
      <c r="D4124" s="164"/>
    </row>
    <row r="4125" spans="4:4" x14ac:dyDescent="0.2">
      <c r="D4125" s="164"/>
    </row>
    <row r="4126" spans="4:4" x14ac:dyDescent="0.2">
      <c r="D4126" s="164"/>
    </row>
    <row r="4127" spans="4:4" x14ac:dyDescent="0.2">
      <c r="D4127" s="164"/>
    </row>
    <row r="4128" spans="4:4" x14ac:dyDescent="0.2">
      <c r="D4128" s="164"/>
    </row>
    <row r="4129" spans="4:4" x14ac:dyDescent="0.2">
      <c r="D4129" s="164"/>
    </row>
    <row r="4130" spans="4:4" x14ac:dyDescent="0.2">
      <c r="D4130" s="164"/>
    </row>
    <row r="4131" spans="4:4" x14ac:dyDescent="0.2">
      <c r="D4131" s="164"/>
    </row>
    <row r="4132" spans="4:4" x14ac:dyDescent="0.2">
      <c r="D4132" s="164"/>
    </row>
    <row r="4133" spans="4:4" x14ac:dyDescent="0.2">
      <c r="D4133" s="164"/>
    </row>
    <row r="4134" spans="4:4" x14ac:dyDescent="0.2">
      <c r="D4134" s="164"/>
    </row>
    <row r="4135" spans="4:4" x14ac:dyDescent="0.2">
      <c r="D4135" s="164"/>
    </row>
    <row r="4136" spans="4:4" x14ac:dyDescent="0.2">
      <c r="D4136" s="164"/>
    </row>
    <row r="4137" spans="4:4" x14ac:dyDescent="0.2">
      <c r="D4137" s="164"/>
    </row>
    <row r="4138" spans="4:4" x14ac:dyDescent="0.2">
      <c r="D4138" s="164"/>
    </row>
    <row r="4139" spans="4:4" x14ac:dyDescent="0.2">
      <c r="D4139" s="164"/>
    </row>
    <row r="4140" spans="4:4" x14ac:dyDescent="0.2">
      <c r="D4140" s="164"/>
    </row>
    <row r="4141" spans="4:4" x14ac:dyDescent="0.2">
      <c r="D4141" s="164"/>
    </row>
    <row r="4142" spans="4:4" x14ac:dyDescent="0.2">
      <c r="D4142" s="164"/>
    </row>
    <row r="4143" spans="4:4" x14ac:dyDescent="0.2">
      <c r="D4143" s="164"/>
    </row>
    <row r="4144" spans="4:4" x14ac:dyDescent="0.2">
      <c r="D4144" s="164"/>
    </row>
    <row r="4145" spans="4:4" x14ac:dyDescent="0.2">
      <c r="D4145" s="164"/>
    </row>
    <row r="4146" spans="4:4" x14ac:dyDescent="0.2">
      <c r="D4146" s="164"/>
    </row>
    <row r="4147" spans="4:4" x14ac:dyDescent="0.2">
      <c r="D4147" s="164"/>
    </row>
    <row r="4148" spans="4:4" x14ac:dyDescent="0.2">
      <c r="D4148" s="164"/>
    </row>
    <row r="4149" spans="4:4" x14ac:dyDescent="0.2">
      <c r="D4149" s="164"/>
    </row>
    <row r="4150" spans="4:4" x14ac:dyDescent="0.2">
      <c r="D4150" s="164"/>
    </row>
    <row r="4151" spans="4:4" x14ac:dyDescent="0.2">
      <c r="D4151" s="164"/>
    </row>
    <row r="4152" spans="4:4" x14ac:dyDescent="0.2">
      <c r="D4152" s="164"/>
    </row>
    <row r="4153" spans="4:4" x14ac:dyDescent="0.2">
      <c r="D4153" s="164"/>
    </row>
    <row r="4154" spans="4:4" x14ac:dyDescent="0.2">
      <c r="D4154" s="164"/>
    </row>
    <row r="4155" spans="4:4" x14ac:dyDescent="0.2">
      <c r="D4155" s="164"/>
    </row>
    <row r="4156" spans="4:4" x14ac:dyDescent="0.2">
      <c r="D4156" s="164"/>
    </row>
    <row r="4157" spans="4:4" x14ac:dyDescent="0.2">
      <c r="D4157" s="164"/>
    </row>
    <row r="4158" spans="4:4" x14ac:dyDescent="0.2">
      <c r="D4158" s="164"/>
    </row>
    <row r="4159" spans="4:4" x14ac:dyDescent="0.2">
      <c r="D4159" s="164"/>
    </row>
    <row r="4160" spans="4:4" x14ac:dyDescent="0.2">
      <c r="D4160" s="164"/>
    </row>
    <row r="4161" spans="4:4" x14ac:dyDescent="0.2">
      <c r="D4161" s="164"/>
    </row>
    <row r="4162" spans="4:4" x14ac:dyDescent="0.2">
      <c r="D4162" s="164"/>
    </row>
    <row r="4163" spans="4:4" x14ac:dyDescent="0.2">
      <c r="D4163" s="164"/>
    </row>
    <row r="4164" spans="4:4" x14ac:dyDescent="0.2">
      <c r="D4164" s="164"/>
    </row>
    <row r="4165" spans="4:4" x14ac:dyDescent="0.2">
      <c r="D4165" s="164"/>
    </row>
    <row r="4166" spans="4:4" x14ac:dyDescent="0.2">
      <c r="D4166" s="164"/>
    </row>
    <row r="4167" spans="4:4" x14ac:dyDescent="0.2">
      <c r="D4167" s="164"/>
    </row>
    <row r="4168" spans="4:4" x14ac:dyDescent="0.2">
      <c r="D4168" s="164"/>
    </row>
    <row r="4169" spans="4:4" x14ac:dyDescent="0.2">
      <c r="D4169" s="164"/>
    </row>
    <row r="4170" spans="4:4" x14ac:dyDescent="0.2">
      <c r="D4170" s="164"/>
    </row>
    <row r="4171" spans="4:4" x14ac:dyDescent="0.2">
      <c r="D4171" s="164"/>
    </row>
    <row r="4172" spans="4:4" x14ac:dyDescent="0.2">
      <c r="D4172" s="164"/>
    </row>
    <row r="4173" spans="4:4" x14ac:dyDescent="0.2">
      <c r="D4173" s="164"/>
    </row>
    <row r="4174" spans="4:4" x14ac:dyDescent="0.2">
      <c r="D4174" s="164"/>
    </row>
    <row r="4175" spans="4:4" x14ac:dyDescent="0.2">
      <c r="D4175" s="164"/>
    </row>
    <row r="4176" spans="4:4" x14ac:dyDescent="0.2">
      <c r="D4176" s="164"/>
    </row>
    <row r="4177" spans="4:4" x14ac:dyDescent="0.2">
      <c r="D4177" s="164"/>
    </row>
    <row r="4178" spans="4:4" x14ac:dyDescent="0.2">
      <c r="D4178" s="164"/>
    </row>
    <row r="4179" spans="4:4" x14ac:dyDescent="0.2">
      <c r="D4179" s="164"/>
    </row>
    <row r="4180" spans="4:4" x14ac:dyDescent="0.2">
      <c r="D4180" s="164"/>
    </row>
    <row r="4181" spans="4:4" x14ac:dyDescent="0.2">
      <c r="D4181" s="164"/>
    </row>
    <row r="4182" spans="4:4" x14ac:dyDescent="0.2">
      <c r="D4182" s="164"/>
    </row>
    <row r="4183" spans="4:4" x14ac:dyDescent="0.2">
      <c r="D4183" s="164"/>
    </row>
    <row r="4184" spans="4:4" x14ac:dyDescent="0.2">
      <c r="D4184" s="164"/>
    </row>
    <row r="4185" spans="4:4" x14ac:dyDescent="0.2">
      <c r="D4185" s="164"/>
    </row>
    <row r="4186" spans="4:4" x14ac:dyDescent="0.2">
      <c r="D4186" s="164"/>
    </row>
    <row r="4187" spans="4:4" x14ac:dyDescent="0.2">
      <c r="D4187" s="164"/>
    </row>
    <row r="4188" spans="4:4" x14ac:dyDescent="0.2">
      <c r="D4188" s="164"/>
    </row>
    <row r="4189" spans="4:4" x14ac:dyDescent="0.2">
      <c r="D4189" s="164"/>
    </row>
    <row r="4190" spans="4:4" x14ac:dyDescent="0.2">
      <c r="D4190" s="164"/>
    </row>
    <row r="4191" spans="4:4" x14ac:dyDescent="0.2">
      <c r="D4191" s="164"/>
    </row>
    <row r="4192" spans="4:4" x14ac:dyDescent="0.2">
      <c r="D4192" s="164"/>
    </row>
    <row r="4193" spans="4:4" x14ac:dyDescent="0.2">
      <c r="D4193" s="164"/>
    </row>
    <row r="4194" spans="4:4" x14ac:dyDescent="0.2">
      <c r="D4194" s="164"/>
    </row>
    <row r="4195" spans="4:4" x14ac:dyDescent="0.2">
      <c r="D4195" s="164"/>
    </row>
    <row r="4196" spans="4:4" x14ac:dyDescent="0.2">
      <c r="D4196" s="164"/>
    </row>
    <row r="4197" spans="4:4" x14ac:dyDescent="0.2">
      <c r="D4197" s="164"/>
    </row>
    <row r="4198" spans="4:4" x14ac:dyDescent="0.2">
      <c r="D4198" s="164"/>
    </row>
    <row r="4199" spans="4:4" x14ac:dyDescent="0.2">
      <c r="D4199" s="164"/>
    </row>
    <row r="4200" spans="4:4" x14ac:dyDescent="0.2">
      <c r="D4200" s="164"/>
    </row>
    <row r="4201" spans="4:4" x14ac:dyDescent="0.2">
      <c r="D4201" s="164"/>
    </row>
    <row r="4202" spans="4:4" x14ac:dyDescent="0.2">
      <c r="D4202" s="164"/>
    </row>
    <row r="4203" spans="4:4" x14ac:dyDescent="0.2">
      <c r="D4203" s="164"/>
    </row>
    <row r="4204" spans="4:4" x14ac:dyDescent="0.2">
      <c r="D4204" s="164"/>
    </row>
    <row r="4205" spans="4:4" x14ac:dyDescent="0.2">
      <c r="D4205" s="164"/>
    </row>
    <row r="4206" spans="4:4" x14ac:dyDescent="0.2">
      <c r="D4206" s="164"/>
    </row>
    <row r="4207" spans="4:4" x14ac:dyDescent="0.2">
      <c r="D4207" s="164"/>
    </row>
    <row r="4208" spans="4:4" x14ac:dyDescent="0.2">
      <c r="D4208" s="164"/>
    </row>
    <row r="4209" spans="4:4" x14ac:dyDescent="0.2">
      <c r="D4209" s="164"/>
    </row>
    <row r="4210" spans="4:4" x14ac:dyDescent="0.2">
      <c r="D4210" s="164"/>
    </row>
    <row r="4211" spans="4:4" x14ac:dyDescent="0.2">
      <c r="D4211" s="164"/>
    </row>
    <row r="4212" spans="4:4" x14ac:dyDescent="0.2">
      <c r="D4212" s="164"/>
    </row>
    <row r="4213" spans="4:4" x14ac:dyDescent="0.2">
      <c r="D4213" s="164"/>
    </row>
    <row r="4214" spans="4:4" x14ac:dyDescent="0.2">
      <c r="D4214" s="164"/>
    </row>
    <row r="4215" spans="4:4" x14ac:dyDescent="0.2">
      <c r="D4215" s="164"/>
    </row>
    <row r="4216" spans="4:4" x14ac:dyDescent="0.2">
      <c r="D4216" s="164"/>
    </row>
    <row r="4217" spans="4:4" x14ac:dyDescent="0.2">
      <c r="D4217" s="164"/>
    </row>
    <row r="4218" spans="4:4" x14ac:dyDescent="0.2">
      <c r="D4218" s="164"/>
    </row>
    <row r="4219" spans="4:4" x14ac:dyDescent="0.2">
      <c r="D4219" s="164"/>
    </row>
    <row r="4220" spans="4:4" x14ac:dyDescent="0.2">
      <c r="D4220" s="164"/>
    </row>
    <row r="4221" spans="4:4" x14ac:dyDescent="0.2">
      <c r="D4221" s="164"/>
    </row>
    <row r="4222" spans="4:4" x14ac:dyDescent="0.2">
      <c r="D4222" s="164"/>
    </row>
    <row r="4223" spans="4:4" x14ac:dyDescent="0.2">
      <c r="D4223" s="164"/>
    </row>
    <row r="4224" spans="4:4" x14ac:dyDescent="0.2">
      <c r="D4224" s="164"/>
    </row>
    <row r="4225" spans="4:4" x14ac:dyDescent="0.2">
      <c r="D4225" s="164"/>
    </row>
    <row r="4226" spans="4:4" x14ac:dyDescent="0.2">
      <c r="D4226" s="164"/>
    </row>
    <row r="4227" spans="4:4" x14ac:dyDescent="0.2">
      <c r="D4227" s="164"/>
    </row>
    <row r="4228" spans="4:4" x14ac:dyDescent="0.2">
      <c r="D4228" s="164"/>
    </row>
    <row r="4229" spans="4:4" x14ac:dyDescent="0.2">
      <c r="D4229" s="164"/>
    </row>
    <row r="4230" spans="4:4" x14ac:dyDescent="0.2">
      <c r="D4230" s="164"/>
    </row>
    <row r="4231" spans="4:4" x14ac:dyDescent="0.2">
      <c r="D4231" s="164"/>
    </row>
    <row r="4232" spans="4:4" x14ac:dyDescent="0.2">
      <c r="D4232" s="164"/>
    </row>
    <row r="4233" spans="4:4" x14ac:dyDescent="0.2">
      <c r="D4233" s="164"/>
    </row>
    <row r="4234" spans="4:4" x14ac:dyDescent="0.2">
      <c r="D4234" s="164"/>
    </row>
    <row r="4235" spans="4:4" x14ac:dyDescent="0.2">
      <c r="D4235" s="164"/>
    </row>
    <row r="4236" spans="4:4" x14ac:dyDescent="0.2">
      <c r="D4236" s="164"/>
    </row>
    <row r="4237" spans="4:4" x14ac:dyDescent="0.2">
      <c r="D4237" s="164"/>
    </row>
    <row r="4238" spans="4:4" x14ac:dyDescent="0.2">
      <c r="D4238" s="164"/>
    </row>
    <row r="4239" spans="4:4" x14ac:dyDescent="0.2">
      <c r="D4239" s="164"/>
    </row>
    <row r="4240" spans="4:4" x14ac:dyDescent="0.2">
      <c r="D4240" s="164"/>
    </row>
    <row r="4241" spans="4:4" x14ac:dyDescent="0.2">
      <c r="D4241" s="164"/>
    </row>
    <row r="4242" spans="4:4" x14ac:dyDescent="0.2">
      <c r="D4242" s="164"/>
    </row>
    <row r="4243" spans="4:4" x14ac:dyDescent="0.2">
      <c r="D4243" s="164"/>
    </row>
    <row r="4244" spans="4:4" x14ac:dyDescent="0.2">
      <c r="D4244" s="164"/>
    </row>
    <row r="4245" spans="4:4" x14ac:dyDescent="0.2">
      <c r="D4245" s="164"/>
    </row>
    <row r="4246" spans="4:4" x14ac:dyDescent="0.2">
      <c r="D4246" s="164"/>
    </row>
    <row r="4247" spans="4:4" x14ac:dyDescent="0.2">
      <c r="D4247" s="164"/>
    </row>
    <row r="4248" spans="4:4" x14ac:dyDescent="0.2">
      <c r="D4248" s="164"/>
    </row>
    <row r="4249" spans="4:4" x14ac:dyDescent="0.2">
      <c r="D4249" s="164"/>
    </row>
    <row r="4250" spans="4:4" x14ac:dyDescent="0.2">
      <c r="D4250" s="164"/>
    </row>
    <row r="4251" spans="4:4" x14ac:dyDescent="0.2">
      <c r="D4251" s="164"/>
    </row>
    <row r="4252" spans="4:4" x14ac:dyDescent="0.2">
      <c r="D4252" s="164"/>
    </row>
    <row r="4253" spans="4:4" x14ac:dyDescent="0.2">
      <c r="D4253" s="164"/>
    </row>
    <row r="4254" spans="4:4" x14ac:dyDescent="0.2">
      <c r="D4254" s="164"/>
    </row>
    <row r="4255" spans="4:4" x14ac:dyDescent="0.2">
      <c r="D4255" s="164"/>
    </row>
    <row r="4256" spans="4:4" x14ac:dyDescent="0.2">
      <c r="D4256" s="164"/>
    </row>
    <row r="4257" spans="4:4" x14ac:dyDescent="0.2">
      <c r="D4257" s="164"/>
    </row>
    <row r="4258" spans="4:4" x14ac:dyDescent="0.2">
      <c r="D4258" s="164"/>
    </row>
    <row r="4259" spans="4:4" x14ac:dyDescent="0.2">
      <c r="D4259" s="164"/>
    </row>
    <row r="4260" spans="4:4" x14ac:dyDescent="0.2">
      <c r="D4260" s="164"/>
    </row>
    <row r="4261" spans="4:4" x14ac:dyDescent="0.2">
      <c r="D4261" s="164"/>
    </row>
    <row r="4262" spans="4:4" x14ac:dyDescent="0.2">
      <c r="D4262" s="164"/>
    </row>
    <row r="4263" spans="4:4" x14ac:dyDescent="0.2">
      <c r="D4263" s="164"/>
    </row>
    <row r="4264" spans="4:4" x14ac:dyDescent="0.2">
      <c r="D4264" s="164"/>
    </row>
    <row r="4265" spans="4:4" x14ac:dyDescent="0.2">
      <c r="D4265" s="164"/>
    </row>
    <row r="4266" spans="4:4" x14ac:dyDescent="0.2">
      <c r="D4266" s="164"/>
    </row>
    <row r="4267" spans="4:4" x14ac:dyDescent="0.2">
      <c r="D4267" s="164"/>
    </row>
    <row r="4268" spans="4:4" x14ac:dyDescent="0.2">
      <c r="D4268" s="164"/>
    </row>
    <row r="4269" spans="4:4" x14ac:dyDescent="0.2">
      <c r="D4269" s="164"/>
    </row>
    <row r="4270" spans="4:4" x14ac:dyDescent="0.2">
      <c r="D4270" s="164"/>
    </row>
    <row r="4271" spans="4:4" x14ac:dyDescent="0.2">
      <c r="D4271" s="164"/>
    </row>
    <row r="4272" spans="4:4" x14ac:dyDescent="0.2">
      <c r="D4272" s="164"/>
    </row>
    <row r="4273" spans="4:4" x14ac:dyDescent="0.2">
      <c r="D4273" s="164"/>
    </row>
    <row r="4274" spans="4:4" x14ac:dyDescent="0.2">
      <c r="D4274" s="164"/>
    </row>
    <row r="4275" spans="4:4" x14ac:dyDescent="0.2">
      <c r="D4275" s="164"/>
    </row>
    <row r="4276" spans="4:4" x14ac:dyDescent="0.2">
      <c r="D4276" s="164"/>
    </row>
    <row r="4277" spans="4:4" x14ac:dyDescent="0.2">
      <c r="D4277" s="164"/>
    </row>
    <row r="4278" spans="4:4" x14ac:dyDescent="0.2">
      <c r="D4278" s="164"/>
    </row>
    <row r="4279" spans="4:4" x14ac:dyDescent="0.2">
      <c r="D4279" s="164"/>
    </row>
    <row r="4280" spans="4:4" x14ac:dyDescent="0.2">
      <c r="D4280" s="164"/>
    </row>
    <row r="4281" spans="4:4" x14ac:dyDescent="0.2">
      <c r="D4281" s="164"/>
    </row>
    <row r="4282" spans="4:4" x14ac:dyDescent="0.2">
      <c r="D4282" s="164"/>
    </row>
    <row r="4283" spans="4:4" x14ac:dyDescent="0.2">
      <c r="D4283" s="164"/>
    </row>
    <row r="4284" spans="4:4" x14ac:dyDescent="0.2">
      <c r="D4284" s="164"/>
    </row>
    <row r="4285" spans="4:4" x14ac:dyDescent="0.2">
      <c r="D4285" s="164"/>
    </row>
    <row r="4286" spans="4:4" x14ac:dyDescent="0.2">
      <c r="D4286" s="164"/>
    </row>
    <row r="4287" spans="4:4" x14ac:dyDescent="0.2">
      <c r="D4287" s="164"/>
    </row>
    <row r="4288" spans="4:4" x14ac:dyDescent="0.2">
      <c r="D4288" s="164"/>
    </row>
    <row r="4289" spans="4:4" x14ac:dyDescent="0.2">
      <c r="D4289" s="164"/>
    </row>
    <row r="4290" spans="4:4" x14ac:dyDescent="0.2">
      <c r="D4290" s="164"/>
    </row>
    <row r="4291" spans="4:4" x14ac:dyDescent="0.2">
      <c r="D4291" s="164"/>
    </row>
    <row r="4292" spans="4:4" x14ac:dyDescent="0.2">
      <c r="D4292" s="164"/>
    </row>
    <row r="4293" spans="4:4" x14ac:dyDescent="0.2">
      <c r="D4293" s="164"/>
    </row>
    <row r="4294" spans="4:4" x14ac:dyDescent="0.2">
      <c r="D4294" s="164"/>
    </row>
    <row r="4295" spans="4:4" x14ac:dyDescent="0.2">
      <c r="D4295" s="164"/>
    </row>
    <row r="4296" spans="4:4" x14ac:dyDescent="0.2">
      <c r="D4296" s="164"/>
    </row>
    <row r="4297" spans="4:4" x14ac:dyDescent="0.2">
      <c r="D4297" s="164"/>
    </row>
    <row r="4298" spans="4:4" x14ac:dyDescent="0.2">
      <c r="D4298" s="164"/>
    </row>
    <row r="4299" spans="4:4" x14ac:dyDescent="0.2">
      <c r="D4299" s="164"/>
    </row>
    <row r="4300" spans="4:4" x14ac:dyDescent="0.2">
      <c r="D4300" s="164"/>
    </row>
    <row r="4301" spans="4:4" x14ac:dyDescent="0.2">
      <c r="D4301" s="164"/>
    </row>
    <row r="4302" spans="4:4" x14ac:dyDescent="0.2">
      <c r="D4302" s="164"/>
    </row>
    <row r="4303" spans="4:4" x14ac:dyDescent="0.2">
      <c r="D4303" s="164"/>
    </row>
    <row r="4304" spans="4:4" x14ac:dyDescent="0.2">
      <c r="D4304" s="164"/>
    </row>
    <row r="4305" spans="4:4" x14ac:dyDescent="0.2">
      <c r="D4305" s="164"/>
    </row>
    <row r="4306" spans="4:4" x14ac:dyDescent="0.2">
      <c r="D4306" s="164"/>
    </row>
    <row r="4307" spans="4:4" x14ac:dyDescent="0.2">
      <c r="D4307" s="164"/>
    </row>
    <row r="4308" spans="4:4" x14ac:dyDescent="0.2">
      <c r="D4308" s="164"/>
    </row>
    <row r="4309" spans="4:4" x14ac:dyDescent="0.2">
      <c r="D4309" s="164"/>
    </row>
    <row r="4310" spans="4:4" x14ac:dyDescent="0.2">
      <c r="D4310" s="164"/>
    </row>
    <row r="4311" spans="4:4" x14ac:dyDescent="0.2">
      <c r="D4311" s="164"/>
    </row>
    <row r="4312" spans="4:4" x14ac:dyDescent="0.2">
      <c r="D4312" s="164"/>
    </row>
    <row r="4313" spans="4:4" x14ac:dyDescent="0.2">
      <c r="D4313" s="164"/>
    </row>
    <row r="4314" spans="4:4" x14ac:dyDescent="0.2">
      <c r="D4314" s="164"/>
    </row>
    <row r="4315" spans="4:4" x14ac:dyDescent="0.2">
      <c r="D4315" s="164"/>
    </row>
    <row r="4316" spans="4:4" x14ac:dyDescent="0.2">
      <c r="D4316" s="164"/>
    </row>
    <row r="4317" spans="4:4" x14ac:dyDescent="0.2">
      <c r="D4317" s="164"/>
    </row>
    <row r="4318" spans="4:4" x14ac:dyDescent="0.2">
      <c r="D4318" s="164"/>
    </row>
    <row r="4319" spans="4:4" x14ac:dyDescent="0.2">
      <c r="D4319" s="164"/>
    </row>
    <row r="4320" spans="4:4" x14ac:dyDescent="0.2">
      <c r="D4320" s="164"/>
    </row>
    <row r="4321" spans="4:4" x14ac:dyDescent="0.2">
      <c r="D4321" s="164"/>
    </row>
    <row r="4322" spans="4:4" x14ac:dyDescent="0.2">
      <c r="D4322" s="164"/>
    </row>
    <row r="4323" spans="4:4" x14ac:dyDescent="0.2">
      <c r="D4323" s="164"/>
    </row>
    <row r="4324" spans="4:4" x14ac:dyDescent="0.2">
      <c r="D4324" s="164"/>
    </row>
    <row r="4325" spans="4:4" x14ac:dyDescent="0.2">
      <c r="D4325" s="164"/>
    </row>
    <row r="4326" spans="4:4" x14ac:dyDescent="0.2">
      <c r="D4326" s="164"/>
    </row>
    <row r="4327" spans="4:4" x14ac:dyDescent="0.2">
      <c r="D4327" s="164"/>
    </row>
    <row r="4328" spans="4:4" x14ac:dyDescent="0.2">
      <c r="D4328" s="164"/>
    </row>
    <row r="4329" spans="4:4" x14ac:dyDescent="0.2">
      <c r="D4329" s="164"/>
    </row>
    <row r="4330" spans="4:4" x14ac:dyDescent="0.2">
      <c r="D4330" s="164"/>
    </row>
    <row r="4331" spans="4:4" x14ac:dyDescent="0.2">
      <c r="D4331" s="164"/>
    </row>
    <row r="4332" spans="4:4" x14ac:dyDescent="0.2">
      <c r="D4332" s="164"/>
    </row>
    <row r="4333" spans="4:4" x14ac:dyDescent="0.2">
      <c r="D4333" s="164"/>
    </row>
    <row r="4334" spans="4:4" x14ac:dyDescent="0.2">
      <c r="D4334" s="164"/>
    </row>
    <row r="4335" spans="4:4" x14ac:dyDescent="0.2">
      <c r="D4335" s="164"/>
    </row>
    <row r="4336" spans="4:4" x14ac:dyDescent="0.2">
      <c r="D4336" s="164"/>
    </row>
    <row r="4337" spans="4:4" x14ac:dyDescent="0.2">
      <c r="D4337" s="164"/>
    </row>
    <row r="4338" spans="4:4" x14ac:dyDescent="0.2">
      <c r="D4338" s="164"/>
    </row>
    <row r="4339" spans="4:4" x14ac:dyDescent="0.2">
      <c r="D4339" s="164"/>
    </row>
    <row r="4340" spans="4:4" x14ac:dyDescent="0.2">
      <c r="D4340" s="164"/>
    </row>
    <row r="4341" spans="4:4" x14ac:dyDescent="0.2">
      <c r="D4341" s="164"/>
    </row>
    <row r="4342" spans="4:4" x14ac:dyDescent="0.2">
      <c r="D4342" s="164"/>
    </row>
    <row r="4343" spans="4:4" x14ac:dyDescent="0.2">
      <c r="D4343" s="164"/>
    </row>
    <row r="4344" spans="4:4" x14ac:dyDescent="0.2">
      <c r="D4344" s="164"/>
    </row>
    <row r="4345" spans="4:4" x14ac:dyDescent="0.2">
      <c r="D4345" s="164"/>
    </row>
    <row r="4346" spans="4:4" x14ac:dyDescent="0.2">
      <c r="D4346" s="164"/>
    </row>
    <row r="4347" spans="4:4" x14ac:dyDescent="0.2">
      <c r="D4347" s="164"/>
    </row>
    <row r="4348" spans="4:4" x14ac:dyDescent="0.2">
      <c r="D4348" s="164"/>
    </row>
    <row r="4349" spans="4:4" x14ac:dyDescent="0.2">
      <c r="D4349" s="164"/>
    </row>
    <row r="4350" spans="4:4" x14ac:dyDescent="0.2">
      <c r="D4350" s="164"/>
    </row>
    <row r="4351" spans="4:4" x14ac:dyDescent="0.2">
      <c r="D4351" s="164"/>
    </row>
    <row r="4352" spans="4:4" x14ac:dyDescent="0.2">
      <c r="D4352" s="164"/>
    </row>
    <row r="4353" spans="4:4" x14ac:dyDescent="0.2">
      <c r="D4353" s="164"/>
    </row>
    <row r="4354" spans="4:4" x14ac:dyDescent="0.2">
      <c r="D4354" s="164"/>
    </row>
    <row r="4355" spans="4:4" x14ac:dyDescent="0.2">
      <c r="D4355" s="164"/>
    </row>
    <row r="4356" spans="4:4" x14ac:dyDescent="0.2">
      <c r="D4356" s="164"/>
    </row>
    <row r="4357" spans="4:4" x14ac:dyDescent="0.2">
      <c r="D4357" s="164"/>
    </row>
    <row r="4358" spans="4:4" x14ac:dyDescent="0.2">
      <c r="D4358" s="164"/>
    </row>
    <row r="4359" spans="4:4" x14ac:dyDescent="0.2">
      <c r="D4359" s="164"/>
    </row>
    <row r="4360" spans="4:4" x14ac:dyDescent="0.2">
      <c r="D4360" s="164"/>
    </row>
    <row r="4361" spans="4:4" x14ac:dyDescent="0.2">
      <c r="D4361" s="164"/>
    </row>
    <row r="4362" spans="4:4" x14ac:dyDescent="0.2">
      <c r="D4362" s="164"/>
    </row>
    <row r="4363" spans="4:4" x14ac:dyDescent="0.2">
      <c r="D4363" s="164"/>
    </row>
    <row r="4364" spans="4:4" x14ac:dyDescent="0.2">
      <c r="D4364" s="164"/>
    </row>
    <row r="4365" spans="4:4" x14ac:dyDescent="0.2">
      <c r="D4365" s="164"/>
    </row>
    <row r="4366" spans="4:4" x14ac:dyDescent="0.2">
      <c r="D4366" s="164"/>
    </row>
    <row r="4367" spans="4:4" x14ac:dyDescent="0.2">
      <c r="D4367" s="164"/>
    </row>
    <row r="4368" spans="4:4" x14ac:dyDescent="0.2">
      <c r="D4368" s="164"/>
    </row>
    <row r="4369" spans="4:4" x14ac:dyDescent="0.2">
      <c r="D4369" s="164"/>
    </row>
    <row r="4370" spans="4:4" x14ac:dyDescent="0.2">
      <c r="D4370" s="164"/>
    </row>
    <row r="4371" spans="4:4" x14ac:dyDescent="0.2">
      <c r="D4371" s="164"/>
    </row>
    <row r="4372" spans="4:4" x14ac:dyDescent="0.2">
      <c r="D4372" s="164"/>
    </row>
    <row r="4373" spans="4:4" x14ac:dyDescent="0.2">
      <c r="D4373" s="164"/>
    </row>
    <row r="4374" spans="4:4" x14ac:dyDescent="0.2">
      <c r="D4374" s="164"/>
    </row>
    <row r="4375" spans="4:4" x14ac:dyDescent="0.2">
      <c r="D4375" s="164"/>
    </row>
    <row r="4376" spans="4:4" x14ac:dyDescent="0.2">
      <c r="D4376" s="164"/>
    </row>
    <row r="4377" spans="4:4" x14ac:dyDescent="0.2">
      <c r="D4377" s="164"/>
    </row>
    <row r="4378" spans="4:4" x14ac:dyDescent="0.2">
      <c r="D4378" s="164"/>
    </row>
    <row r="4379" spans="4:4" x14ac:dyDescent="0.2">
      <c r="D4379" s="164"/>
    </row>
    <row r="4380" spans="4:4" x14ac:dyDescent="0.2">
      <c r="D4380" s="164"/>
    </row>
    <row r="4381" spans="4:4" x14ac:dyDescent="0.2">
      <c r="D4381" s="164"/>
    </row>
    <row r="4382" spans="4:4" x14ac:dyDescent="0.2">
      <c r="D4382" s="164"/>
    </row>
    <row r="4383" spans="4:4" x14ac:dyDescent="0.2">
      <c r="D4383" s="164"/>
    </row>
    <row r="4384" spans="4:4" x14ac:dyDescent="0.2">
      <c r="D4384" s="164"/>
    </row>
    <row r="4385" spans="4:4" x14ac:dyDescent="0.2">
      <c r="D4385" s="164"/>
    </row>
    <row r="4386" spans="4:4" x14ac:dyDescent="0.2">
      <c r="D4386" s="164"/>
    </row>
    <row r="4387" spans="4:4" x14ac:dyDescent="0.2">
      <c r="D4387" s="164"/>
    </row>
    <row r="4388" spans="4:4" x14ac:dyDescent="0.2">
      <c r="D4388" s="164"/>
    </row>
    <row r="4389" spans="4:4" x14ac:dyDescent="0.2">
      <c r="D4389" s="164"/>
    </row>
    <row r="4390" spans="4:4" x14ac:dyDescent="0.2">
      <c r="D4390" s="164"/>
    </row>
    <row r="4391" spans="4:4" x14ac:dyDescent="0.2">
      <c r="D4391" s="164"/>
    </row>
    <row r="4392" spans="4:4" x14ac:dyDescent="0.2">
      <c r="D4392" s="164"/>
    </row>
    <row r="4393" spans="4:4" x14ac:dyDescent="0.2">
      <c r="D4393" s="164"/>
    </row>
    <row r="4394" spans="4:4" x14ac:dyDescent="0.2">
      <c r="D4394" s="164"/>
    </row>
    <row r="4395" spans="4:4" x14ac:dyDescent="0.2">
      <c r="D4395" s="164"/>
    </row>
    <row r="4396" spans="4:4" x14ac:dyDescent="0.2">
      <c r="D4396" s="164"/>
    </row>
    <row r="4397" spans="4:4" x14ac:dyDescent="0.2">
      <c r="D4397" s="164"/>
    </row>
    <row r="4398" spans="4:4" x14ac:dyDescent="0.2">
      <c r="D4398" s="164"/>
    </row>
    <row r="4399" spans="4:4" x14ac:dyDescent="0.2">
      <c r="D4399" s="164"/>
    </row>
    <row r="4400" spans="4:4" x14ac:dyDescent="0.2">
      <c r="D4400" s="164"/>
    </row>
    <row r="4401" spans="4:4" x14ac:dyDescent="0.2">
      <c r="D4401" s="164"/>
    </row>
    <row r="4402" spans="4:4" x14ac:dyDescent="0.2">
      <c r="D4402" s="164"/>
    </row>
    <row r="4403" spans="4:4" x14ac:dyDescent="0.2">
      <c r="D4403" s="164"/>
    </row>
    <row r="4404" spans="4:4" x14ac:dyDescent="0.2">
      <c r="D4404" s="164"/>
    </row>
    <row r="4405" spans="4:4" x14ac:dyDescent="0.2">
      <c r="D4405" s="164"/>
    </row>
    <row r="4406" spans="4:4" x14ac:dyDescent="0.2">
      <c r="D4406" s="164"/>
    </row>
    <row r="4407" spans="4:4" x14ac:dyDescent="0.2">
      <c r="D4407" s="164"/>
    </row>
    <row r="4408" spans="4:4" x14ac:dyDescent="0.2">
      <c r="D4408" s="164"/>
    </row>
    <row r="4409" spans="4:4" x14ac:dyDescent="0.2">
      <c r="D4409" s="164"/>
    </row>
    <row r="4410" spans="4:4" x14ac:dyDescent="0.2">
      <c r="D4410" s="164"/>
    </row>
    <row r="4411" spans="4:4" x14ac:dyDescent="0.2">
      <c r="D4411" s="164"/>
    </row>
    <row r="4412" spans="4:4" x14ac:dyDescent="0.2">
      <c r="D4412" s="164"/>
    </row>
    <row r="4413" spans="4:4" x14ac:dyDescent="0.2">
      <c r="D4413" s="164"/>
    </row>
    <row r="4414" spans="4:4" x14ac:dyDescent="0.2">
      <c r="D4414" s="164"/>
    </row>
    <row r="4415" spans="4:4" x14ac:dyDescent="0.2">
      <c r="D4415" s="164"/>
    </row>
    <row r="4416" spans="4:4" x14ac:dyDescent="0.2">
      <c r="D4416" s="164"/>
    </row>
    <row r="4417" spans="4:4" x14ac:dyDescent="0.2">
      <c r="D4417" s="164"/>
    </row>
    <row r="4418" spans="4:4" x14ac:dyDescent="0.2">
      <c r="D4418" s="164"/>
    </row>
    <row r="4419" spans="4:4" x14ac:dyDescent="0.2">
      <c r="D4419" s="164"/>
    </row>
    <row r="4420" spans="4:4" x14ac:dyDescent="0.2">
      <c r="D4420" s="164"/>
    </row>
    <row r="4421" spans="4:4" x14ac:dyDescent="0.2">
      <c r="D4421" s="164"/>
    </row>
    <row r="4422" spans="4:4" x14ac:dyDescent="0.2">
      <c r="D4422" s="164"/>
    </row>
    <row r="4423" spans="4:4" x14ac:dyDescent="0.2">
      <c r="D4423" s="164"/>
    </row>
    <row r="4424" spans="4:4" x14ac:dyDescent="0.2">
      <c r="D4424" s="164"/>
    </row>
    <row r="4425" spans="4:4" x14ac:dyDescent="0.2">
      <c r="D4425" s="164"/>
    </row>
    <row r="4426" spans="4:4" x14ac:dyDescent="0.2">
      <c r="D4426" s="164"/>
    </row>
    <row r="4427" spans="4:4" x14ac:dyDescent="0.2">
      <c r="D4427" s="164"/>
    </row>
    <row r="4428" spans="4:4" x14ac:dyDescent="0.2">
      <c r="D4428" s="164"/>
    </row>
    <row r="4429" spans="4:4" x14ac:dyDescent="0.2">
      <c r="D4429" s="164"/>
    </row>
    <row r="4430" spans="4:4" x14ac:dyDescent="0.2">
      <c r="D4430" s="164"/>
    </row>
    <row r="4431" spans="4:4" x14ac:dyDescent="0.2">
      <c r="D4431" s="164"/>
    </row>
    <row r="4432" spans="4:4" x14ac:dyDescent="0.2">
      <c r="D4432" s="164"/>
    </row>
    <row r="4433" spans="4:4" x14ac:dyDescent="0.2">
      <c r="D4433" s="164"/>
    </row>
    <row r="4434" spans="4:4" x14ac:dyDescent="0.2">
      <c r="D4434" s="164"/>
    </row>
    <row r="4435" spans="4:4" x14ac:dyDescent="0.2">
      <c r="D4435" s="164"/>
    </row>
    <row r="4436" spans="4:4" x14ac:dyDescent="0.2">
      <c r="D4436" s="164"/>
    </row>
    <row r="4437" spans="4:4" x14ac:dyDescent="0.2">
      <c r="D4437" s="164"/>
    </row>
    <row r="4438" spans="4:4" x14ac:dyDescent="0.2">
      <c r="D4438" s="164"/>
    </row>
    <row r="4439" spans="4:4" x14ac:dyDescent="0.2">
      <c r="D4439" s="164"/>
    </row>
    <row r="4440" spans="4:4" x14ac:dyDescent="0.2">
      <c r="D4440" s="164"/>
    </row>
    <row r="4441" spans="4:4" x14ac:dyDescent="0.2">
      <c r="D4441" s="164"/>
    </row>
    <row r="4442" spans="4:4" x14ac:dyDescent="0.2">
      <c r="D4442" s="164"/>
    </row>
    <row r="4443" spans="4:4" x14ac:dyDescent="0.2">
      <c r="D4443" s="164"/>
    </row>
    <row r="4444" spans="4:4" x14ac:dyDescent="0.2">
      <c r="D4444" s="164"/>
    </row>
    <row r="4445" spans="4:4" x14ac:dyDescent="0.2">
      <c r="D4445" s="164"/>
    </row>
    <row r="4446" spans="4:4" x14ac:dyDescent="0.2">
      <c r="D4446" s="164"/>
    </row>
    <row r="4447" spans="4:4" x14ac:dyDescent="0.2">
      <c r="D4447" s="164"/>
    </row>
    <row r="4448" spans="4:4" x14ac:dyDescent="0.2">
      <c r="D4448" s="164"/>
    </row>
    <row r="4449" spans="4:4" x14ac:dyDescent="0.2">
      <c r="D4449" s="164"/>
    </row>
    <row r="4450" spans="4:4" x14ac:dyDescent="0.2">
      <c r="D4450" s="164"/>
    </row>
    <row r="4451" spans="4:4" x14ac:dyDescent="0.2">
      <c r="D4451" s="164"/>
    </row>
    <row r="4452" spans="4:4" x14ac:dyDescent="0.2">
      <c r="D4452" s="164"/>
    </row>
    <row r="4453" spans="4:4" x14ac:dyDescent="0.2">
      <c r="D4453" s="164"/>
    </row>
    <row r="4454" spans="4:4" x14ac:dyDescent="0.2">
      <c r="D4454" s="164"/>
    </row>
    <row r="4455" spans="4:4" x14ac:dyDescent="0.2">
      <c r="D4455" s="164"/>
    </row>
    <row r="4456" spans="4:4" x14ac:dyDescent="0.2">
      <c r="D4456" s="164"/>
    </row>
    <row r="4457" spans="4:4" x14ac:dyDescent="0.2">
      <c r="D4457" s="164"/>
    </row>
    <row r="4458" spans="4:4" x14ac:dyDescent="0.2">
      <c r="D4458" s="164"/>
    </row>
    <row r="4459" spans="4:4" x14ac:dyDescent="0.2">
      <c r="D4459" s="164"/>
    </row>
    <row r="4460" spans="4:4" x14ac:dyDescent="0.2">
      <c r="D4460" s="164"/>
    </row>
    <row r="4461" spans="4:4" x14ac:dyDescent="0.2">
      <c r="D4461" s="164"/>
    </row>
    <row r="4462" spans="4:4" x14ac:dyDescent="0.2">
      <c r="D4462" s="164"/>
    </row>
    <row r="4463" spans="4:4" x14ac:dyDescent="0.2">
      <c r="D4463" s="164"/>
    </row>
    <row r="4464" spans="4:4" x14ac:dyDescent="0.2">
      <c r="D4464" s="164"/>
    </row>
    <row r="4465" spans="4:4" x14ac:dyDescent="0.2">
      <c r="D4465" s="164"/>
    </row>
    <row r="4466" spans="4:4" x14ac:dyDescent="0.2">
      <c r="D4466" s="164"/>
    </row>
    <row r="4467" spans="4:4" x14ac:dyDescent="0.2">
      <c r="D4467" s="164"/>
    </row>
    <row r="4468" spans="4:4" x14ac:dyDescent="0.2">
      <c r="D4468" s="164"/>
    </row>
    <row r="4469" spans="4:4" x14ac:dyDescent="0.2">
      <c r="D4469" s="164"/>
    </row>
    <row r="4470" spans="4:4" x14ac:dyDescent="0.2">
      <c r="D4470" s="164"/>
    </row>
    <row r="4471" spans="4:4" x14ac:dyDescent="0.2">
      <c r="D4471" s="164"/>
    </row>
    <row r="4472" spans="4:4" x14ac:dyDescent="0.2">
      <c r="D4472" s="164"/>
    </row>
    <row r="4473" spans="4:4" x14ac:dyDescent="0.2">
      <c r="D4473" s="164"/>
    </row>
    <row r="4474" spans="4:4" x14ac:dyDescent="0.2">
      <c r="D4474" s="164"/>
    </row>
    <row r="4475" spans="4:4" x14ac:dyDescent="0.2">
      <c r="D4475" s="164"/>
    </row>
    <row r="4476" spans="4:4" x14ac:dyDescent="0.2">
      <c r="D4476" s="164"/>
    </row>
    <row r="4477" spans="4:4" x14ac:dyDescent="0.2">
      <c r="D4477" s="164"/>
    </row>
    <row r="4478" spans="4:4" x14ac:dyDescent="0.2">
      <c r="D4478" s="164"/>
    </row>
    <row r="4479" spans="4:4" x14ac:dyDescent="0.2">
      <c r="D4479" s="164"/>
    </row>
    <row r="4480" spans="4:4" x14ac:dyDescent="0.2">
      <c r="D4480" s="164"/>
    </row>
    <row r="4481" spans="4:4" x14ac:dyDescent="0.2">
      <c r="D4481" s="164"/>
    </row>
    <row r="4482" spans="4:4" x14ac:dyDescent="0.2">
      <c r="D4482" s="164"/>
    </row>
    <row r="4483" spans="4:4" x14ac:dyDescent="0.2">
      <c r="D4483" s="164"/>
    </row>
    <row r="4484" spans="4:4" x14ac:dyDescent="0.2">
      <c r="D4484" s="164"/>
    </row>
    <row r="4485" spans="4:4" x14ac:dyDescent="0.2">
      <c r="D4485" s="164"/>
    </row>
    <row r="4486" spans="4:4" x14ac:dyDescent="0.2">
      <c r="D4486" s="164"/>
    </row>
    <row r="4487" spans="4:4" x14ac:dyDescent="0.2">
      <c r="D4487" s="164"/>
    </row>
    <row r="4488" spans="4:4" x14ac:dyDescent="0.2">
      <c r="D4488" s="164"/>
    </row>
    <row r="4489" spans="4:4" x14ac:dyDescent="0.2">
      <c r="D4489" s="164"/>
    </row>
    <row r="4490" spans="4:4" x14ac:dyDescent="0.2">
      <c r="D4490" s="164"/>
    </row>
    <row r="4491" spans="4:4" x14ac:dyDescent="0.2">
      <c r="D4491" s="164"/>
    </row>
    <row r="4492" spans="4:4" x14ac:dyDescent="0.2">
      <c r="D4492" s="164"/>
    </row>
    <row r="4493" spans="4:4" x14ac:dyDescent="0.2">
      <c r="D4493" s="164"/>
    </row>
    <row r="4494" spans="4:4" x14ac:dyDescent="0.2">
      <c r="D4494" s="164"/>
    </row>
    <row r="4495" spans="4:4" x14ac:dyDescent="0.2">
      <c r="D4495" s="164"/>
    </row>
    <row r="4496" spans="4:4" x14ac:dyDescent="0.2">
      <c r="D4496" s="164"/>
    </row>
    <row r="4497" spans="4:4" x14ac:dyDescent="0.2">
      <c r="D4497" s="164"/>
    </row>
    <row r="4498" spans="4:4" x14ac:dyDescent="0.2">
      <c r="D4498" s="164"/>
    </row>
    <row r="4499" spans="4:4" x14ac:dyDescent="0.2">
      <c r="D4499" s="164"/>
    </row>
    <row r="4500" spans="4:4" x14ac:dyDescent="0.2">
      <c r="D4500" s="164"/>
    </row>
    <row r="4501" spans="4:4" x14ac:dyDescent="0.2">
      <c r="D4501" s="164"/>
    </row>
    <row r="4502" spans="4:4" x14ac:dyDescent="0.2">
      <c r="D4502" s="164"/>
    </row>
    <row r="4503" spans="4:4" x14ac:dyDescent="0.2">
      <c r="D4503" s="164"/>
    </row>
    <row r="4504" spans="4:4" x14ac:dyDescent="0.2">
      <c r="D4504" s="164"/>
    </row>
    <row r="4505" spans="4:4" x14ac:dyDescent="0.2">
      <c r="D4505" s="164"/>
    </row>
    <row r="4506" spans="4:4" x14ac:dyDescent="0.2">
      <c r="D4506" s="164"/>
    </row>
    <row r="4507" spans="4:4" x14ac:dyDescent="0.2">
      <c r="D4507" s="164"/>
    </row>
    <row r="4508" spans="4:4" x14ac:dyDescent="0.2">
      <c r="D4508" s="164"/>
    </row>
    <row r="4509" spans="4:4" x14ac:dyDescent="0.2">
      <c r="D4509" s="164"/>
    </row>
    <row r="4510" spans="4:4" x14ac:dyDescent="0.2">
      <c r="D4510" s="164"/>
    </row>
    <row r="4511" spans="4:4" x14ac:dyDescent="0.2">
      <c r="D4511" s="164"/>
    </row>
    <row r="4512" spans="4:4" x14ac:dyDescent="0.2">
      <c r="D4512" s="164"/>
    </row>
    <row r="4513" spans="4:4" x14ac:dyDescent="0.2">
      <c r="D4513" s="164"/>
    </row>
    <row r="4514" spans="4:4" x14ac:dyDescent="0.2">
      <c r="D4514" s="164"/>
    </row>
    <row r="4515" spans="4:4" x14ac:dyDescent="0.2">
      <c r="D4515" s="164"/>
    </row>
    <row r="4516" spans="4:4" x14ac:dyDescent="0.2">
      <c r="D4516" s="164"/>
    </row>
    <row r="4517" spans="4:4" x14ac:dyDescent="0.2">
      <c r="D4517" s="164"/>
    </row>
    <row r="4518" spans="4:4" x14ac:dyDescent="0.2">
      <c r="D4518" s="164"/>
    </row>
    <row r="4519" spans="4:4" x14ac:dyDescent="0.2">
      <c r="D4519" s="164"/>
    </row>
    <row r="4520" spans="4:4" x14ac:dyDescent="0.2">
      <c r="D4520" s="164"/>
    </row>
    <row r="4521" spans="4:4" x14ac:dyDescent="0.2">
      <c r="D4521" s="164"/>
    </row>
    <row r="4522" spans="4:4" x14ac:dyDescent="0.2">
      <c r="D4522" s="164"/>
    </row>
    <row r="4523" spans="4:4" x14ac:dyDescent="0.2">
      <c r="D4523" s="164"/>
    </row>
    <row r="4524" spans="4:4" x14ac:dyDescent="0.2">
      <c r="D4524" s="164"/>
    </row>
    <row r="4525" spans="4:4" x14ac:dyDescent="0.2">
      <c r="D4525" s="164"/>
    </row>
    <row r="4526" spans="4:4" x14ac:dyDescent="0.2">
      <c r="D4526" s="164"/>
    </row>
    <row r="4527" spans="4:4" x14ac:dyDescent="0.2">
      <c r="D4527" s="164"/>
    </row>
    <row r="4528" spans="4:4" x14ac:dyDescent="0.2">
      <c r="D4528" s="164"/>
    </row>
    <row r="4529" spans="4:4" x14ac:dyDescent="0.2">
      <c r="D4529" s="164"/>
    </row>
    <row r="4530" spans="4:4" x14ac:dyDescent="0.2">
      <c r="D4530" s="164"/>
    </row>
    <row r="4531" spans="4:4" x14ac:dyDescent="0.2">
      <c r="D4531" s="164"/>
    </row>
    <row r="4532" spans="4:4" x14ac:dyDescent="0.2">
      <c r="D4532" s="164"/>
    </row>
    <row r="4533" spans="4:4" x14ac:dyDescent="0.2">
      <c r="D4533" s="164"/>
    </row>
    <row r="4534" spans="4:4" x14ac:dyDescent="0.2">
      <c r="D4534" s="164"/>
    </row>
    <row r="4535" spans="4:4" x14ac:dyDescent="0.2">
      <c r="D4535" s="164"/>
    </row>
    <row r="4536" spans="4:4" x14ac:dyDescent="0.2">
      <c r="D4536" s="164"/>
    </row>
    <row r="4537" spans="4:4" x14ac:dyDescent="0.2">
      <c r="D4537" s="164"/>
    </row>
    <row r="4538" spans="4:4" x14ac:dyDescent="0.2">
      <c r="D4538" s="164"/>
    </row>
    <row r="4539" spans="4:4" x14ac:dyDescent="0.2">
      <c r="D4539" s="164"/>
    </row>
    <row r="4540" spans="4:4" x14ac:dyDescent="0.2">
      <c r="D4540" s="164"/>
    </row>
    <row r="4541" spans="4:4" x14ac:dyDescent="0.2">
      <c r="D4541" s="164"/>
    </row>
    <row r="4542" spans="4:4" x14ac:dyDescent="0.2">
      <c r="D4542" s="164"/>
    </row>
    <row r="4543" spans="4:4" x14ac:dyDescent="0.2">
      <c r="D4543" s="164"/>
    </row>
    <row r="4544" spans="4:4" x14ac:dyDescent="0.2">
      <c r="D4544" s="164"/>
    </row>
    <row r="4545" spans="4:4" x14ac:dyDescent="0.2">
      <c r="D4545" s="164"/>
    </row>
    <row r="4546" spans="4:4" x14ac:dyDescent="0.2">
      <c r="D4546" s="164"/>
    </row>
    <row r="4547" spans="4:4" x14ac:dyDescent="0.2">
      <c r="D4547" s="164"/>
    </row>
    <row r="4548" spans="4:4" x14ac:dyDescent="0.2">
      <c r="D4548" s="164"/>
    </row>
    <row r="4549" spans="4:4" x14ac:dyDescent="0.2">
      <c r="D4549" s="164"/>
    </row>
    <row r="4550" spans="4:4" x14ac:dyDescent="0.2">
      <c r="D4550" s="164"/>
    </row>
    <row r="4551" spans="4:4" x14ac:dyDescent="0.2">
      <c r="D4551" s="164"/>
    </row>
    <row r="4552" spans="4:4" x14ac:dyDescent="0.2">
      <c r="D4552" s="164"/>
    </row>
    <row r="4553" spans="4:4" x14ac:dyDescent="0.2">
      <c r="D4553" s="164"/>
    </row>
    <row r="4554" spans="4:4" x14ac:dyDescent="0.2">
      <c r="D4554" s="164"/>
    </row>
    <row r="4555" spans="4:4" x14ac:dyDescent="0.2">
      <c r="D4555" s="164"/>
    </row>
    <row r="4556" spans="4:4" x14ac:dyDescent="0.2">
      <c r="D4556" s="164"/>
    </row>
    <row r="4557" spans="4:4" x14ac:dyDescent="0.2">
      <c r="D4557" s="164"/>
    </row>
    <row r="4558" spans="4:4" x14ac:dyDescent="0.2">
      <c r="D4558" s="164"/>
    </row>
    <row r="4559" spans="4:4" x14ac:dyDescent="0.2">
      <c r="D4559" s="164"/>
    </row>
    <row r="4560" spans="4:4" x14ac:dyDescent="0.2">
      <c r="D4560" s="164"/>
    </row>
    <row r="4561" spans="4:4" x14ac:dyDescent="0.2">
      <c r="D4561" s="164"/>
    </row>
    <row r="4562" spans="4:4" x14ac:dyDescent="0.2">
      <c r="D4562" s="164"/>
    </row>
    <row r="4563" spans="4:4" x14ac:dyDescent="0.2">
      <c r="D4563" s="164"/>
    </row>
    <row r="4564" spans="4:4" x14ac:dyDescent="0.2">
      <c r="D4564" s="164"/>
    </row>
    <row r="4565" spans="4:4" x14ac:dyDescent="0.2">
      <c r="D4565" s="164"/>
    </row>
    <row r="4566" spans="4:4" x14ac:dyDescent="0.2">
      <c r="D4566" s="164"/>
    </row>
    <row r="4567" spans="4:4" x14ac:dyDescent="0.2">
      <c r="D4567" s="164"/>
    </row>
    <row r="4568" spans="4:4" x14ac:dyDescent="0.2">
      <c r="D4568" s="164"/>
    </row>
    <row r="4569" spans="4:4" x14ac:dyDescent="0.2">
      <c r="D4569" s="164"/>
    </row>
    <row r="4570" spans="4:4" x14ac:dyDescent="0.2">
      <c r="D4570" s="164"/>
    </row>
    <row r="4571" spans="4:4" x14ac:dyDescent="0.2">
      <c r="D4571" s="164"/>
    </row>
    <row r="4572" spans="4:4" x14ac:dyDescent="0.2">
      <c r="D4572" s="164"/>
    </row>
    <row r="4573" spans="4:4" x14ac:dyDescent="0.2">
      <c r="D4573" s="164"/>
    </row>
    <row r="4574" spans="4:4" x14ac:dyDescent="0.2">
      <c r="D4574" s="164"/>
    </row>
    <row r="4575" spans="4:4" x14ac:dyDescent="0.2">
      <c r="D4575" s="164"/>
    </row>
    <row r="4576" spans="4:4" x14ac:dyDescent="0.2">
      <c r="D4576" s="164"/>
    </row>
    <row r="4577" spans="4:4" x14ac:dyDescent="0.2">
      <c r="D4577" s="164"/>
    </row>
    <row r="4578" spans="4:4" x14ac:dyDescent="0.2">
      <c r="D4578" s="164"/>
    </row>
    <row r="4579" spans="4:4" x14ac:dyDescent="0.2">
      <c r="D4579" s="164"/>
    </row>
    <row r="4580" spans="4:4" x14ac:dyDescent="0.2">
      <c r="D4580" s="164"/>
    </row>
    <row r="4581" spans="4:4" x14ac:dyDescent="0.2">
      <c r="D4581" s="164"/>
    </row>
    <row r="4582" spans="4:4" x14ac:dyDescent="0.2">
      <c r="D4582" s="164"/>
    </row>
    <row r="4583" spans="4:4" x14ac:dyDescent="0.2">
      <c r="D4583" s="164"/>
    </row>
    <row r="4584" spans="4:4" x14ac:dyDescent="0.2">
      <c r="D4584" s="164"/>
    </row>
    <row r="4585" spans="4:4" x14ac:dyDescent="0.2">
      <c r="D4585" s="164"/>
    </row>
    <row r="4586" spans="4:4" x14ac:dyDescent="0.2">
      <c r="D4586" s="164"/>
    </row>
    <row r="4587" spans="4:4" x14ac:dyDescent="0.2">
      <c r="D4587" s="164"/>
    </row>
    <row r="4588" spans="4:4" x14ac:dyDescent="0.2">
      <c r="D4588" s="164"/>
    </row>
    <row r="4589" spans="4:4" x14ac:dyDescent="0.2">
      <c r="D4589" s="164"/>
    </row>
    <row r="4590" spans="4:4" x14ac:dyDescent="0.2">
      <c r="D4590" s="164"/>
    </row>
    <row r="4591" spans="4:4" x14ac:dyDescent="0.2">
      <c r="D4591" s="164"/>
    </row>
    <row r="4592" spans="4:4" x14ac:dyDescent="0.2">
      <c r="D4592" s="164"/>
    </row>
    <row r="4593" spans="4:4" x14ac:dyDescent="0.2">
      <c r="D4593" s="164"/>
    </row>
    <row r="4594" spans="4:4" x14ac:dyDescent="0.2">
      <c r="D4594" s="164"/>
    </row>
    <row r="4595" spans="4:4" x14ac:dyDescent="0.2">
      <c r="D4595" s="164"/>
    </row>
    <row r="4596" spans="4:4" x14ac:dyDescent="0.2">
      <c r="D4596" s="164"/>
    </row>
    <row r="4597" spans="4:4" x14ac:dyDescent="0.2">
      <c r="D4597" s="164"/>
    </row>
    <row r="4598" spans="4:4" x14ac:dyDescent="0.2">
      <c r="D4598" s="164"/>
    </row>
    <row r="4599" spans="4:4" x14ac:dyDescent="0.2">
      <c r="D4599" s="164"/>
    </row>
    <row r="4600" spans="4:4" x14ac:dyDescent="0.2">
      <c r="D4600" s="164"/>
    </row>
    <row r="4601" spans="4:4" x14ac:dyDescent="0.2">
      <c r="D4601" s="164"/>
    </row>
    <row r="4602" spans="4:4" x14ac:dyDescent="0.2">
      <c r="D4602" s="164"/>
    </row>
    <row r="4603" spans="4:4" x14ac:dyDescent="0.2">
      <c r="D4603" s="164"/>
    </row>
    <row r="4604" spans="4:4" x14ac:dyDescent="0.2">
      <c r="D4604" s="164"/>
    </row>
    <row r="4605" spans="4:4" x14ac:dyDescent="0.2">
      <c r="D4605" s="164"/>
    </row>
    <row r="4606" spans="4:4" x14ac:dyDescent="0.2">
      <c r="D4606" s="164"/>
    </row>
    <row r="4607" spans="4:4" x14ac:dyDescent="0.2">
      <c r="D4607" s="164"/>
    </row>
    <row r="4608" spans="4:4" x14ac:dyDescent="0.2">
      <c r="D4608" s="164"/>
    </row>
    <row r="4609" spans="4:4" x14ac:dyDescent="0.2">
      <c r="D4609" s="164"/>
    </row>
    <row r="4610" spans="4:4" x14ac:dyDescent="0.2">
      <c r="D4610" s="164"/>
    </row>
    <row r="4611" spans="4:4" x14ac:dyDescent="0.2">
      <c r="D4611" s="164"/>
    </row>
    <row r="4612" spans="4:4" x14ac:dyDescent="0.2">
      <c r="D4612" s="164"/>
    </row>
    <row r="4613" spans="4:4" x14ac:dyDescent="0.2">
      <c r="D4613" s="164"/>
    </row>
    <row r="4614" spans="4:4" x14ac:dyDescent="0.2">
      <c r="D4614" s="164"/>
    </row>
    <row r="4615" spans="4:4" x14ac:dyDescent="0.2">
      <c r="D4615" s="164"/>
    </row>
    <row r="4616" spans="4:4" x14ac:dyDescent="0.2">
      <c r="D4616" s="164"/>
    </row>
    <row r="4617" spans="4:4" x14ac:dyDescent="0.2">
      <c r="D4617" s="164"/>
    </row>
    <row r="4618" spans="4:4" x14ac:dyDescent="0.2">
      <c r="D4618" s="164"/>
    </row>
    <row r="4619" spans="4:4" x14ac:dyDescent="0.2">
      <c r="D4619" s="164"/>
    </row>
    <row r="4620" spans="4:4" x14ac:dyDescent="0.2">
      <c r="D4620" s="164"/>
    </row>
    <row r="4621" spans="4:4" x14ac:dyDescent="0.2">
      <c r="D4621" s="164"/>
    </row>
    <row r="4622" spans="4:4" x14ac:dyDescent="0.2">
      <c r="D4622" s="164"/>
    </row>
    <row r="4623" spans="4:4" x14ac:dyDescent="0.2">
      <c r="D4623" s="164"/>
    </row>
    <row r="4624" spans="4:4" x14ac:dyDescent="0.2">
      <c r="D4624" s="164"/>
    </row>
    <row r="4625" spans="4:4" x14ac:dyDescent="0.2">
      <c r="D4625" s="164"/>
    </row>
    <row r="4626" spans="4:4" x14ac:dyDescent="0.2">
      <c r="D4626" s="164"/>
    </row>
    <row r="4627" spans="4:4" x14ac:dyDescent="0.2">
      <c r="D4627" s="164"/>
    </row>
    <row r="4628" spans="4:4" x14ac:dyDescent="0.2">
      <c r="D4628" s="164"/>
    </row>
    <row r="4629" spans="4:4" x14ac:dyDescent="0.2">
      <c r="D4629" s="164"/>
    </row>
    <row r="4630" spans="4:4" x14ac:dyDescent="0.2">
      <c r="D4630" s="164"/>
    </row>
    <row r="4631" spans="4:4" x14ac:dyDescent="0.2">
      <c r="D4631" s="164"/>
    </row>
    <row r="4632" spans="4:4" x14ac:dyDescent="0.2">
      <c r="D4632" s="164"/>
    </row>
    <row r="4633" spans="4:4" x14ac:dyDescent="0.2">
      <c r="D4633" s="164"/>
    </row>
    <row r="4634" spans="4:4" x14ac:dyDescent="0.2">
      <c r="D4634" s="164"/>
    </row>
    <row r="4635" spans="4:4" x14ac:dyDescent="0.2">
      <c r="D4635" s="164"/>
    </row>
    <row r="4636" spans="4:4" x14ac:dyDescent="0.2">
      <c r="D4636" s="164"/>
    </row>
    <row r="4637" spans="4:4" x14ac:dyDescent="0.2">
      <c r="D4637" s="164"/>
    </row>
    <row r="4638" spans="4:4" x14ac:dyDescent="0.2">
      <c r="D4638" s="164"/>
    </row>
    <row r="4639" spans="4:4" x14ac:dyDescent="0.2">
      <c r="D4639" s="164"/>
    </row>
    <row r="4640" spans="4:4" x14ac:dyDescent="0.2">
      <c r="D4640" s="164"/>
    </row>
    <row r="4641" spans="4:4" x14ac:dyDescent="0.2">
      <c r="D4641" s="164"/>
    </row>
    <row r="4642" spans="4:4" x14ac:dyDescent="0.2">
      <c r="D4642" s="164"/>
    </row>
    <row r="4643" spans="4:4" x14ac:dyDescent="0.2">
      <c r="D4643" s="164"/>
    </row>
    <row r="4644" spans="4:4" x14ac:dyDescent="0.2">
      <c r="D4644" s="164"/>
    </row>
    <row r="4645" spans="4:4" x14ac:dyDescent="0.2">
      <c r="D4645" s="164"/>
    </row>
    <row r="4646" spans="4:4" x14ac:dyDescent="0.2">
      <c r="D4646" s="164"/>
    </row>
    <row r="4647" spans="4:4" x14ac:dyDescent="0.2">
      <c r="D4647" s="164"/>
    </row>
    <row r="4648" spans="4:4" x14ac:dyDescent="0.2">
      <c r="D4648" s="164"/>
    </row>
    <row r="4649" spans="4:4" x14ac:dyDescent="0.2">
      <c r="D4649" s="164"/>
    </row>
    <row r="4650" spans="4:4" x14ac:dyDescent="0.2">
      <c r="D4650" s="164"/>
    </row>
    <row r="4651" spans="4:4" x14ac:dyDescent="0.2">
      <c r="D4651" s="164"/>
    </row>
    <row r="4652" spans="4:4" x14ac:dyDescent="0.2">
      <c r="D4652" s="164"/>
    </row>
    <row r="4653" spans="4:4" x14ac:dyDescent="0.2">
      <c r="D4653" s="164"/>
    </row>
    <row r="4654" spans="4:4" x14ac:dyDescent="0.2">
      <c r="D4654" s="164"/>
    </row>
    <row r="4655" spans="4:4" x14ac:dyDescent="0.2">
      <c r="D4655" s="164"/>
    </row>
    <row r="4656" spans="4:4" x14ac:dyDescent="0.2">
      <c r="D4656" s="164"/>
    </row>
    <row r="4657" spans="4:4" x14ac:dyDescent="0.2">
      <c r="D4657" s="164"/>
    </row>
    <row r="4658" spans="4:4" x14ac:dyDescent="0.2">
      <c r="D4658" s="164"/>
    </row>
    <row r="4659" spans="4:4" x14ac:dyDescent="0.2">
      <c r="D4659" s="164"/>
    </row>
    <row r="4660" spans="4:4" x14ac:dyDescent="0.2">
      <c r="D4660" s="164"/>
    </row>
    <row r="4661" spans="4:4" x14ac:dyDescent="0.2">
      <c r="D4661" s="164"/>
    </row>
    <row r="4662" spans="4:4" x14ac:dyDescent="0.2">
      <c r="D4662" s="164"/>
    </row>
    <row r="4663" spans="4:4" x14ac:dyDescent="0.2">
      <c r="D4663" s="164"/>
    </row>
    <row r="4664" spans="4:4" x14ac:dyDescent="0.2">
      <c r="D4664" s="164"/>
    </row>
    <row r="4665" spans="4:4" x14ac:dyDescent="0.2">
      <c r="D4665" s="164"/>
    </row>
    <row r="4666" spans="4:4" x14ac:dyDescent="0.2">
      <c r="D4666" s="164"/>
    </row>
    <row r="4667" spans="4:4" x14ac:dyDescent="0.2">
      <c r="D4667" s="164"/>
    </row>
    <row r="4668" spans="4:4" x14ac:dyDescent="0.2">
      <c r="D4668" s="164"/>
    </row>
    <row r="4669" spans="4:4" x14ac:dyDescent="0.2">
      <c r="D4669" s="164"/>
    </row>
    <row r="4670" spans="4:4" x14ac:dyDescent="0.2">
      <c r="D4670" s="164"/>
    </row>
    <row r="4671" spans="4:4" x14ac:dyDescent="0.2">
      <c r="D4671" s="164"/>
    </row>
    <row r="4672" spans="4:4" x14ac:dyDescent="0.2">
      <c r="D4672" s="164"/>
    </row>
    <row r="4673" spans="4:4" x14ac:dyDescent="0.2">
      <c r="D4673" s="164"/>
    </row>
    <row r="4674" spans="4:4" x14ac:dyDescent="0.2">
      <c r="D4674" s="164"/>
    </row>
    <row r="4675" spans="4:4" x14ac:dyDescent="0.2">
      <c r="D4675" s="164"/>
    </row>
    <row r="4676" spans="4:4" x14ac:dyDescent="0.2">
      <c r="D4676" s="164"/>
    </row>
    <row r="4677" spans="4:4" x14ac:dyDescent="0.2">
      <c r="D4677" s="164"/>
    </row>
    <row r="4678" spans="4:4" x14ac:dyDescent="0.2">
      <c r="D4678" s="164"/>
    </row>
    <row r="4679" spans="4:4" x14ac:dyDescent="0.2">
      <c r="D4679" s="164"/>
    </row>
    <row r="4680" spans="4:4" x14ac:dyDescent="0.2">
      <c r="D4680" s="164"/>
    </row>
    <row r="4681" spans="4:4" x14ac:dyDescent="0.2">
      <c r="D4681" s="164"/>
    </row>
    <row r="4682" spans="4:4" x14ac:dyDescent="0.2">
      <c r="D4682" s="164"/>
    </row>
    <row r="4683" spans="4:4" x14ac:dyDescent="0.2">
      <c r="D4683" s="164"/>
    </row>
    <row r="4684" spans="4:4" x14ac:dyDescent="0.2">
      <c r="D4684" s="164"/>
    </row>
    <row r="4685" spans="4:4" x14ac:dyDescent="0.2">
      <c r="D4685" s="164"/>
    </row>
    <row r="4686" spans="4:4" x14ac:dyDescent="0.2">
      <c r="D4686" s="164"/>
    </row>
    <row r="4687" spans="4:4" x14ac:dyDescent="0.2">
      <c r="D4687" s="164"/>
    </row>
    <row r="4688" spans="4:4" x14ac:dyDescent="0.2">
      <c r="D4688" s="164"/>
    </row>
    <row r="4689" spans="4:4" x14ac:dyDescent="0.2">
      <c r="D4689" s="164"/>
    </row>
    <row r="4690" spans="4:4" x14ac:dyDescent="0.2">
      <c r="D4690" s="164"/>
    </row>
    <row r="4691" spans="4:4" x14ac:dyDescent="0.2">
      <c r="D4691" s="164"/>
    </row>
    <row r="4692" spans="4:4" x14ac:dyDescent="0.2">
      <c r="D4692" s="164"/>
    </row>
    <row r="4693" spans="4:4" x14ac:dyDescent="0.2">
      <c r="D4693" s="164"/>
    </row>
    <row r="4694" spans="4:4" x14ac:dyDescent="0.2">
      <c r="D4694" s="164"/>
    </row>
    <row r="4695" spans="4:4" x14ac:dyDescent="0.2">
      <c r="D4695" s="164"/>
    </row>
    <row r="4696" spans="4:4" x14ac:dyDescent="0.2">
      <c r="D4696" s="164"/>
    </row>
    <row r="4697" spans="4:4" x14ac:dyDescent="0.2">
      <c r="D4697" s="164"/>
    </row>
    <row r="4698" spans="4:4" x14ac:dyDescent="0.2">
      <c r="D4698" s="164"/>
    </row>
    <row r="4699" spans="4:4" x14ac:dyDescent="0.2">
      <c r="D4699" s="164"/>
    </row>
    <row r="4700" spans="4:4" x14ac:dyDescent="0.2">
      <c r="D4700" s="164"/>
    </row>
    <row r="4701" spans="4:4" x14ac:dyDescent="0.2">
      <c r="D4701" s="164"/>
    </row>
    <row r="4702" spans="4:4" x14ac:dyDescent="0.2">
      <c r="D4702" s="164"/>
    </row>
    <row r="4703" spans="4:4" x14ac:dyDescent="0.2">
      <c r="D4703" s="164"/>
    </row>
    <row r="4704" spans="4:4" x14ac:dyDescent="0.2">
      <c r="D4704" s="164"/>
    </row>
    <row r="4705" spans="4:4" x14ac:dyDescent="0.2">
      <c r="D4705" s="164"/>
    </row>
    <row r="4706" spans="4:4" x14ac:dyDescent="0.2">
      <c r="D4706" s="164"/>
    </row>
    <row r="4707" spans="4:4" x14ac:dyDescent="0.2">
      <c r="D4707" s="164"/>
    </row>
    <row r="4708" spans="4:4" x14ac:dyDescent="0.2">
      <c r="D4708" s="164"/>
    </row>
    <row r="4709" spans="4:4" x14ac:dyDescent="0.2">
      <c r="D4709" s="164"/>
    </row>
    <row r="4710" spans="4:4" x14ac:dyDescent="0.2">
      <c r="D4710" s="164"/>
    </row>
    <row r="4711" spans="4:4" x14ac:dyDescent="0.2">
      <c r="D4711" s="164"/>
    </row>
    <row r="4712" spans="4:4" x14ac:dyDescent="0.2">
      <c r="D4712" s="164"/>
    </row>
    <row r="4713" spans="4:4" x14ac:dyDescent="0.2">
      <c r="D4713" s="164"/>
    </row>
    <row r="4714" spans="4:4" x14ac:dyDescent="0.2">
      <c r="D4714" s="164"/>
    </row>
    <row r="4715" spans="4:4" x14ac:dyDescent="0.2">
      <c r="D4715" s="164"/>
    </row>
    <row r="4716" spans="4:4" x14ac:dyDescent="0.2">
      <c r="D4716" s="164"/>
    </row>
    <row r="4717" spans="4:4" x14ac:dyDescent="0.2">
      <c r="D4717" s="164"/>
    </row>
    <row r="4718" spans="4:4" x14ac:dyDescent="0.2">
      <c r="D4718" s="164"/>
    </row>
    <row r="4719" spans="4:4" x14ac:dyDescent="0.2">
      <c r="D4719" s="164"/>
    </row>
    <row r="4720" spans="4:4" x14ac:dyDescent="0.2">
      <c r="D4720" s="164"/>
    </row>
    <row r="4721" spans="4:4" x14ac:dyDescent="0.2">
      <c r="D4721" s="164"/>
    </row>
    <row r="4722" spans="4:4" x14ac:dyDescent="0.2">
      <c r="D4722" s="164"/>
    </row>
    <row r="4723" spans="4:4" x14ac:dyDescent="0.2">
      <c r="D4723" s="164"/>
    </row>
    <row r="4724" spans="4:4" x14ac:dyDescent="0.2">
      <c r="D4724" s="164"/>
    </row>
    <row r="4725" spans="4:4" x14ac:dyDescent="0.2">
      <c r="D4725" s="164"/>
    </row>
    <row r="4726" spans="4:4" x14ac:dyDescent="0.2">
      <c r="D4726" s="164"/>
    </row>
    <row r="4727" spans="4:4" x14ac:dyDescent="0.2">
      <c r="D4727" s="164"/>
    </row>
    <row r="4728" spans="4:4" x14ac:dyDescent="0.2">
      <c r="D4728" s="164"/>
    </row>
    <row r="4729" spans="4:4" x14ac:dyDescent="0.2">
      <c r="D4729" s="164"/>
    </row>
    <row r="4730" spans="4:4" x14ac:dyDescent="0.2">
      <c r="D4730" s="164"/>
    </row>
    <row r="4731" spans="4:4" x14ac:dyDescent="0.2">
      <c r="D4731" s="164"/>
    </row>
    <row r="4732" spans="4:4" x14ac:dyDescent="0.2">
      <c r="D4732" s="164"/>
    </row>
    <row r="4733" spans="4:4" x14ac:dyDescent="0.2">
      <c r="D4733" s="164"/>
    </row>
    <row r="4734" spans="4:4" x14ac:dyDescent="0.2">
      <c r="D4734" s="164"/>
    </row>
    <row r="4735" spans="4:4" x14ac:dyDescent="0.2">
      <c r="D4735" s="164"/>
    </row>
    <row r="4736" spans="4:4" x14ac:dyDescent="0.2">
      <c r="D4736" s="164"/>
    </row>
    <row r="4737" spans="4:4" x14ac:dyDescent="0.2">
      <c r="D4737" s="164"/>
    </row>
    <row r="4738" spans="4:4" x14ac:dyDescent="0.2">
      <c r="D4738" s="164"/>
    </row>
    <row r="4739" spans="4:4" x14ac:dyDescent="0.2">
      <c r="D4739" s="164"/>
    </row>
    <row r="4740" spans="4:4" x14ac:dyDescent="0.2">
      <c r="D4740" s="164"/>
    </row>
    <row r="4741" spans="4:4" x14ac:dyDescent="0.2">
      <c r="D4741" s="164"/>
    </row>
    <row r="4742" spans="4:4" x14ac:dyDescent="0.2">
      <c r="D4742" s="164"/>
    </row>
    <row r="4743" spans="4:4" x14ac:dyDescent="0.2">
      <c r="D4743" s="164"/>
    </row>
    <row r="4744" spans="4:4" x14ac:dyDescent="0.2">
      <c r="D4744" s="164"/>
    </row>
    <row r="4745" spans="4:4" x14ac:dyDescent="0.2">
      <c r="D4745" s="164"/>
    </row>
    <row r="4746" spans="4:4" x14ac:dyDescent="0.2">
      <c r="D4746" s="164"/>
    </row>
    <row r="4747" spans="4:4" x14ac:dyDescent="0.2">
      <c r="D4747" s="164"/>
    </row>
    <row r="4748" spans="4:4" x14ac:dyDescent="0.2">
      <c r="D4748" s="164"/>
    </row>
    <row r="4749" spans="4:4" x14ac:dyDescent="0.2">
      <c r="D4749" s="164"/>
    </row>
    <row r="4750" spans="4:4" x14ac:dyDescent="0.2">
      <c r="D4750" s="164"/>
    </row>
    <row r="4751" spans="4:4" x14ac:dyDescent="0.2">
      <c r="D4751" s="164"/>
    </row>
    <row r="4752" spans="4:4" x14ac:dyDescent="0.2">
      <c r="D4752" s="164"/>
    </row>
    <row r="4753" spans="4:4" x14ac:dyDescent="0.2">
      <c r="D4753" s="164"/>
    </row>
    <row r="4754" spans="4:4" x14ac:dyDescent="0.2">
      <c r="D4754" s="164"/>
    </row>
    <row r="4755" spans="4:4" x14ac:dyDescent="0.2">
      <c r="D4755" s="164"/>
    </row>
    <row r="4756" spans="4:4" x14ac:dyDescent="0.2">
      <c r="D4756" s="164"/>
    </row>
    <row r="4757" spans="4:4" x14ac:dyDescent="0.2">
      <c r="D4757" s="164"/>
    </row>
    <row r="4758" spans="4:4" x14ac:dyDescent="0.2">
      <c r="D4758" s="164"/>
    </row>
    <row r="4759" spans="4:4" x14ac:dyDescent="0.2">
      <c r="D4759" s="164"/>
    </row>
    <row r="4760" spans="4:4" x14ac:dyDescent="0.2">
      <c r="D4760" s="164"/>
    </row>
    <row r="4761" spans="4:4" x14ac:dyDescent="0.2">
      <c r="D4761" s="164"/>
    </row>
    <row r="4762" spans="4:4" x14ac:dyDescent="0.2">
      <c r="D4762" s="164"/>
    </row>
    <row r="4763" spans="4:4" x14ac:dyDescent="0.2">
      <c r="D4763" s="164"/>
    </row>
    <row r="4764" spans="4:4" x14ac:dyDescent="0.2">
      <c r="D4764" s="164"/>
    </row>
    <row r="4765" spans="4:4" x14ac:dyDescent="0.2">
      <c r="D4765" s="164"/>
    </row>
    <row r="4766" spans="4:4" x14ac:dyDescent="0.2">
      <c r="D4766" s="164"/>
    </row>
    <row r="4767" spans="4:4" x14ac:dyDescent="0.2">
      <c r="D4767" s="164"/>
    </row>
    <row r="4768" spans="4:4" x14ac:dyDescent="0.2">
      <c r="D4768" s="164"/>
    </row>
    <row r="4769" spans="4:4" x14ac:dyDescent="0.2">
      <c r="D4769" s="164"/>
    </row>
    <row r="4770" spans="4:4" x14ac:dyDescent="0.2">
      <c r="D4770" s="164"/>
    </row>
    <row r="4771" spans="4:4" x14ac:dyDescent="0.2">
      <c r="D4771" s="164"/>
    </row>
    <row r="4772" spans="4:4" x14ac:dyDescent="0.2">
      <c r="D4772" s="164"/>
    </row>
    <row r="4773" spans="4:4" x14ac:dyDescent="0.2">
      <c r="D4773" s="164"/>
    </row>
    <row r="4774" spans="4:4" x14ac:dyDescent="0.2">
      <c r="D4774" s="164"/>
    </row>
    <row r="4775" spans="4:4" x14ac:dyDescent="0.2">
      <c r="D4775" s="164"/>
    </row>
    <row r="4776" spans="4:4" x14ac:dyDescent="0.2">
      <c r="D4776" s="164"/>
    </row>
    <row r="4777" spans="4:4" x14ac:dyDescent="0.2">
      <c r="D4777" s="164"/>
    </row>
    <row r="4778" spans="4:4" x14ac:dyDescent="0.2">
      <c r="D4778" s="164"/>
    </row>
    <row r="4779" spans="4:4" x14ac:dyDescent="0.2">
      <c r="D4779" s="164"/>
    </row>
    <row r="4780" spans="4:4" x14ac:dyDescent="0.2">
      <c r="D4780" s="164"/>
    </row>
    <row r="4781" spans="4:4" x14ac:dyDescent="0.2">
      <c r="D4781" s="164"/>
    </row>
    <row r="4782" spans="4:4" x14ac:dyDescent="0.2">
      <c r="D4782" s="164"/>
    </row>
    <row r="4783" spans="4:4" x14ac:dyDescent="0.2">
      <c r="D4783" s="164"/>
    </row>
    <row r="4784" spans="4:4" x14ac:dyDescent="0.2">
      <c r="D4784" s="164"/>
    </row>
    <row r="4785" spans="4:4" x14ac:dyDescent="0.2">
      <c r="D4785" s="164"/>
    </row>
    <row r="4786" spans="4:4" x14ac:dyDescent="0.2">
      <c r="D4786" s="164"/>
    </row>
    <row r="4787" spans="4:4" x14ac:dyDescent="0.2">
      <c r="D4787" s="164"/>
    </row>
    <row r="4788" spans="4:4" x14ac:dyDescent="0.2">
      <c r="D4788" s="164"/>
    </row>
    <row r="4789" spans="4:4" x14ac:dyDescent="0.2">
      <c r="D4789" s="164"/>
    </row>
    <row r="4790" spans="4:4" x14ac:dyDescent="0.2">
      <c r="D4790" s="164"/>
    </row>
    <row r="4791" spans="4:4" x14ac:dyDescent="0.2">
      <c r="D4791" s="164"/>
    </row>
    <row r="4792" spans="4:4" x14ac:dyDescent="0.2">
      <c r="D4792" s="164"/>
    </row>
    <row r="4793" spans="4:4" x14ac:dyDescent="0.2">
      <c r="D4793" s="164"/>
    </row>
    <row r="4794" spans="4:4" x14ac:dyDescent="0.2">
      <c r="D4794" s="164"/>
    </row>
    <row r="4795" spans="4:4" x14ac:dyDescent="0.2">
      <c r="D4795" s="164"/>
    </row>
    <row r="4796" spans="4:4" x14ac:dyDescent="0.2">
      <c r="D4796" s="164"/>
    </row>
    <row r="4797" spans="4:4" x14ac:dyDescent="0.2">
      <c r="D4797" s="164"/>
    </row>
    <row r="4798" spans="4:4" x14ac:dyDescent="0.2">
      <c r="D4798" s="164"/>
    </row>
    <row r="4799" spans="4:4" x14ac:dyDescent="0.2">
      <c r="D4799" s="164"/>
    </row>
    <row r="4800" spans="4:4" x14ac:dyDescent="0.2">
      <c r="D4800" s="164"/>
    </row>
    <row r="4801" spans="4:4" x14ac:dyDescent="0.2">
      <c r="D4801" s="164"/>
    </row>
    <row r="4802" spans="4:4" x14ac:dyDescent="0.2">
      <c r="D4802" s="164"/>
    </row>
    <row r="4803" spans="4:4" x14ac:dyDescent="0.2">
      <c r="D4803" s="164"/>
    </row>
    <row r="4804" spans="4:4" x14ac:dyDescent="0.2">
      <c r="D4804" s="164"/>
    </row>
    <row r="4805" spans="4:4" x14ac:dyDescent="0.2">
      <c r="D4805" s="164"/>
    </row>
    <row r="4806" spans="4:4" x14ac:dyDescent="0.2">
      <c r="D4806" s="164"/>
    </row>
    <row r="4807" spans="4:4" x14ac:dyDescent="0.2">
      <c r="D4807" s="164"/>
    </row>
    <row r="4808" spans="4:4" x14ac:dyDescent="0.2">
      <c r="D4808" s="164"/>
    </row>
    <row r="4809" spans="4:4" x14ac:dyDescent="0.2">
      <c r="D4809" s="164"/>
    </row>
    <row r="4810" spans="4:4" x14ac:dyDescent="0.2">
      <c r="D4810" s="164"/>
    </row>
    <row r="4811" spans="4:4" x14ac:dyDescent="0.2">
      <c r="D4811" s="164"/>
    </row>
    <row r="4812" spans="4:4" x14ac:dyDescent="0.2">
      <c r="D4812" s="164"/>
    </row>
    <row r="4813" spans="4:4" x14ac:dyDescent="0.2">
      <c r="D4813" s="164"/>
    </row>
    <row r="4814" spans="4:4" x14ac:dyDescent="0.2">
      <c r="D4814" s="164"/>
    </row>
    <row r="4815" spans="4:4" x14ac:dyDescent="0.2">
      <c r="D4815" s="164"/>
    </row>
    <row r="4816" spans="4:4" x14ac:dyDescent="0.2">
      <c r="D4816" s="164"/>
    </row>
    <row r="4817" spans="4:4" x14ac:dyDescent="0.2">
      <c r="D4817" s="164"/>
    </row>
    <row r="4818" spans="4:4" x14ac:dyDescent="0.2">
      <c r="D4818" s="164"/>
    </row>
    <row r="4819" spans="4:4" x14ac:dyDescent="0.2">
      <c r="D4819" s="164"/>
    </row>
    <row r="4820" spans="4:4" x14ac:dyDescent="0.2">
      <c r="D4820" s="164"/>
    </row>
    <row r="4821" spans="4:4" x14ac:dyDescent="0.2">
      <c r="D4821" s="164"/>
    </row>
    <row r="4822" spans="4:4" x14ac:dyDescent="0.2">
      <c r="D4822" s="164"/>
    </row>
    <row r="4823" spans="4:4" x14ac:dyDescent="0.2">
      <c r="D4823" s="164"/>
    </row>
    <row r="4824" spans="4:4" x14ac:dyDescent="0.2">
      <c r="D4824" s="164"/>
    </row>
    <row r="4825" spans="4:4" x14ac:dyDescent="0.2">
      <c r="D4825" s="164"/>
    </row>
    <row r="4826" spans="4:4" x14ac:dyDescent="0.2">
      <c r="D4826" s="164"/>
    </row>
    <row r="4827" spans="4:4" x14ac:dyDescent="0.2">
      <c r="D4827" s="164"/>
    </row>
    <row r="4828" spans="4:4" x14ac:dyDescent="0.2">
      <c r="D4828" s="164"/>
    </row>
    <row r="4829" spans="4:4" x14ac:dyDescent="0.2">
      <c r="D4829" s="164"/>
    </row>
    <row r="4830" spans="4:4" x14ac:dyDescent="0.2">
      <c r="D4830" s="164"/>
    </row>
    <row r="4831" spans="4:4" x14ac:dyDescent="0.2">
      <c r="D4831" s="164"/>
    </row>
    <row r="4832" spans="4:4" x14ac:dyDescent="0.2">
      <c r="D4832" s="164"/>
    </row>
    <row r="4833" spans="4:4" x14ac:dyDescent="0.2">
      <c r="D4833" s="164"/>
    </row>
    <row r="4834" spans="4:4" x14ac:dyDescent="0.2">
      <c r="D4834" s="164"/>
    </row>
    <row r="4835" spans="4:4" x14ac:dyDescent="0.2">
      <c r="D4835" s="164"/>
    </row>
    <row r="4836" spans="4:4" x14ac:dyDescent="0.2">
      <c r="D4836" s="164"/>
    </row>
    <row r="4837" spans="4:4" x14ac:dyDescent="0.2">
      <c r="D4837" s="164"/>
    </row>
    <row r="4838" spans="4:4" x14ac:dyDescent="0.2">
      <c r="D4838" s="164"/>
    </row>
    <row r="4839" spans="4:4" x14ac:dyDescent="0.2">
      <c r="D4839" s="164"/>
    </row>
    <row r="4840" spans="4:4" x14ac:dyDescent="0.2">
      <c r="D4840" s="164"/>
    </row>
    <row r="4841" spans="4:4" x14ac:dyDescent="0.2">
      <c r="D4841" s="164"/>
    </row>
    <row r="4842" spans="4:4" x14ac:dyDescent="0.2">
      <c r="D4842" s="164"/>
    </row>
    <row r="4843" spans="4:4" x14ac:dyDescent="0.2">
      <c r="D4843" s="164"/>
    </row>
    <row r="4844" spans="4:4" x14ac:dyDescent="0.2">
      <c r="D4844" s="164"/>
    </row>
    <row r="4845" spans="4:4" x14ac:dyDescent="0.2">
      <c r="D4845" s="164"/>
    </row>
    <row r="4846" spans="4:4" x14ac:dyDescent="0.2">
      <c r="D4846" s="164"/>
    </row>
    <row r="4847" spans="4:4" x14ac:dyDescent="0.2">
      <c r="D4847" s="164"/>
    </row>
    <row r="4848" spans="4:4" x14ac:dyDescent="0.2">
      <c r="D4848" s="164"/>
    </row>
    <row r="4849" spans="4:4" x14ac:dyDescent="0.2">
      <c r="D4849" s="164"/>
    </row>
    <row r="4850" spans="4:4" x14ac:dyDescent="0.2">
      <c r="D4850" s="164"/>
    </row>
    <row r="4851" spans="4:4" x14ac:dyDescent="0.2">
      <c r="D4851" s="164"/>
    </row>
    <row r="4852" spans="4:4" x14ac:dyDescent="0.2">
      <c r="D4852" s="164"/>
    </row>
    <row r="4853" spans="4:4" x14ac:dyDescent="0.2">
      <c r="D4853" s="164"/>
    </row>
    <row r="4854" spans="4:4" x14ac:dyDescent="0.2">
      <c r="D4854" s="164"/>
    </row>
    <row r="4855" spans="4:4" x14ac:dyDescent="0.2">
      <c r="D4855" s="164"/>
    </row>
    <row r="4856" spans="4:4" x14ac:dyDescent="0.2">
      <c r="D4856" s="164"/>
    </row>
    <row r="4857" spans="4:4" x14ac:dyDescent="0.2">
      <c r="D4857" s="164"/>
    </row>
    <row r="4858" spans="4:4" x14ac:dyDescent="0.2">
      <c r="D4858" s="164"/>
    </row>
    <row r="4859" spans="4:4" x14ac:dyDescent="0.2">
      <c r="D4859" s="164"/>
    </row>
    <row r="4860" spans="4:4" x14ac:dyDescent="0.2">
      <c r="D4860" s="164"/>
    </row>
    <row r="4861" spans="4:4" x14ac:dyDescent="0.2">
      <c r="D4861" s="164"/>
    </row>
    <row r="4862" spans="4:4" x14ac:dyDescent="0.2">
      <c r="D4862" s="164"/>
    </row>
    <row r="4863" spans="4:4" x14ac:dyDescent="0.2">
      <c r="D4863" s="164"/>
    </row>
    <row r="4864" spans="4:4" x14ac:dyDescent="0.2">
      <c r="D4864" s="164"/>
    </row>
    <row r="4865" spans="4:4" x14ac:dyDescent="0.2">
      <c r="D4865" s="164"/>
    </row>
    <row r="4866" spans="4:4" x14ac:dyDescent="0.2">
      <c r="D4866" s="164"/>
    </row>
    <row r="4867" spans="4:4" x14ac:dyDescent="0.2">
      <c r="D4867" s="164"/>
    </row>
    <row r="4868" spans="4:4" x14ac:dyDescent="0.2">
      <c r="D4868" s="164"/>
    </row>
    <row r="4869" spans="4:4" x14ac:dyDescent="0.2">
      <c r="D4869" s="164"/>
    </row>
    <row r="4870" spans="4:4" x14ac:dyDescent="0.2">
      <c r="D4870" s="164"/>
    </row>
    <row r="4871" spans="4:4" x14ac:dyDescent="0.2">
      <c r="D4871" s="164"/>
    </row>
    <row r="4872" spans="4:4" x14ac:dyDescent="0.2">
      <c r="D4872" s="164"/>
    </row>
    <row r="4873" spans="4:4" x14ac:dyDescent="0.2">
      <c r="D4873" s="164"/>
    </row>
    <row r="4874" spans="4:4" x14ac:dyDescent="0.2">
      <c r="D4874" s="164"/>
    </row>
    <row r="4875" spans="4:4" x14ac:dyDescent="0.2">
      <c r="D4875" s="164"/>
    </row>
    <row r="4876" spans="4:4" x14ac:dyDescent="0.2">
      <c r="D4876" s="164"/>
    </row>
    <row r="4877" spans="4:4" x14ac:dyDescent="0.2">
      <c r="D4877" s="164"/>
    </row>
    <row r="4878" spans="4:4" x14ac:dyDescent="0.2">
      <c r="D4878" s="164"/>
    </row>
    <row r="4879" spans="4:4" x14ac:dyDescent="0.2">
      <c r="D4879" s="164"/>
    </row>
    <row r="4880" spans="4:4" x14ac:dyDescent="0.2">
      <c r="D4880" s="164"/>
    </row>
    <row r="4881" spans="4:4" x14ac:dyDescent="0.2">
      <c r="D4881" s="164"/>
    </row>
    <row r="4882" spans="4:4" x14ac:dyDescent="0.2">
      <c r="D4882" s="164"/>
    </row>
    <row r="4883" spans="4:4" x14ac:dyDescent="0.2">
      <c r="D4883" s="164"/>
    </row>
    <row r="4884" spans="4:4" x14ac:dyDescent="0.2">
      <c r="D4884" s="164"/>
    </row>
    <row r="4885" spans="4:4" x14ac:dyDescent="0.2">
      <c r="D4885" s="164"/>
    </row>
    <row r="4886" spans="4:4" x14ac:dyDescent="0.2">
      <c r="D4886" s="164"/>
    </row>
    <row r="4887" spans="4:4" x14ac:dyDescent="0.2">
      <c r="D4887" s="164"/>
    </row>
    <row r="4888" spans="4:4" x14ac:dyDescent="0.2">
      <c r="D4888" s="164"/>
    </row>
    <row r="4889" spans="4:4" x14ac:dyDescent="0.2">
      <c r="D4889" s="164"/>
    </row>
    <row r="4890" spans="4:4" x14ac:dyDescent="0.2">
      <c r="D4890" s="164"/>
    </row>
    <row r="4891" spans="4:4" x14ac:dyDescent="0.2">
      <c r="D4891" s="164"/>
    </row>
    <row r="4892" spans="4:4" x14ac:dyDescent="0.2">
      <c r="D4892" s="164"/>
    </row>
    <row r="4893" spans="4:4" x14ac:dyDescent="0.2">
      <c r="D4893" s="164"/>
    </row>
    <row r="4894" spans="4:4" x14ac:dyDescent="0.2">
      <c r="D4894" s="164"/>
    </row>
    <row r="4895" spans="4:4" x14ac:dyDescent="0.2">
      <c r="D4895" s="164"/>
    </row>
    <row r="4896" spans="4:4" x14ac:dyDescent="0.2">
      <c r="D4896" s="164"/>
    </row>
    <row r="4897" spans="4:4" x14ac:dyDescent="0.2">
      <c r="D4897" s="164"/>
    </row>
    <row r="4898" spans="4:4" x14ac:dyDescent="0.2">
      <c r="D4898" s="164"/>
    </row>
    <row r="4899" spans="4:4" x14ac:dyDescent="0.2">
      <c r="D4899" s="164"/>
    </row>
    <row r="4900" spans="4:4" x14ac:dyDescent="0.2">
      <c r="D4900" s="164"/>
    </row>
    <row r="4901" spans="4:4" x14ac:dyDescent="0.2">
      <c r="D4901" s="164"/>
    </row>
    <row r="4902" spans="4:4" x14ac:dyDescent="0.2">
      <c r="D4902" s="164"/>
    </row>
    <row r="4903" spans="4:4" x14ac:dyDescent="0.2">
      <c r="D4903" s="164"/>
    </row>
    <row r="4904" spans="4:4" x14ac:dyDescent="0.2">
      <c r="D4904" s="164"/>
    </row>
    <row r="4905" spans="4:4" x14ac:dyDescent="0.2">
      <c r="D4905" s="164"/>
    </row>
    <row r="4906" spans="4:4" x14ac:dyDescent="0.2">
      <c r="D4906" s="164"/>
    </row>
    <row r="4907" spans="4:4" x14ac:dyDescent="0.2">
      <c r="D4907" s="164"/>
    </row>
    <row r="4908" spans="4:4" x14ac:dyDescent="0.2">
      <c r="D4908" s="164"/>
    </row>
    <row r="4909" spans="4:4" x14ac:dyDescent="0.2">
      <c r="D4909" s="164"/>
    </row>
    <row r="4910" spans="4:4" x14ac:dyDescent="0.2">
      <c r="D4910" s="164"/>
    </row>
    <row r="4911" spans="4:4" x14ac:dyDescent="0.2">
      <c r="D4911" s="164"/>
    </row>
    <row r="4912" spans="4:4" x14ac:dyDescent="0.2">
      <c r="D4912" s="164"/>
    </row>
    <row r="4913" spans="4:4" x14ac:dyDescent="0.2">
      <c r="D4913" s="164"/>
    </row>
    <row r="4914" spans="4:4" x14ac:dyDescent="0.2">
      <c r="D4914" s="164"/>
    </row>
    <row r="4915" spans="4:4" x14ac:dyDescent="0.2">
      <c r="D4915" s="164"/>
    </row>
    <row r="4916" spans="4:4" x14ac:dyDescent="0.2">
      <c r="D4916" s="164"/>
    </row>
    <row r="4917" spans="4:4" x14ac:dyDescent="0.2">
      <c r="D4917" s="164"/>
    </row>
    <row r="4918" spans="4:4" x14ac:dyDescent="0.2">
      <c r="D4918" s="164"/>
    </row>
    <row r="4919" spans="4:4" x14ac:dyDescent="0.2">
      <c r="D4919" s="164"/>
    </row>
    <row r="4920" spans="4:4" x14ac:dyDescent="0.2">
      <c r="D4920" s="164"/>
    </row>
    <row r="4921" spans="4:4" x14ac:dyDescent="0.2">
      <c r="D4921" s="164"/>
    </row>
    <row r="4922" spans="4:4" x14ac:dyDescent="0.2">
      <c r="D4922" s="164"/>
    </row>
    <row r="4923" spans="4:4" x14ac:dyDescent="0.2">
      <c r="D4923" s="164"/>
    </row>
    <row r="4924" spans="4:4" x14ac:dyDescent="0.2">
      <c r="D4924" s="164"/>
    </row>
    <row r="4925" spans="4:4" x14ac:dyDescent="0.2">
      <c r="D4925" s="164"/>
    </row>
    <row r="4926" spans="4:4" x14ac:dyDescent="0.2">
      <c r="D4926" s="164"/>
    </row>
    <row r="4927" spans="4:4" x14ac:dyDescent="0.2">
      <c r="D4927" s="164"/>
    </row>
    <row r="4928" spans="4:4" x14ac:dyDescent="0.2">
      <c r="D4928" s="164"/>
    </row>
    <row r="4929" spans="4:4" x14ac:dyDescent="0.2">
      <c r="D4929" s="164"/>
    </row>
    <row r="4930" spans="4:4" x14ac:dyDescent="0.2">
      <c r="D4930" s="164"/>
    </row>
    <row r="4931" spans="4:4" x14ac:dyDescent="0.2">
      <c r="D4931" s="164"/>
    </row>
    <row r="4932" spans="4:4" x14ac:dyDescent="0.2">
      <c r="D4932" s="164"/>
    </row>
    <row r="4933" spans="4:4" x14ac:dyDescent="0.2">
      <c r="D4933" s="164"/>
    </row>
    <row r="4934" spans="4:4" x14ac:dyDescent="0.2">
      <c r="D4934" s="164"/>
    </row>
    <row r="4935" spans="4:4" x14ac:dyDescent="0.2">
      <c r="D4935" s="164"/>
    </row>
    <row r="4936" spans="4:4" x14ac:dyDescent="0.2">
      <c r="D4936" s="164"/>
    </row>
    <row r="4937" spans="4:4" x14ac:dyDescent="0.2">
      <c r="D4937" s="164"/>
    </row>
    <row r="4938" spans="4:4" x14ac:dyDescent="0.2">
      <c r="D4938" s="164"/>
    </row>
    <row r="4939" spans="4:4" x14ac:dyDescent="0.2">
      <c r="D4939" s="164"/>
    </row>
    <row r="4940" spans="4:4" x14ac:dyDescent="0.2">
      <c r="D4940" s="164"/>
    </row>
    <row r="4941" spans="4:4" x14ac:dyDescent="0.2">
      <c r="D4941" s="164"/>
    </row>
    <row r="4942" spans="4:4" x14ac:dyDescent="0.2">
      <c r="D4942" s="164"/>
    </row>
    <row r="4943" spans="4:4" x14ac:dyDescent="0.2">
      <c r="D4943" s="164"/>
    </row>
    <row r="4944" spans="4:4" x14ac:dyDescent="0.2">
      <c r="D4944" s="164"/>
    </row>
    <row r="4945" spans="4:4" x14ac:dyDescent="0.2">
      <c r="D4945" s="164"/>
    </row>
    <row r="4946" spans="4:4" x14ac:dyDescent="0.2">
      <c r="D4946" s="164"/>
    </row>
    <row r="4947" spans="4:4" x14ac:dyDescent="0.2">
      <c r="D4947" s="164"/>
    </row>
    <row r="4948" spans="4:4" x14ac:dyDescent="0.2">
      <c r="D4948" s="164"/>
    </row>
    <row r="4949" spans="4:4" x14ac:dyDescent="0.2">
      <c r="D4949" s="164"/>
    </row>
    <row r="4950" spans="4:4" x14ac:dyDescent="0.2">
      <c r="D4950" s="164"/>
    </row>
    <row r="4951" spans="4:4" x14ac:dyDescent="0.2">
      <c r="D4951" s="164"/>
    </row>
    <row r="4952" spans="4:4" x14ac:dyDescent="0.2">
      <c r="D4952" s="164"/>
    </row>
    <row r="4953" spans="4:4" x14ac:dyDescent="0.2">
      <c r="D4953" s="164"/>
    </row>
    <row r="4954" spans="4:4" x14ac:dyDescent="0.2">
      <c r="D4954" s="164"/>
    </row>
    <row r="4955" spans="4:4" x14ac:dyDescent="0.2">
      <c r="D4955" s="164"/>
    </row>
    <row r="4956" spans="4:4" x14ac:dyDescent="0.2">
      <c r="D4956" s="164"/>
    </row>
    <row r="4957" spans="4:4" x14ac:dyDescent="0.2">
      <c r="D4957" s="164"/>
    </row>
    <row r="4958" spans="4:4" x14ac:dyDescent="0.2">
      <c r="D4958" s="164"/>
    </row>
    <row r="4959" spans="4:4" x14ac:dyDescent="0.2">
      <c r="D4959" s="164"/>
    </row>
    <row r="4960" spans="4:4" x14ac:dyDescent="0.2">
      <c r="D4960" s="164"/>
    </row>
    <row r="4961" spans="4:4" x14ac:dyDescent="0.2">
      <c r="D4961" s="164"/>
    </row>
    <row r="4962" spans="4:4" x14ac:dyDescent="0.2">
      <c r="D4962" s="164"/>
    </row>
    <row r="4963" spans="4:4" x14ac:dyDescent="0.2">
      <c r="D4963" s="164"/>
    </row>
    <row r="4964" spans="4:4" x14ac:dyDescent="0.2">
      <c r="D4964" s="164"/>
    </row>
    <row r="4965" spans="4:4" x14ac:dyDescent="0.2">
      <c r="D4965" s="164"/>
    </row>
    <row r="4966" spans="4:4" x14ac:dyDescent="0.2">
      <c r="D4966" s="164"/>
    </row>
    <row r="4967" spans="4:4" x14ac:dyDescent="0.2">
      <c r="D4967" s="164"/>
    </row>
    <row r="4968" spans="4:4" x14ac:dyDescent="0.2">
      <c r="D4968" s="164"/>
    </row>
    <row r="4969" spans="4:4" x14ac:dyDescent="0.2">
      <c r="D4969" s="164"/>
    </row>
    <row r="4970" spans="4:4" x14ac:dyDescent="0.2">
      <c r="D4970" s="164"/>
    </row>
    <row r="4971" spans="4:4" x14ac:dyDescent="0.2">
      <c r="D4971" s="164"/>
    </row>
    <row r="4972" spans="4:4" x14ac:dyDescent="0.2">
      <c r="D4972" s="164"/>
    </row>
    <row r="4973" spans="4:4" x14ac:dyDescent="0.2">
      <c r="D4973" s="164"/>
    </row>
    <row r="4974" spans="4:4" x14ac:dyDescent="0.2">
      <c r="D4974" s="164"/>
    </row>
    <row r="4975" spans="4:4" x14ac:dyDescent="0.2">
      <c r="D4975" s="164"/>
    </row>
    <row r="4976" spans="4:4" x14ac:dyDescent="0.2">
      <c r="D4976" s="164"/>
    </row>
    <row r="4977" spans="4:4" x14ac:dyDescent="0.2">
      <c r="D4977" s="164"/>
    </row>
    <row r="4978" spans="4:4" x14ac:dyDescent="0.2">
      <c r="D4978" s="164"/>
    </row>
    <row r="4979" spans="4:4" x14ac:dyDescent="0.2">
      <c r="D4979" s="164"/>
    </row>
    <row r="4980" spans="4:4" x14ac:dyDescent="0.2">
      <c r="D4980" s="164"/>
    </row>
    <row r="4981" spans="4:4" x14ac:dyDescent="0.2">
      <c r="D4981" s="164"/>
    </row>
    <row r="4982" spans="4:4" x14ac:dyDescent="0.2">
      <c r="D4982" s="164"/>
    </row>
    <row r="4983" spans="4:4" x14ac:dyDescent="0.2">
      <c r="D4983" s="164"/>
    </row>
    <row r="4984" spans="4:4" x14ac:dyDescent="0.2">
      <c r="D4984" s="164"/>
    </row>
    <row r="4985" spans="4:4" x14ac:dyDescent="0.2">
      <c r="D4985" s="164"/>
    </row>
    <row r="4986" spans="4:4" x14ac:dyDescent="0.2">
      <c r="D4986" s="164"/>
    </row>
    <row r="4987" spans="4:4" x14ac:dyDescent="0.2">
      <c r="D4987" s="164"/>
    </row>
    <row r="4988" spans="4:4" x14ac:dyDescent="0.2">
      <c r="D4988" s="164"/>
    </row>
    <row r="4989" spans="4:4" x14ac:dyDescent="0.2">
      <c r="D4989" s="164"/>
    </row>
    <row r="4990" spans="4:4" x14ac:dyDescent="0.2">
      <c r="D4990" s="164"/>
    </row>
    <row r="4991" spans="4:4" x14ac:dyDescent="0.2">
      <c r="D4991" s="164"/>
    </row>
    <row r="4992" spans="4:4" x14ac:dyDescent="0.2">
      <c r="D4992" s="164"/>
    </row>
    <row r="4993" spans="4:4" x14ac:dyDescent="0.2">
      <c r="D4993" s="164"/>
    </row>
    <row r="4994" spans="4:4" x14ac:dyDescent="0.2">
      <c r="D4994" s="164"/>
    </row>
    <row r="4995" spans="4:4" x14ac:dyDescent="0.2">
      <c r="D4995" s="164"/>
    </row>
    <row r="4996" spans="4:4" x14ac:dyDescent="0.2">
      <c r="D4996" s="164"/>
    </row>
    <row r="4997" spans="4:4" x14ac:dyDescent="0.2">
      <c r="D4997" s="164"/>
    </row>
    <row r="4998" spans="4:4" x14ac:dyDescent="0.2">
      <c r="D4998" s="164"/>
    </row>
    <row r="4999" spans="4:4" x14ac:dyDescent="0.2">
      <c r="D4999" s="164"/>
    </row>
    <row r="5000" spans="4:4" x14ac:dyDescent="0.2">
      <c r="D5000" s="164"/>
    </row>
  </sheetData>
  <mergeCells count="39">
    <mergeCell ref="C80:G80"/>
    <mergeCell ref="A85:C85"/>
    <mergeCell ref="A86:G90"/>
    <mergeCell ref="C66:G66"/>
    <mergeCell ref="C68:G68"/>
    <mergeCell ref="C70:G70"/>
    <mergeCell ref="C72:G72"/>
    <mergeCell ref="C74:G74"/>
    <mergeCell ref="C77:G77"/>
    <mergeCell ref="C64:G64"/>
    <mergeCell ref="C41:G41"/>
    <mergeCell ref="C43:G43"/>
    <mergeCell ref="C45:G45"/>
    <mergeCell ref="C47:G47"/>
    <mergeCell ref="C50:G50"/>
    <mergeCell ref="C52:G52"/>
    <mergeCell ref="C54:G54"/>
    <mergeCell ref="C56:G56"/>
    <mergeCell ref="C58:G58"/>
    <mergeCell ref="C60:G60"/>
    <mergeCell ref="C62:G62"/>
    <mergeCell ref="C39:G39"/>
    <mergeCell ref="C13:G13"/>
    <mergeCell ref="C15:G15"/>
    <mergeCell ref="C18:G18"/>
    <mergeCell ref="C20:G20"/>
    <mergeCell ref="C23:G23"/>
    <mergeCell ref="C25:G25"/>
    <mergeCell ref="C27:G27"/>
    <mergeCell ref="C30:G30"/>
    <mergeCell ref="C32:G32"/>
    <mergeCell ref="C34:G34"/>
    <mergeCell ref="C36:G36"/>
    <mergeCell ref="C11:G11"/>
    <mergeCell ref="A1:G1"/>
    <mergeCell ref="C2:G2"/>
    <mergeCell ref="C3:G3"/>
    <mergeCell ref="C4:G4"/>
    <mergeCell ref="C9:G9"/>
  </mergeCells>
  <pageMargins left="0.59055118110236204" right="0.23622047244094502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B69F9-E196-4116-9EFD-37B17A0BBC4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50</vt:i4>
      </vt:variant>
    </vt:vector>
  </HeadingPairs>
  <TitlesOfParts>
    <vt:vector size="59" baseType="lpstr">
      <vt:lpstr>Stavba</vt:lpstr>
      <vt:lpstr>VzorPolozky</vt:lpstr>
      <vt:lpstr>SO01 01-1 Pol</vt:lpstr>
      <vt:lpstr>SO01 01-2 Pol</vt:lpstr>
      <vt:lpstr>SO01 01-3 Pol</vt:lpstr>
      <vt:lpstr>SO01 01-4 Pol</vt:lpstr>
      <vt:lpstr>SO01 01-5 Pol</vt:lpstr>
      <vt:lpstr>SO01 01-6 Pol</vt:lpstr>
      <vt:lpstr>List1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'SO01 01-1 Pol'!Oblast_tisku</vt:lpstr>
      <vt:lpstr>'SO01 01-2 Pol'!Oblast_tisku</vt:lpstr>
      <vt:lpstr>'SO01 01-3 Pol'!Oblast_tisku</vt:lpstr>
      <vt:lpstr>'SO01 01-4 Pol'!Oblast_tisku</vt:lpstr>
      <vt:lpstr>'SO01 01-5 Pol'!Oblast_tisku</vt:lpstr>
      <vt:lpstr>'SO01 01-6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OptiPlex</cp:lastModifiedBy>
  <cp:lastPrinted>2014-02-28T09:52:57Z</cp:lastPrinted>
  <dcterms:created xsi:type="dcterms:W3CDTF">2009-04-08T07:15:50Z</dcterms:created>
  <dcterms:modified xsi:type="dcterms:W3CDTF">2021-03-28T20:30:29Z</dcterms:modified>
</cp:coreProperties>
</file>